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ath\Documents\"/>
    </mc:Choice>
  </mc:AlternateContent>
  <xr:revisionPtr revIDLastSave="0" documentId="13_ncr:1_{C338FFD5-A721-46EC-9429-EF4947590F36}" xr6:coauthVersionLast="45" xr6:coauthVersionMax="45" xr10:uidLastSave="{00000000-0000-0000-0000-000000000000}"/>
  <bookViews>
    <workbookView xWindow="-108" yWindow="-108" windowWidth="23256" windowHeight="12576" activeTab="6" xr2:uid="{00000000-000D-0000-FFFF-FFFF00000000}"/>
  </bookViews>
  <sheets>
    <sheet name="Original" sheetId="1" r:id="rId1"/>
    <sheet name="Part_1" sheetId="2" r:id="rId2"/>
    <sheet name="Part_2" sheetId="4" r:id="rId3"/>
    <sheet name="Part_3" sheetId="9" r:id="rId4"/>
    <sheet name="Part_4" sheetId="12" r:id="rId5"/>
    <sheet name="Part_5" sheetId="15" r:id="rId6"/>
    <sheet name="Part_6" sheetId="17" r:id="rId7"/>
  </sheets>
  <definedNames>
    <definedName name="_xlnm._FilterDatabase" localSheetId="1" hidden="1">Part_1!$F$1:$F$4115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17" l="1"/>
  <c r="I7" i="17" s="1"/>
  <c r="I5" i="17"/>
  <c r="I4" i="17"/>
  <c r="I3" i="17"/>
  <c r="I2" i="17"/>
  <c r="D6" i="17"/>
  <c r="D7" i="17" s="1"/>
  <c r="D5" i="17"/>
  <c r="D4" i="17"/>
  <c r="D3" i="17"/>
  <c r="D2" i="17"/>
  <c r="D13" i="15" l="1"/>
  <c r="H13" i="15" s="1"/>
  <c r="C13" i="15"/>
  <c r="G13" i="15" s="1"/>
  <c r="D2" i="15"/>
  <c r="C2" i="15"/>
  <c r="B13" i="15"/>
  <c r="F13" i="15" s="1"/>
  <c r="B2" i="15"/>
  <c r="E13" i="15"/>
  <c r="E2" i="15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6" i="2"/>
  <c r="U6" i="2" s="1"/>
  <c r="S7" i="2"/>
  <c r="U7" i="2" s="1"/>
  <c r="S8" i="2"/>
  <c r="U8" i="2" s="1"/>
  <c r="S9" i="2"/>
  <c r="U9" i="2" s="1"/>
  <c r="S10" i="2"/>
  <c r="U10" i="2" s="1"/>
  <c r="S11" i="2"/>
  <c r="U11" i="2" s="1"/>
  <c r="S12" i="2"/>
  <c r="U12" i="2" s="1"/>
  <c r="S13" i="2"/>
  <c r="U13" i="2" s="1"/>
  <c r="S14" i="2"/>
  <c r="U14" i="2" s="1"/>
  <c r="S15" i="2"/>
  <c r="U15" i="2" s="1"/>
  <c r="S16" i="2"/>
  <c r="U16" i="2" s="1"/>
  <c r="S17" i="2"/>
  <c r="U17" i="2" s="1"/>
  <c r="S18" i="2"/>
  <c r="U18" i="2" s="1"/>
  <c r="S19" i="2"/>
  <c r="U19" i="2" s="1"/>
  <c r="S20" i="2"/>
  <c r="U20" i="2" s="1"/>
  <c r="S21" i="2"/>
  <c r="U21" i="2" s="1"/>
  <c r="S22" i="2"/>
  <c r="U22" i="2" s="1"/>
  <c r="S23" i="2"/>
  <c r="U23" i="2" s="1"/>
  <c r="S24" i="2"/>
  <c r="U24" i="2" s="1"/>
  <c r="S25" i="2"/>
  <c r="U25" i="2" s="1"/>
  <c r="S26" i="2"/>
  <c r="U26" i="2" s="1"/>
  <c r="S27" i="2"/>
  <c r="U27" i="2" s="1"/>
  <c r="S28" i="2"/>
  <c r="U28" i="2" s="1"/>
  <c r="S29" i="2"/>
  <c r="U29" i="2" s="1"/>
  <c r="S30" i="2"/>
  <c r="U30" i="2" s="1"/>
  <c r="S31" i="2"/>
  <c r="U31" i="2" s="1"/>
  <c r="S32" i="2"/>
  <c r="U32" i="2" s="1"/>
  <c r="S33" i="2"/>
  <c r="U33" i="2" s="1"/>
  <c r="S34" i="2"/>
  <c r="U34" i="2" s="1"/>
  <c r="S35" i="2"/>
  <c r="U35" i="2" s="1"/>
  <c r="S36" i="2"/>
  <c r="U36" i="2" s="1"/>
  <c r="S37" i="2"/>
  <c r="U37" i="2" s="1"/>
  <c r="S38" i="2"/>
  <c r="U38" i="2" s="1"/>
  <c r="S39" i="2"/>
  <c r="U39" i="2" s="1"/>
  <c r="S40" i="2"/>
  <c r="U40" i="2" s="1"/>
  <c r="S41" i="2"/>
  <c r="U41" i="2" s="1"/>
  <c r="S42" i="2"/>
  <c r="U42" i="2" s="1"/>
  <c r="S43" i="2"/>
  <c r="U43" i="2" s="1"/>
  <c r="S44" i="2"/>
  <c r="U44" i="2" s="1"/>
  <c r="S45" i="2"/>
  <c r="U45" i="2" s="1"/>
  <c r="S46" i="2"/>
  <c r="U46" i="2" s="1"/>
  <c r="S47" i="2"/>
  <c r="U47" i="2" s="1"/>
  <c r="S48" i="2"/>
  <c r="U48" i="2" s="1"/>
  <c r="S49" i="2"/>
  <c r="U49" i="2" s="1"/>
  <c r="S50" i="2"/>
  <c r="U50" i="2" s="1"/>
  <c r="S51" i="2"/>
  <c r="U51" i="2" s="1"/>
  <c r="S52" i="2"/>
  <c r="U52" i="2" s="1"/>
  <c r="S53" i="2"/>
  <c r="U53" i="2" s="1"/>
  <c r="S54" i="2"/>
  <c r="U54" i="2" s="1"/>
  <c r="S55" i="2"/>
  <c r="U55" i="2" s="1"/>
  <c r="S56" i="2"/>
  <c r="U56" i="2" s="1"/>
  <c r="S57" i="2"/>
  <c r="U57" i="2" s="1"/>
  <c r="S58" i="2"/>
  <c r="U58" i="2" s="1"/>
  <c r="S59" i="2"/>
  <c r="U59" i="2" s="1"/>
  <c r="S60" i="2"/>
  <c r="U60" i="2" s="1"/>
  <c r="S61" i="2"/>
  <c r="U61" i="2" s="1"/>
  <c r="S62" i="2"/>
  <c r="U62" i="2" s="1"/>
  <c r="S63" i="2"/>
  <c r="U63" i="2" s="1"/>
  <c r="S64" i="2"/>
  <c r="U64" i="2" s="1"/>
  <c r="S65" i="2"/>
  <c r="U65" i="2" s="1"/>
  <c r="S66" i="2"/>
  <c r="U66" i="2" s="1"/>
  <c r="S67" i="2"/>
  <c r="U67" i="2" s="1"/>
  <c r="S68" i="2"/>
  <c r="U68" i="2" s="1"/>
  <c r="S69" i="2"/>
  <c r="U69" i="2" s="1"/>
  <c r="S70" i="2"/>
  <c r="U70" i="2" s="1"/>
  <c r="S71" i="2"/>
  <c r="U71" i="2" s="1"/>
  <c r="S72" i="2"/>
  <c r="U72" i="2" s="1"/>
  <c r="S73" i="2"/>
  <c r="U73" i="2" s="1"/>
  <c r="S74" i="2"/>
  <c r="U74" i="2" s="1"/>
  <c r="S75" i="2"/>
  <c r="U75" i="2" s="1"/>
  <c r="S76" i="2"/>
  <c r="U76" i="2" s="1"/>
  <c r="S77" i="2"/>
  <c r="U77" i="2" s="1"/>
  <c r="S78" i="2"/>
  <c r="U78" i="2" s="1"/>
  <c r="S79" i="2"/>
  <c r="U79" i="2" s="1"/>
  <c r="S80" i="2"/>
  <c r="U80" i="2" s="1"/>
  <c r="S81" i="2"/>
  <c r="U81" i="2" s="1"/>
  <c r="S82" i="2"/>
  <c r="U82" i="2" s="1"/>
  <c r="S83" i="2"/>
  <c r="U83" i="2" s="1"/>
  <c r="S84" i="2"/>
  <c r="U84" i="2" s="1"/>
  <c r="S85" i="2"/>
  <c r="U85" i="2" s="1"/>
  <c r="S86" i="2"/>
  <c r="U86" i="2" s="1"/>
  <c r="S87" i="2"/>
  <c r="U87" i="2" s="1"/>
  <c r="S88" i="2"/>
  <c r="U88" i="2" s="1"/>
  <c r="S89" i="2"/>
  <c r="U89" i="2" s="1"/>
  <c r="S90" i="2"/>
  <c r="U90" i="2" s="1"/>
  <c r="S91" i="2"/>
  <c r="U91" i="2" s="1"/>
  <c r="S92" i="2"/>
  <c r="U92" i="2" s="1"/>
  <c r="S93" i="2"/>
  <c r="U93" i="2" s="1"/>
  <c r="S94" i="2"/>
  <c r="U94" i="2" s="1"/>
  <c r="S95" i="2"/>
  <c r="U95" i="2" s="1"/>
  <c r="S96" i="2"/>
  <c r="U96" i="2" s="1"/>
  <c r="S97" i="2"/>
  <c r="U97" i="2" s="1"/>
  <c r="S98" i="2"/>
  <c r="U98" i="2" s="1"/>
  <c r="S99" i="2"/>
  <c r="U99" i="2" s="1"/>
  <c r="S100" i="2"/>
  <c r="U100" i="2" s="1"/>
  <c r="S101" i="2"/>
  <c r="U101" i="2" s="1"/>
  <c r="S102" i="2"/>
  <c r="U102" i="2" s="1"/>
  <c r="S103" i="2"/>
  <c r="U103" i="2" s="1"/>
  <c r="S104" i="2"/>
  <c r="U104" i="2" s="1"/>
  <c r="S105" i="2"/>
  <c r="U105" i="2" s="1"/>
  <c r="S106" i="2"/>
  <c r="U106" i="2" s="1"/>
  <c r="S107" i="2"/>
  <c r="U107" i="2" s="1"/>
  <c r="S108" i="2"/>
  <c r="U108" i="2" s="1"/>
  <c r="S109" i="2"/>
  <c r="U109" i="2" s="1"/>
  <c r="S110" i="2"/>
  <c r="U110" i="2" s="1"/>
  <c r="S111" i="2"/>
  <c r="U111" i="2" s="1"/>
  <c r="S112" i="2"/>
  <c r="U112" i="2" s="1"/>
  <c r="S113" i="2"/>
  <c r="U113" i="2" s="1"/>
  <c r="S114" i="2"/>
  <c r="U114" i="2" s="1"/>
  <c r="S115" i="2"/>
  <c r="U115" i="2" s="1"/>
  <c r="S116" i="2"/>
  <c r="U116" i="2" s="1"/>
  <c r="S117" i="2"/>
  <c r="U117" i="2" s="1"/>
  <c r="S118" i="2"/>
  <c r="U118" i="2" s="1"/>
  <c r="S119" i="2"/>
  <c r="U119" i="2" s="1"/>
  <c r="S120" i="2"/>
  <c r="U120" i="2" s="1"/>
  <c r="S121" i="2"/>
  <c r="U121" i="2" s="1"/>
  <c r="S122" i="2"/>
  <c r="U122" i="2" s="1"/>
  <c r="S123" i="2"/>
  <c r="U123" i="2" s="1"/>
  <c r="S124" i="2"/>
  <c r="U124" i="2" s="1"/>
  <c r="S125" i="2"/>
  <c r="U125" i="2" s="1"/>
  <c r="S126" i="2"/>
  <c r="U126" i="2" s="1"/>
  <c r="S127" i="2"/>
  <c r="U127" i="2" s="1"/>
  <c r="S128" i="2"/>
  <c r="U128" i="2" s="1"/>
  <c r="S129" i="2"/>
  <c r="U129" i="2" s="1"/>
  <c r="S130" i="2"/>
  <c r="U130" i="2" s="1"/>
  <c r="S131" i="2"/>
  <c r="U131" i="2" s="1"/>
  <c r="S132" i="2"/>
  <c r="U132" i="2" s="1"/>
  <c r="S133" i="2"/>
  <c r="U133" i="2" s="1"/>
  <c r="S134" i="2"/>
  <c r="U134" i="2" s="1"/>
  <c r="S135" i="2"/>
  <c r="U135" i="2" s="1"/>
  <c r="S136" i="2"/>
  <c r="U136" i="2" s="1"/>
  <c r="S137" i="2"/>
  <c r="U137" i="2" s="1"/>
  <c r="S138" i="2"/>
  <c r="U138" i="2" s="1"/>
  <c r="S139" i="2"/>
  <c r="U139" i="2" s="1"/>
  <c r="S140" i="2"/>
  <c r="U140" i="2" s="1"/>
  <c r="S141" i="2"/>
  <c r="U141" i="2" s="1"/>
  <c r="S142" i="2"/>
  <c r="U142" i="2" s="1"/>
  <c r="S143" i="2"/>
  <c r="U143" i="2" s="1"/>
  <c r="S144" i="2"/>
  <c r="U144" i="2" s="1"/>
  <c r="S145" i="2"/>
  <c r="U145" i="2" s="1"/>
  <c r="S146" i="2"/>
  <c r="U146" i="2" s="1"/>
  <c r="S147" i="2"/>
  <c r="U147" i="2" s="1"/>
  <c r="S148" i="2"/>
  <c r="U148" i="2" s="1"/>
  <c r="S149" i="2"/>
  <c r="U149" i="2" s="1"/>
  <c r="S150" i="2"/>
  <c r="U150" i="2" s="1"/>
  <c r="S151" i="2"/>
  <c r="U151" i="2" s="1"/>
  <c r="S152" i="2"/>
  <c r="U152" i="2" s="1"/>
  <c r="S153" i="2"/>
  <c r="U153" i="2" s="1"/>
  <c r="S154" i="2"/>
  <c r="U154" i="2" s="1"/>
  <c r="S155" i="2"/>
  <c r="U155" i="2" s="1"/>
  <c r="S156" i="2"/>
  <c r="U156" i="2" s="1"/>
  <c r="S157" i="2"/>
  <c r="U157" i="2" s="1"/>
  <c r="S158" i="2"/>
  <c r="U158" i="2" s="1"/>
  <c r="S159" i="2"/>
  <c r="U159" i="2" s="1"/>
  <c r="S160" i="2"/>
  <c r="U160" i="2" s="1"/>
  <c r="S161" i="2"/>
  <c r="U161" i="2" s="1"/>
  <c r="S162" i="2"/>
  <c r="U162" i="2" s="1"/>
  <c r="S163" i="2"/>
  <c r="U163" i="2" s="1"/>
  <c r="S164" i="2"/>
  <c r="U164" i="2" s="1"/>
  <c r="S165" i="2"/>
  <c r="U165" i="2" s="1"/>
  <c r="S166" i="2"/>
  <c r="U166" i="2" s="1"/>
  <c r="S167" i="2"/>
  <c r="U167" i="2" s="1"/>
  <c r="S168" i="2"/>
  <c r="U168" i="2" s="1"/>
  <c r="S169" i="2"/>
  <c r="U169" i="2" s="1"/>
  <c r="S170" i="2"/>
  <c r="U170" i="2" s="1"/>
  <c r="S171" i="2"/>
  <c r="U171" i="2" s="1"/>
  <c r="S172" i="2"/>
  <c r="U172" i="2" s="1"/>
  <c r="S173" i="2"/>
  <c r="U173" i="2" s="1"/>
  <c r="S174" i="2"/>
  <c r="U174" i="2" s="1"/>
  <c r="S175" i="2"/>
  <c r="U175" i="2" s="1"/>
  <c r="S176" i="2"/>
  <c r="U176" i="2" s="1"/>
  <c r="S177" i="2"/>
  <c r="U177" i="2" s="1"/>
  <c r="S178" i="2"/>
  <c r="U178" i="2" s="1"/>
  <c r="S179" i="2"/>
  <c r="U179" i="2" s="1"/>
  <c r="S180" i="2"/>
  <c r="U180" i="2" s="1"/>
  <c r="S181" i="2"/>
  <c r="U181" i="2" s="1"/>
  <c r="S182" i="2"/>
  <c r="U182" i="2" s="1"/>
  <c r="S183" i="2"/>
  <c r="U183" i="2" s="1"/>
  <c r="S184" i="2"/>
  <c r="U184" i="2" s="1"/>
  <c r="S185" i="2"/>
  <c r="U185" i="2" s="1"/>
  <c r="S186" i="2"/>
  <c r="U186" i="2" s="1"/>
  <c r="S187" i="2"/>
  <c r="U187" i="2" s="1"/>
  <c r="S188" i="2"/>
  <c r="U188" i="2" s="1"/>
  <c r="S189" i="2"/>
  <c r="U189" i="2" s="1"/>
  <c r="S190" i="2"/>
  <c r="U190" i="2" s="1"/>
  <c r="S191" i="2"/>
  <c r="U191" i="2" s="1"/>
  <c r="S192" i="2"/>
  <c r="U192" i="2" s="1"/>
  <c r="S193" i="2"/>
  <c r="U193" i="2" s="1"/>
  <c r="S194" i="2"/>
  <c r="U194" i="2" s="1"/>
  <c r="S195" i="2"/>
  <c r="U195" i="2" s="1"/>
  <c r="S196" i="2"/>
  <c r="U196" i="2" s="1"/>
  <c r="S197" i="2"/>
  <c r="U197" i="2" s="1"/>
  <c r="S198" i="2"/>
  <c r="U198" i="2" s="1"/>
  <c r="S199" i="2"/>
  <c r="U199" i="2" s="1"/>
  <c r="S200" i="2"/>
  <c r="U200" i="2" s="1"/>
  <c r="S201" i="2"/>
  <c r="U201" i="2" s="1"/>
  <c r="S202" i="2"/>
  <c r="U202" i="2" s="1"/>
  <c r="S203" i="2"/>
  <c r="U203" i="2" s="1"/>
  <c r="S204" i="2"/>
  <c r="U204" i="2" s="1"/>
  <c r="S205" i="2"/>
  <c r="U205" i="2" s="1"/>
  <c r="S206" i="2"/>
  <c r="U206" i="2" s="1"/>
  <c r="S207" i="2"/>
  <c r="U207" i="2" s="1"/>
  <c r="S208" i="2"/>
  <c r="U208" i="2" s="1"/>
  <c r="S209" i="2"/>
  <c r="U209" i="2" s="1"/>
  <c r="S210" i="2"/>
  <c r="U210" i="2" s="1"/>
  <c r="S211" i="2"/>
  <c r="U211" i="2" s="1"/>
  <c r="S212" i="2"/>
  <c r="U212" i="2" s="1"/>
  <c r="S213" i="2"/>
  <c r="U213" i="2" s="1"/>
  <c r="S214" i="2"/>
  <c r="U214" i="2" s="1"/>
  <c r="S215" i="2"/>
  <c r="U215" i="2" s="1"/>
  <c r="S216" i="2"/>
  <c r="U216" i="2" s="1"/>
  <c r="S217" i="2"/>
  <c r="U217" i="2" s="1"/>
  <c r="S218" i="2"/>
  <c r="U218" i="2" s="1"/>
  <c r="S219" i="2"/>
  <c r="U219" i="2" s="1"/>
  <c r="S220" i="2"/>
  <c r="U220" i="2" s="1"/>
  <c r="S221" i="2"/>
  <c r="U221" i="2" s="1"/>
  <c r="S222" i="2"/>
  <c r="U222" i="2" s="1"/>
  <c r="S223" i="2"/>
  <c r="U223" i="2" s="1"/>
  <c r="S224" i="2"/>
  <c r="U224" i="2" s="1"/>
  <c r="S225" i="2"/>
  <c r="U225" i="2" s="1"/>
  <c r="S226" i="2"/>
  <c r="U226" i="2" s="1"/>
  <c r="S227" i="2"/>
  <c r="U227" i="2" s="1"/>
  <c r="S228" i="2"/>
  <c r="U228" i="2" s="1"/>
  <c r="S229" i="2"/>
  <c r="U229" i="2" s="1"/>
  <c r="S230" i="2"/>
  <c r="U230" i="2" s="1"/>
  <c r="S231" i="2"/>
  <c r="U231" i="2" s="1"/>
  <c r="S232" i="2"/>
  <c r="U232" i="2" s="1"/>
  <c r="S233" i="2"/>
  <c r="U233" i="2" s="1"/>
  <c r="S234" i="2"/>
  <c r="U234" i="2" s="1"/>
  <c r="S235" i="2"/>
  <c r="U235" i="2" s="1"/>
  <c r="S236" i="2"/>
  <c r="U236" i="2" s="1"/>
  <c r="S237" i="2"/>
  <c r="U237" i="2" s="1"/>
  <c r="S238" i="2"/>
  <c r="U238" i="2" s="1"/>
  <c r="S239" i="2"/>
  <c r="U239" i="2" s="1"/>
  <c r="S240" i="2"/>
  <c r="U240" i="2" s="1"/>
  <c r="S241" i="2"/>
  <c r="U241" i="2" s="1"/>
  <c r="S242" i="2"/>
  <c r="U242" i="2" s="1"/>
  <c r="S243" i="2"/>
  <c r="U243" i="2" s="1"/>
  <c r="S244" i="2"/>
  <c r="U244" i="2" s="1"/>
  <c r="S245" i="2"/>
  <c r="U245" i="2" s="1"/>
  <c r="S246" i="2"/>
  <c r="U246" i="2" s="1"/>
  <c r="S247" i="2"/>
  <c r="U247" i="2" s="1"/>
  <c r="S248" i="2"/>
  <c r="U248" i="2" s="1"/>
  <c r="S249" i="2"/>
  <c r="U249" i="2" s="1"/>
  <c r="S250" i="2"/>
  <c r="U250" i="2" s="1"/>
  <c r="S251" i="2"/>
  <c r="U251" i="2" s="1"/>
  <c r="S252" i="2"/>
  <c r="U252" i="2" s="1"/>
  <c r="S253" i="2"/>
  <c r="U253" i="2" s="1"/>
  <c r="S254" i="2"/>
  <c r="U254" i="2" s="1"/>
  <c r="S255" i="2"/>
  <c r="U255" i="2" s="1"/>
  <c r="S256" i="2"/>
  <c r="U256" i="2" s="1"/>
  <c r="S257" i="2"/>
  <c r="U257" i="2" s="1"/>
  <c r="S258" i="2"/>
  <c r="U258" i="2" s="1"/>
  <c r="S259" i="2"/>
  <c r="U259" i="2" s="1"/>
  <c r="S260" i="2"/>
  <c r="U260" i="2" s="1"/>
  <c r="S261" i="2"/>
  <c r="U261" i="2" s="1"/>
  <c r="S262" i="2"/>
  <c r="U262" i="2" s="1"/>
  <c r="S263" i="2"/>
  <c r="U263" i="2" s="1"/>
  <c r="S264" i="2"/>
  <c r="U264" i="2" s="1"/>
  <c r="S265" i="2"/>
  <c r="U265" i="2" s="1"/>
  <c r="S266" i="2"/>
  <c r="U266" i="2" s="1"/>
  <c r="S267" i="2"/>
  <c r="U267" i="2" s="1"/>
  <c r="S268" i="2"/>
  <c r="U268" i="2" s="1"/>
  <c r="S269" i="2"/>
  <c r="U269" i="2" s="1"/>
  <c r="S270" i="2"/>
  <c r="U270" i="2" s="1"/>
  <c r="S271" i="2"/>
  <c r="U271" i="2" s="1"/>
  <c r="S272" i="2"/>
  <c r="U272" i="2" s="1"/>
  <c r="S273" i="2"/>
  <c r="U273" i="2" s="1"/>
  <c r="S274" i="2"/>
  <c r="U274" i="2" s="1"/>
  <c r="S275" i="2"/>
  <c r="U275" i="2" s="1"/>
  <c r="S276" i="2"/>
  <c r="U276" i="2" s="1"/>
  <c r="S277" i="2"/>
  <c r="U277" i="2" s="1"/>
  <c r="S278" i="2"/>
  <c r="U278" i="2" s="1"/>
  <c r="S279" i="2"/>
  <c r="U279" i="2" s="1"/>
  <c r="S280" i="2"/>
  <c r="U280" i="2" s="1"/>
  <c r="S281" i="2"/>
  <c r="U281" i="2" s="1"/>
  <c r="S282" i="2"/>
  <c r="U282" i="2" s="1"/>
  <c r="S283" i="2"/>
  <c r="U283" i="2" s="1"/>
  <c r="S284" i="2"/>
  <c r="U284" i="2" s="1"/>
  <c r="S285" i="2"/>
  <c r="U285" i="2" s="1"/>
  <c r="S286" i="2"/>
  <c r="U286" i="2" s="1"/>
  <c r="S287" i="2"/>
  <c r="U287" i="2" s="1"/>
  <c r="S288" i="2"/>
  <c r="U288" i="2" s="1"/>
  <c r="S289" i="2"/>
  <c r="U289" i="2" s="1"/>
  <c r="S290" i="2"/>
  <c r="U290" i="2" s="1"/>
  <c r="S291" i="2"/>
  <c r="U291" i="2" s="1"/>
  <c r="S292" i="2"/>
  <c r="U292" i="2" s="1"/>
  <c r="S293" i="2"/>
  <c r="U293" i="2" s="1"/>
  <c r="S294" i="2"/>
  <c r="U294" i="2" s="1"/>
  <c r="S295" i="2"/>
  <c r="U295" i="2" s="1"/>
  <c r="S296" i="2"/>
  <c r="U296" i="2" s="1"/>
  <c r="S297" i="2"/>
  <c r="U297" i="2" s="1"/>
  <c r="S298" i="2"/>
  <c r="U298" i="2" s="1"/>
  <c r="S299" i="2"/>
  <c r="U299" i="2" s="1"/>
  <c r="S300" i="2"/>
  <c r="U300" i="2" s="1"/>
  <c r="S301" i="2"/>
  <c r="U301" i="2" s="1"/>
  <c r="S302" i="2"/>
  <c r="U302" i="2" s="1"/>
  <c r="S303" i="2"/>
  <c r="U303" i="2" s="1"/>
  <c r="S304" i="2"/>
  <c r="U304" i="2" s="1"/>
  <c r="S305" i="2"/>
  <c r="U305" i="2" s="1"/>
  <c r="S306" i="2"/>
  <c r="U306" i="2" s="1"/>
  <c r="S307" i="2"/>
  <c r="U307" i="2" s="1"/>
  <c r="S308" i="2"/>
  <c r="U308" i="2" s="1"/>
  <c r="S309" i="2"/>
  <c r="U309" i="2" s="1"/>
  <c r="S310" i="2"/>
  <c r="U310" i="2" s="1"/>
  <c r="S311" i="2"/>
  <c r="U311" i="2" s="1"/>
  <c r="S312" i="2"/>
  <c r="U312" i="2" s="1"/>
  <c r="S313" i="2"/>
  <c r="U313" i="2" s="1"/>
  <c r="S314" i="2"/>
  <c r="U314" i="2" s="1"/>
  <c r="S315" i="2"/>
  <c r="U315" i="2" s="1"/>
  <c r="S316" i="2"/>
  <c r="U316" i="2" s="1"/>
  <c r="S317" i="2"/>
  <c r="U317" i="2" s="1"/>
  <c r="S318" i="2"/>
  <c r="U318" i="2" s="1"/>
  <c r="S319" i="2"/>
  <c r="U319" i="2" s="1"/>
  <c r="S320" i="2"/>
  <c r="U320" i="2" s="1"/>
  <c r="S321" i="2"/>
  <c r="U321" i="2" s="1"/>
  <c r="S322" i="2"/>
  <c r="U322" i="2" s="1"/>
  <c r="S323" i="2"/>
  <c r="U323" i="2" s="1"/>
  <c r="S324" i="2"/>
  <c r="U324" i="2" s="1"/>
  <c r="S325" i="2"/>
  <c r="U325" i="2" s="1"/>
  <c r="S326" i="2"/>
  <c r="U326" i="2" s="1"/>
  <c r="S327" i="2"/>
  <c r="U327" i="2" s="1"/>
  <c r="S328" i="2"/>
  <c r="U328" i="2" s="1"/>
  <c r="S329" i="2"/>
  <c r="U329" i="2" s="1"/>
  <c r="S330" i="2"/>
  <c r="U330" i="2" s="1"/>
  <c r="S331" i="2"/>
  <c r="U331" i="2" s="1"/>
  <c r="S332" i="2"/>
  <c r="U332" i="2" s="1"/>
  <c r="S333" i="2"/>
  <c r="U333" i="2" s="1"/>
  <c r="S334" i="2"/>
  <c r="U334" i="2" s="1"/>
  <c r="S335" i="2"/>
  <c r="U335" i="2" s="1"/>
  <c r="S336" i="2"/>
  <c r="U336" i="2" s="1"/>
  <c r="S337" i="2"/>
  <c r="U337" i="2" s="1"/>
  <c r="S338" i="2"/>
  <c r="U338" i="2" s="1"/>
  <c r="S339" i="2"/>
  <c r="U339" i="2" s="1"/>
  <c r="S340" i="2"/>
  <c r="U340" i="2" s="1"/>
  <c r="S341" i="2"/>
  <c r="U341" i="2" s="1"/>
  <c r="S342" i="2"/>
  <c r="U342" i="2" s="1"/>
  <c r="S343" i="2"/>
  <c r="U343" i="2" s="1"/>
  <c r="S344" i="2"/>
  <c r="U344" i="2" s="1"/>
  <c r="S345" i="2"/>
  <c r="U345" i="2" s="1"/>
  <c r="S346" i="2"/>
  <c r="U346" i="2" s="1"/>
  <c r="S347" i="2"/>
  <c r="U347" i="2" s="1"/>
  <c r="S348" i="2"/>
  <c r="U348" i="2" s="1"/>
  <c r="S349" i="2"/>
  <c r="U349" i="2" s="1"/>
  <c r="S350" i="2"/>
  <c r="U350" i="2" s="1"/>
  <c r="S351" i="2"/>
  <c r="U351" i="2" s="1"/>
  <c r="S352" i="2"/>
  <c r="U352" i="2" s="1"/>
  <c r="S353" i="2"/>
  <c r="U353" i="2" s="1"/>
  <c r="S354" i="2"/>
  <c r="U354" i="2" s="1"/>
  <c r="S355" i="2"/>
  <c r="U355" i="2" s="1"/>
  <c r="S356" i="2"/>
  <c r="U356" i="2" s="1"/>
  <c r="S357" i="2"/>
  <c r="U357" i="2" s="1"/>
  <c r="S358" i="2"/>
  <c r="U358" i="2" s="1"/>
  <c r="S359" i="2"/>
  <c r="U359" i="2" s="1"/>
  <c r="S360" i="2"/>
  <c r="U360" i="2" s="1"/>
  <c r="S361" i="2"/>
  <c r="U361" i="2" s="1"/>
  <c r="S362" i="2"/>
  <c r="U362" i="2" s="1"/>
  <c r="S363" i="2"/>
  <c r="U363" i="2" s="1"/>
  <c r="S364" i="2"/>
  <c r="U364" i="2" s="1"/>
  <c r="S365" i="2"/>
  <c r="U365" i="2" s="1"/>
  <c r="S366" i="2"/>
  <c r="U366" i="2" s="1"/>
  <c r="S367" i="2"/>
  <c r="U367" i="2" s="1"/>
  <c r="S368" i="2"/>
  <c r="U368" i="2" s="1"/>
  <c r="S369" i="2"/>
  <c r="U369" i="2" s="1"/>
  <c r="S370" i="2"/>
  <c r="U370" i="2" s="1"/>
  <c r="S371" i="2"/>
  <c r="U371" i="2" s="1"/>
  <c r="S372" i="2"/>
  <c r="U372" i="2" s="1"/>
  <c r="S373" i="2"/>
  <c r="U373" i="2" s="1"/>
  <c r="S374" i="2"/>
  <c r="U374" i="2" s="1"/>
  <c r="S375" i="2"/>
  <c r="U375" i="2" s="1"/>
  <c r="S376" i="2"/>
  <c r="U376" i="2" s="1"/>
  <c r="S377" i="2"/>
  <c r="U377" i="2" s="1"/>
  <c r="S378" i="2"/>
  <c r="U378" i="2" s="1"/>
  <c r="S379" i="2"/>
  <c r="U379" i="2" s="1"/>
  <c r="S380" i="2"/>
  <c r="U380" i="2" s="1"/>
  <c r="S381" i="2"/>
  <c r="U381" i="2" s="1"/>
  <c r="S382" i="2"/>
  <c r="U382" i="2" s="1"/>
  <c r="S383" i="2"/>
  <c r="U383" i="2" s="1"/>
  <c r="S384" i="2"/>
  <c r="U384" i="2" s="1"/>
  <c r="S385" i="2"/>
  <c r="U385" i="2" s="1"/>
  <c r="S386" i="2"/>
  <c r="U386" i="2" s="1"/>
  <c r="S387" i="2"/>
  <c r="U387" i="2" s="1"/>
  <c r="S388" i="2"/>
  <c r="U388" i="2" s="1"/>
  <c r="S389" i="2"/>
  <c r="U389" i="2" s="1"/>
  <c r="S390" i="2"/>
  <c r="U390" i="2" s="1"/>
  <c r="S391" i="2"/>
  <c r="U391" i="2" s="1"/>
  <c r="S392" i="2"/>
  <c r="U392" i="2" s="1"/>
  <c r="S393" i="2"/>
  <c r="U393" i="2" s="1"/>
  <c r="S394" i="2"/>
  <c r="U394" i="2" s="1"/>
  <c r="S395" i="2"/>
  <c r="U395" i="2" s="1"/>
  <c r="S396" i="2"/>
  <c r="U396" i="2" s="1"/>
  <c r="S397" i="2"/>
  <c r="U397" i="2" s="1"/>
  <c r="S398" i="2"/>
  <c r="U398" i="2" s="1"/>
  <c r="S399" i="2"/>
  <c r="U399" i="2" s="1"/>
  <c r="S400" i="2"/>
  <c r="U400" i="2" s="1"/>
  <c r="S401" i="2"/>
  <c r="U401" i="2" s="1"/>
  <c r="S402" i="2"/>
  <c r="U402" i="2" s="1"/>
  <c r="S403" i="2"/>
  <c r="U403" i="2" s="1"/>
  <c r="S404" i="2"/>
  <c r="U404" i="2" s="1"/>
  <c r="S405" i="2"/>
  <c r="U405" i="2" s="1"/>
  <c r="S406" i="2"/>
  <c r="U406" i="2" s="1"/>
  <c r="S407" i="2"/>
  <c r="U407" i="2" s="1"/>
  <c r="S408" i="2"/>
  <c r="U408" i="2" s="1"/>
  <c r="S409" i="2"/>
  <c r="U409" i="2" s="1"/>
  <c r="S410" i="2"/>
  <c r="U410" i="2" s="1"/>
  <c r="S411" i="2"/>
  <c r="U411" i="2" s="1"/>
  <c r="S412" i="2"/>
  <c r="U412" i="2" s="1"/>
  <c r="S413" i="2"/>
  <c r="U413" i="2" s="1"/>
  <c r="S414" i="2"/>
  <c r="U414" i="2" s="1"/>
  <c r="S415" i="2"/>
  <c r="U415" i="2" s="1"/>
  <c r="S416" i="2"/>
  <c r="U416" i="2" s="1"/>
  <c r="S417" i="2"/>
  <c r="U417" i="2" s="1"/>
  <c r="S418" i="2"/>
  <c r="U418" i="2" s="1"/>
  <c r="S419" i="2"/>
  <c r="U419" i="2" s="1"/>
  <c r="S420" i="2"/>
  <c r="U420" i="2" s="1"/>
  <c r="S421" i="2"/>
  <c r="U421" i="2" s="1"/>
  <c r="S422" i="2"/>
  <c r="U422" i="2" s="1"/>
  <c r="S423" i="2"/>
  <c r="U423" i="2" s="1"/>
  <c r="S424" i="2"/>
  <c r="U424" i="2" s="1"/>
  <c r="S425" i="2"/>
  <c r="U425" i="2" s="1"/>
  <c r="S426" i="2"/>
  <c r="U426" i="2" s="1"/>
  <c r="S427" i="2"/>
  <c r="U427" i="2" s="1"/>
  <c r="S428" i="2"/>
  <c r="U428" i="2" s="1"/>
  <c r="S429" i="2"/>
  <c r="U429" i="2" s="1"/>
  <c r="S430" i="2"/>
  <c r="U430" i="2" s="1"/>
  <c r="S431" i="2"/>
  <c r="U431" i="2" s="1"/>
  <c r="S432" i="2"/>
  <c r="U432" i="2" s="1"/>
  <c r="S433" i="2"/>
  <c r="U433" i="2" s="1"/>
  <c r="S434" i="2"/>
  <c r="U434" i="2" s="1"/>
  <c r="S435" i="2"/>
  <c r="U435" i="2" s="1"/>
  <c r="S436" i="2"/>
  <c r="U436" i="2" s="1"/>
  <c r="S437" i="2"/>
  <c r="U437" i="2" s="1"/>
  <c r="S438" i="2"/>
  <c r="U438" i="2" s="1"/>
  <c r="S439" i="2"/>
  <c r="U439" i="2" s="1"/>
  <c r="S440" i="2"/>
  <c r="U440" i="2" s="1"/>
  <c r="S441" i="2"/>
  <c r="U441" i="2" s="1"/>
  <c r="S442" i="2"/>
  <c r="U442" i="2" s="1"/>
  <c r="S443" i="2"/>
  <c r="U443" i="2" s="1"/>
  <c r="S444" i="2"/>
  <c r="U444" i="2" s="1"/>
  <c r="S445" i="2"/>
  <c r="U445" i="2" s="1"/>
  <c r="S446" i="2"/>
  <c r="U446" i="2" s="1"/>
  <c r="S447" i="2"/>
  <c r="U447" i="2" s="1"/>
  <c r="S448" i="2"/>
  <c r="U448" i="2" s="1"/>
  <c r="S449" i="2"/>
  <c r="U449" i="2" s="1"/>
  <c r="S450" i="2"/>
  <c r="U450" i="2" s="1"/>
  <c r="S451" i="2"/>
  <c r="U451" i="2" s="1"/>
  <c r="S452" i="2"/>
  <c r="U452" i="2" s="1"/>
  <c r="S453" i="2"/>
  <c r="U453" i="2" s="1"/>
  <c r="S454" i="2"/>
  <c r="U454" i="2" s="1"/>
  <c r="S455" i="2"/>
  <c r="U455" i="2" s="1"/>
  <c r="S456" i="2"/>
  <c r="U456" i="2" s="1"/>
  <c r="S457" i="2"/>
  <c r="U457" i="2" s="1"/>
  <c r="S458" i="2"/>
  <c r="U458" i="2" s="1"/>
  <c r="S459" i="2"/>
  <c r="U459" i="2" s="1"/>
  <c r="S460" i="2"/>
  <c r="U460" i="2" s="1"/>
  <c r="S461" i="2"/>
  <c r="U461" i="2" s="1"/>
  <c r="S462" i="2"/>
  <c r="U462" i="2" s="1"/>
  <c r="S463" i="2"/>
  <c r="U463" i="2" s="1"/>
  <c r="S464" i="2"/>
  <c r="U464" i="2" s="1"/>
  <c r="S465" i="2"/>
  <c r="U465" i="2" s="1"/>
  <c r="S466" i="2"/>
  <c r="U466" i="2" s="1"/>
  <c r="S467" i="2"/>
  <c r="U467" i="2" s="1"/>
  <c r="S468" i="2"/>
  <c r="U468" i="2" s="1"/>
  <c r="S469" i="2"/>
  <c r="U469" i="2" s="1"/>
  <c r="S470" i="2"/>
  <c r="U470" i="2" s="1"/>
  <c r="S471" i="2"/>
  <c r="U471" i="2" s="1"/>
  <c r="S472" i="2"/>
  <c r="U472" i="2" s="1"/>
  <c r="S473" i="2"/>
  <c r="U473" i="2" s="1"/>
  <c r="S474" i="2"/>
  <c r="U474" i="2" s="1"/>
  <c r="S475" i="2"/>
  <c r="U475" i="2" s="1"/>
  <c r="S476" i="2"/>
  <c r="U476" i="2" s="1"/>
  <c r="S477" i="2"/>
  <c r="U477" i="2" s="1"/>
  <c r="S478" i="2"/>
  <c r="U478" i="2" s="1"/>
  <c r="S479" i="2"/>
  <c r="U479" i="2" s="1"/>
  <c r="S480" i="2"/>
  <c r="U480" i="2" s="1"/>
  <c r="S481" i="2"/>
  <c r="U481" i="2" s="1"/>
  <c r="S482" i="2"/>
  <c r="U482" i="2" s="1"/>
  <c r="S483" i="2"/>
  <c r="U483" i="2" s="1"/>
  <c r="S484" i="2"/>
  <c r="U484" i="2" s="1"/>
  <c r="S485" i="2"/>
  <c r="U485" i="2" s="1"/>
  <c r="S486" i="2"/>
  <c r="U486" i="2" s="1"/>
  <c r="S487" i="2"/>
  <c r="U487" i="2" s="1"/>
  <c r="S488" i="2"/>
  <c r="U488" i="2" s="1"/>
  <c r="S489" i="2"/>
  <c r="U489" i="2" s="1"/>
  <c r="S490" i="2"/>
  <c r="U490" i="2" s="1"/>
  <c r="S491" i="2"/>
  <c r="U491" i="2" s="1"/>
  <c r="S492" i="2"/>
  <c r="U492" i="2" s="1"/>
  <c r="S493" i="2"/>
  <c r="U493" i="2" s="1"/>
  <c r="S494" i="2"/>
  <c r="U494" i="2" s="1"/>
  <c r="S495" i="2"/>
  <c r="U495" i="2" s="1"/>
  <c r="S496" i="2"/>
  <c r="U496" i="2" s="1"/>
  <c r="S497" i="2"/>
  <c r="U497" i="2" s="1"/>
  <c r="S498" i="2"/>
  <c r="U498" i="2" s="1"/>
  <c r="S499" i="2"/>
  <c r="U499" i="2" s="1"/>
  <c r="S500" i="2"/>
  <c r="U500" i="2" s="1"/>
  <c r="S501" i="2"/>
  <c r="U501" i="2" s="1"/>
  <c r="S502" i="2"/>
  <c r="U502" i="2" s="1"/>
  <c r="S503" i="2"/>
  <c r="U503" i="2" s="1"/>
  <c r="S504" i="2"/>
  <c r="U504" i="2" s="1"/>
  <c r="S505" i="2"/>
  <c r="U505" i="2" s="1"/>
  <c r="S506" i="2"/>
  <c r="U506" i="2" s="1"/>
  <c r="S507" i="2"/>
  <c r="U507" i="2" s="1"/>
  <c r="S508" i="2"/>
  <c r="U508" i="2" s="1"/>
  <c r="S509" i="2"/>
  <c r="U509" i="2" s="1"/>
  <c r="S510" i="2"/>
  <c r="U510" i="2" s="1"/>
  <c r="S511" i="2"/>
  <c r="U511" i="2" s="1"/>
  <c r="S512" i="2"/>
  <c r="U512" i="2" s="1"/>
  <c r="S513" i="2"/>
  <c r="U513" i="2" s="1"/>
  <c r="S514" i="2"/>
  <c r="U514" i="2" s="1"/>
  <c r="S515" i="2"/>
  <c r="U515" i="2" s="1"/>
  <c r="S516" i="2"/>
  <c r="U516" i="2" s="1"/>
  <c r="S517" i="2"/>
  <c r="U517" i="2" s="1"/>
  <c r="S518" i="2"/>
  <c r="U518" i="2" s="1"/>
  <c r="S519" i="2"/>
  <c r="U519" i="2" s="1"/>
  <c r="S520" i="2"/>
  <c r="U520" i="2" s="1"/>
  <c r="S521" i="2"/>
  <c r="U521" i="2" s="1"/>
  <c r="S522" i="2"/>
  <c r="U522" i="2" s="1"/>
  <c r="S523" i="2"/>
  <c r="U523" i="2" s="1"/>
  <c r="S524" i="2"/>
  <c r="U524" i="2" s="1"/>
  <c r="S525" i="2"/>
  <c r="U525" i="2" s="1"/>
  <c r="S526" i="2"/>
  <c r="U526" i="2" s="1"/>
  <c r="S527" i="2"/>
  <c r="U527" i="2" s="1"/>
  <c r="S528" i="2"/>
  <c r="U528" i="2" s="1"/>
  <c r="S529" i="2"/>
  <c r="U529" i="2" s="1"/>
  <c r="S530" i="2"/>
  <c r="U530" i="2" s="1"/>
  <c r="S531" i="2"/>
  <c r="U531" i="2" s="1"/>
  <c r="S532" i="2"/>
  <c r="U532" i="2" s="1"/>
  <c r="S533" i="2"/>
  <c r="U533" i="2" s="1"/>
  <c r="S534" i="2"/>
  <c r="U534" i="2" s="1"/>
  <c r="S535" i="2"/>
  <c r="U535" i="2" s="1"/>
  <c r="S536" i="2"/>
  <c r="U536" i="2" s="1"/>
  <c r="S537" i="2"/>
  <c r="U537" i="2" s="1"/>
  <c r="S538" i="2"/>
  <c r="U538" i="2" s="1"/>
  <c r="S539" i="2"/>
  <c r="U539" i="2" s="1"/>
  <c r="S540" i="2"/>
  <c r="U540" i="2" s="1"/>
  <c r="S541" i="2"/>
  <c r="U541" i="2" s="1"/>
  <c r="S542" i="2"/>
  <c r="U542" i="2" s="1"/>
  <c r="S543" i="2"/>
  <c r="U543" i="2" s="1"/>
  <c r="S544" i="2"/>
  <c r="U544" i="2" s="1"/>
  <c r="S545" i="2"/>
  <c r="U545" i="2" s="1"/>
  <c r="S546" i="2"/>
  <c r="U546" i="2" s="1"/>
  <c r="S547" i="2"/>
  <c r="U547" i="2" s="1"/>
  <c r="S548" i="2"/>
  <c r="U548" i="2" s="1"/>
  <c r="S549" i="2"/>
  <c r="U549" i="2" s="1"/>
  <c r="S550" i="2"/>
  <c r="U550" i="2" s="1"/>
  <c r="S551" i="2"/>
  <c r="U551" i="2" s="1"/>
  <c r="S552" i="2"/>
  <c r="U552" i="2" s="1"/>
  <c r="S553" i="2"/>
  <c r="U553" i="2" s="1"/>
  <c r="S554" i="2"/>
  <c r="U554" i="2" s="1"/>
  <c r="S555" i="2"/>
  <c r="U555" i="2" s="1"/>
  <c r="S556" i="2"/>
  <c r="U556" i="2" s="1"/>
  <c r="S557" i="2"/>
  <c r="U557" i="2" s="1"/>
  <c r="S558" i="2"/>
  <c r="U558" i="2" s="1"/>
  <c r="S559" i="2"/>
  <c r="U559" i="2" s="1"/>
  <c r="S560" i="2"/>
  <c r="U560" i="2" s="1"/>
  <c r="S561" i="2"/>
  <c r="U561" i="2" s="1"/>
  <c r="S562" i="2"/>
  <c r="U562" i="2" s="1"/>
  <c r="S563" i="2"/>
  <c r="U563" i="2" s="1"/>
  <c r="S564" i="2"/>
  <c r="U564" i="2" s="1"/>
  <c r="S565" i="2"/>
  <c r="U565" i="2" s="1"/>
  <c r="S566" i="2"/>
  <c r="U566" i="2" s="1"/>
  <c r="S567" i="2"/>
  <c r="U567" i="2" s="1"/>
  <c r="S568" i="2"/>
  <c r="U568" i="2" s="1"/>
  <c r="S569" i="2"/>
  <c r="U569" i="2" s="1"/>
  <c r="S570" i="2"/>
  <c r="U570" i="2" s="1"/>
  <c r="S571" i="2"/>
  <c r="U571" i="2" s="1"/>
  <c r="S572" i="2"/>
  <c r="U572" i="2" s="1"/>
  <c r="S573" i="2"/>
  <c r="U573" i="2" s="1"/>
  <c r="S574" i="2"/>
  <c r="U574" i="2" s="1"/>
  <c r="S575" i="2"/>
  <c r="U575" i="2" s="1"/>
  <c r="S576" i="2"/>
  <c r="U576" i="2" s="1"/>
  <c r="S577" i="2"/>
  <c r="U577" i="2" s="1"/>
  <c r="S578" i="2"/>
  <c r="U578" i="2" s="1"/>
  <c r="S579" i="2"/>
  <c r="U579" i="2" s="1"/>
  <c r="S580" i="2"/>
  <c r="U580" i="2" s="1"/>
  <c r="S581" i="2"/>
  <c r="U581" i="2" s="1"/>
  <c r="S582" i="2"/>
  <c r="U582" i="2" s="1"/>
  <c r="S583" i="2"/>
  <c r="U583" i="2" s="1"/>
  <c r="S584" i="2"/>
  <c r="U584" i="2" s="1"/>
  <c r="S585" i="2"/>
  <c r="U585" i="2" s="1"/>
  <c r="S586" i="2"/>
  <c r="U586" i="2" s="1"/>
  <c r="S587" i="2"/>
  <c r="U587" i="2" s="1"/>
  <c r="S588" i="2"/>
  <c r="U588" i="2" s="1"/>
  <c r="S589" i="2"/>
  <c r="U589" i="2" s="1"/>
  <c r="S590" i="2"/>
  <c r="U590" i="2" s="1"/>
  <c r="S591" i="2"/>
  <c r="U591" i="2" s="1"/>
  <c r="S592" i="2"/>
  <c r="U592" i="2" s="1"/>
  <c r="S593" i="2"/>
  <c r="U593" i="2" s="1"/>
  <c r="S594" i="2"/>
  <c r="U594" i="2" s="1"/>
  <c r="S595" i="2"/>
  <c r="U595" i="2" s="1"/>
  <c r="S596" i="2"/>
  <c r="U596" i="2" s="1"/>
  <c r="S597" i="2"/>
  <c r="U597" i="2" s="1"/>
  <c r="S598" i="2"/>
  <c r="U598" i="2" s="1"/>
  <c r="S599" i="2"/>
  <c r="U599" i="2" s="1"/>
  <c r="S600" i="2"/>
  <c r="U600" i="2" s="1"/>
  <c r="S601" i="2"/>
  <c r="U601" i="2" s="1"/>
  <c r="S602" i="2"/>
  <c r="U602" i="2" s="1"/>
  <c r="S603" i="2"/>
  <c r="U603" i="2" s="1"/>
  <c r="S604" i="2"/>
  <c r="U604" i="2" s="1"/>
  <c r="S605" i="2"/>
  <c r="U605" i="2" s="1"/>
  <c r="S606" i="2"/>
  <c r="U606" i="2" s="1"/>
  <c r="S607" i="2"/>
  <c r="U607" i="2" s="1"/>
  <c r="S608" i="2"/>
  <c r="U608" i="2" s="1"/>
  <c r="S609" i="2"/>
  <c r="U609" i="2" s="1"/>
  <c r="S610" i="2"/>
  <c r="U610" i="2" s="1"/>
  <c r="S611" i="2"/>
  <c r="U611" i="2" s="1"/>
  <c r="S612" i="2"/>
  <c r="U612" i="2" s="1"/>
  <c r="S613" i="2"/>
  <c r="U613" i="2" s="1"/>
  <c r="S614" i="2"/>
  <c r="U614" i="2" s="1"/>
  <c r="S615" i="2"/>
  <c r="U615" i="2" s="1"/>
  <c r="S616" i="2"/>
  <c r="U616" i="2" s="1"/>
  <c r="S617" i="2"/>
  <c r="U617" i="2" s="1"/>
  <c r="S618" i="2"/>
  <c r="U618" i="2" s="1"/>
  <c r="S619" i="2"/>
  <c r="U619" i="2" s="1"/>
  <c r="S620" i="2"/>
  <c r="U620" i="2" s="1"/>
  <c r="S621" i="2"/>
  <c r="U621" i="2" s="1"/>
  <c r="S622" i="2"/>
  <c r="U622" i="2" s="1"/>
  <c r="S623" i="2"/>
  <c r="U623" i="2" s="1"/>
  <c r="S624" i="2"/>
  <c r="U624" i="2" s="1"/>
  <c r="S625" i="2"/>
  <c r="U625" i="2" s="1"/>
  <c r="S626" i="2"/>
  <c r="U626" i="2" s="1"/>
  <c r="S627" i="2"/>
  <c r="U627" i="2" s="1"/>
  <c r="S628" i="2"/>
  <c r="U628" i="2" s="1"/>
  <c r="S629" i="2"/>
  <c r="U629" i="2" s="1"/>
  <c r="S630" i="2"/>
  <c r="U630" i="2" s="1"/>
  <c r="S631" i="2"/>
  <c r="U631" i="2" s="1"/>
  <c r="S632" i="2"/>
  <c r="U632" i="2" s="1"/>
  <c r="S633" i="2"/>
  <c r="U633" i="2" s="1"/>
  <c r="S634" i="2"/>
  <c r="U634" i="2" s="1"/>
  <c r="S635" i="2"/>
  <c r="U635" i="2" s="1"/>
  <c r="S636" i="2"/>
  <c r="U636" i="2" s="1"/>
  <c r="S637" i="2"/>
  <c r="U637" i="2" s="1"/>
  <c r="S638" i="2"/>
  <c r="U638" i="2" s="1"/>
  <c r="S639" i="2"/>
  <c r="U639" i="2" s="1"/>
  <c r="S640" i="2"/>
  <c r="U640" i="2" s="1"/>
  <c r="S641" i="2"/>
  <c r="U641" i="2" s="1"/>
  <c r="S642" i="2"/>
  <c r="U642" i="2" s="1"/>
  <c r="S643" i="2"/>
  <c r="U643" i="2" s="1"/>
  <c r="S644" i="2"/>
  <c r="U644" i="2" s="1"/>
  <c r="S645" i="2"/>
  <c r="U645" i="2" s="1"/>
  <c r="S646" i="2"/>
  <c r="U646" i="2" s="1"/>
  <c r="S647" i="2"/>
  <c r="U647" i="2" s="1"/>
  <c r="S648" i="2"/>
  <c r="U648" i="2" s="1"/>
  <c r="S649" i="2"/>
  <c r="U649" i="2" s="1"/>
  <c r="S650" i="2"/>
  <c r="U650" i="2" s="1"/>
  <c r="S651" i="2"/>
  <c r="U651" i="2" s="1"/>
  <c r="S652" i="2"/>
  <c r="U652" i="2" s="1"/>
  <c r="S653" i="2"/>
  <c r="U653" i="2" s="1"/>
  <c r="S654" i="2"/>
  <c r="U654" i="2" s="1"/>
  <c r="S655" i="2"/>
  <c r="U655" i="2" s="1"/>
  <c r="S656" i="2"/>
  <c r="U656" i="2" s="1"/>
  <c r="S657" i="2"/>
  <c r="U657" i="2" s="1"/>
  <c r="S658" i="2"/>
  <c r="U658" i="2" s="1"/>
  <c r="S659" i="2"/>
  <c r="U659" i="2" s="1"/>
  <c r="S660" i="2"/>
  <c r="U660" i="2" s="1"/>
  <c r="S661" i="2"/>
  <c r="U661" i="2" s="1"/>
  <c r="S662" i="2"/>
  <c r="U662" i="2" s="1"/>
  <c r="S663" i="2"/>
  <c r="U663" i="2" s="1"/>
  <c r="S664" i="2"/>
  <c r="U664" i="2" s="1"/>
  <c r="S665" i="2"/>
  <c r="U665" i="2" s="1"/>
  <c r="S666" i="2"/>
  <c r="U666" i="2" s="1"/>
  <c r="S667" i="2"/>
  <c r="U667" i="2" s="1"/>
  <c r="S668" i="2"/>
  <c r="U668" i="2" s="1"/>
  <c r="S669" i="2"/>
  <c r="U669" i="2" s="1"/>
  <c r="S670" i="2"/>
  <c r="U670" i="2" s="1"/>
  <c r="S671" i="2"/>
  <c r="U671" i="2" s="1"/>
  <c r="S672" i="2"/>
  <c r="U672" i="2" s="1"/>
  <c r="S673" i="2"/>
  <c r="U673" i="2" s="1"/>
  <c r="S674" i="2"/>
  <c r="U674" i="2" s="1"/>
  <c r="S675" i="2"/>
  <c r="U675" i="2" s="1"/>
  <c r="S676" i="2"/>
  <c r="U676" i="2" s="1"/>
  <c r="S677" i="2"/>
  <c r="U677" i="2" s="1"/>
  <c r="S678" i="2"/>
  <c r="U678" i="2" s="1"/>
  <c r="S679" i="2"/>
  <c r="U679" i="2" s="1"/>
  <c r="S680" i="2"/>
  <c r="U680" i="2" s="1"/>
  <c r="S681" i="2"/>
  <c r="U681" i="2" s="1"/>
  <c r="S682" i="2"/>
  <c r="U682" i="2" s="1"/>
  <c r="S683" i="2"/>
  <c r="U683" i="2" s="1"/>
  <c r="S684" i="2"/>
  <c r="U684" i="2" s="1"/>
  <c r="S685" i="2"/>
  <c r="U685" i="2" s="1"/>
  <c r="S686" i="2"/>
  <c r="U686" i="2" s="1"/>
  <c r="S687" i="2"/>
  <c r="U687" i="2" s="1"/>
  <c r="S688" i="2"/>
  <c r="U688" i="2" s="1"/>
  <c r="S689" i="2"/>
  <c r="U689" i="2" s="1"/>
  <c r="S690" i="2"/>
  <c r="U690" i="2" s="1"/>
  <c r="S691" i="2"/>
  <c r="U691" i="2" s="1"/>
  <c r="S692" i="2"/>
  <c r="U692" i="2" s="1"/>
  <c r="S693" i="2"/>
  <c r="U693" i="2" s="1"/>
  <c r="S694" i="2"/>
  <c r="U694" i="2" s="1"/>
  <c r="S695" i="2"/>
  <c r="U695" i="2" s="1"/>
  <c r="S696" i="2"/>
  <c r="U696" i="2" s="1"/>
  <c r="S697" i="2"/>
  <c r="U697" i="2" s="1"/>
  <c r="S698" i="2"/>
  <c r="U698" i="2" s="1"/>
  <c r="S699" i="2"/>
  <c r="U699" i="2" s="1"/>
  <c r="S700" i="2"/>
  <c r="U700" i="2" s="1"/>
  <c r="S701" i="2"/>
  <c r="U701" i="2" s="1"/>
  <c r="S702" i="2"/>
  <c r="U702" i="2" s="1"/>
  <c r="S703" i="2"/>
  <c r="U703" i="2" s="1"/>
  <c r="S704" i="2"/>
  <c r="U704" i="2" s="1"/>
  <c r="S705" i="2"/>
  <c r="U705" i="2" s="1"/>
  <c r="S706" i="2"/>
  <c r="U706" i="2" s="1"/>
  <c r="S707" i="2"/>
  <c r="U707" i="2" s="1"/>
  <c r="S708" i="2"/>
  <c r="U708" i="2" s="1"/>
  <c r="S709" i="2"/>
  <c r="U709" i="2" s="1"/>
  <c r="S710" i="2"/>
  <c r="U710" i="2" s="1"/>
  <c r="S711" i="2"/>
  <c r="U711" i="2" s="1"/>
  <c r="S712" i="2"/>
  <c r="U712" i="2" s="1"/>
  <c r="S713" i="2"/>
  <c r="U713" i="2" s="1"/>
  <c r="S714" i="2"/>
  <c r="U714" i="2" s="1"/>
  <c r="S715" i="2"/>
  <c r="U715" i="2" s="1"/>
  <c r="S716" i="2"/>
  <c r="U716" i="2" s="1"/>
  <c r="S717" i="2"/>
  <c r="U717" i="2" s="1"/>
  <c r="S718" i="2"/>
  <c r="U718" i="2" s="1"/>
  <c r="S719" i="2"/>
  <c r="U719" i="2" s="1"/>
  <c r="S720" i="2"/>
  <c r="U720" i="2" s="1"/>
  <c r="S721" i="2"/>
  <c r="U721" i="2" s="1"/>
  <c r="S722" i="2"/>
  <c r="U722" i="2" s="1"/>
  <c r="S723" i="2"/>
  <c r="U723" i="2" s="1"/>
  <c r="S724" i="2"/>
  <c r="U724" i="2" s="1"/>
  <c r="S725" i="2"/>
  <c r="U725" i="2" s="1"/>
  <c r="S726" i="2"/>
  <c r="U726" i="2" s="1"/>
  <c r="S727" i="2"/>
  <c r="U727" i="2" s="1"/>
  <c r="S728" i="2"/>
  <c r="U728" i="2" s="1"/>
  <c r="S729" i="2"/>
  <c r="U729" i="2" s="1"/>
  <c r="S730" i="2"/>
  <c r="U730" i="2" s="1"/>
  <c r="S731" i="2"/>
  <c r="U731" i="2" s="1"/>
  <c r="S732" i="2"/>
  <c r="U732" i="2" s="1"/>
  <c r="S733" i="2"/>
  <c r="U733" i="2" s="1"/>
  <c r="S734" i="2"/>
  <c r="U734" i="2" s="1"/>
  <c r="S735" i="2"/>
  <c r="U735" i="2" s="1"/>
  <c r="S736" i="2"/>
  <c r="U736" i="2" s="1"/>
  <c r="S737" i="2"/>
  <c r="U737" i="2" s="1"/>
  <c r="S738" i="2"/>
  <c r="U738" i="2" s="1"/>
  <c r="S739" i="2"/>
  <c r="U739" i="2" s="1"/>
  <c r="S740" i="2"/>
  <c r="U740" i="2" s="1"/>
  <c r="S741" i="2"/>
  <c r="U741" i="2" s="1"/>
  <c r="S742" i="2"/>
  <c r="U742" i="2" s="1"/>
  <c r="S743" i="2"/>
  <c r="U743" i="2" s="1"/>
  <c r="S744" i="2"/>
  <c r="U744" i="2" s="1"/>
  <c r="S745" i="2"/>
  <c r="U745" i="2" s="1"/>
  <c r="S746" i="2"/>
  <c r="U746" i="2" s="1"/>
  <c r="S747" i="2"/>
  <c r="U747" i="2" s="1"/>
  <c r="S748" i="2"/>
  <c r="U748" i="2" s="1"/>
  <c r="S749" i="2"/>
  <c r="U749" i="2" s="1"/>
  <c r="S750" i="2"/>
  <c r="U750" i="2" s="1"/>
  <c r="S751" i="2"/>
  <c r="U751" i="2" s="1"/>
  <c r="S752" i="2"/>
  <c r="U752" i="2" s="1"/>
  <c r="S753" i="2"/>
  <c r="U753" i="2" s="1"/>
  <c r="S754" i="2"/>
  <c r="U754" i="2" s="1"/>
  <c r="S755" i="2"/>
  <c r="U755" i="2" s="1"/>
  <c r="S756" i="2"/>
  <c r="U756" i="2" s="1"/>
  <c r="S757" i="2"/>
  <c r="U757" i="2" s="1"/>
  <c r="S758" i="2"/>
  <c r="U758" i="2" s="1"/>
  <c r="S759" i="2"/>
  <c r="U759" i="2" s="1"/>
  <c r="S760" i="2"/>
  <c r="U760" i="2" s="1"/>
  <c r="S761" i="2"/>
  <c r="U761" i="2" s="1"/>
  <c r="S762" i="2"/>
  <c r="U762" i="2" s="1"/>
  <c r="S763" i="2"/>
  <c r="U763" i="2" s="1"/>
  <c r="S764" i="2"/>
  <c r="U764" i="2" s="1"/>
  <c r="S765" i="2"/>
  <c r="U765" i="2" s="1"/>
  <c r="S766" i="2"/>
  <c r="U766" i="2" s="1"/>
  <c r="S767" i="2"/>
  <c r="U767" i="2" s="1"/>
  <c r="S768" i="2"/>
  <c r="U768" i="2" s="1"/>
  <c r="S769" i="2"/>
  <c r="U769" i="2" s="1"/>
  <c r="S770" i="2"/>
  <c r="U770" i="2" s="1"/>
  <c r="S771" i="2"/>
  <c r="U771" i="2" s="1"/>
  <c r="S772" i="2"/>
  <c r="U772" i="2" s="1"/>
  <c r="S773" i="2"/>
  <c r="U773" i="2" s="1"/>
  <c r="S774" i="2"/>
  <c r="U774" i="2" s="1"/>
  <c r="S775" i="2"/>
  <c r="U775" i="2" s="1"/>
  <c r="S776" i="2"/>
  <c r="U776" i="2" s="1"/>
  <c r="S777" i="2"/>
  <c r="U777" i="2" s="1"/>
  <c r="S778" i="2"/>
  <c r="U778" i="2" s="1"/>
  <c r="S779" i="2"/>
  <c r="U779" i="2" s="1"/>
  <c r="S780" i="2"/>
  <c r="U780" i="2" s="1"/>
  <c r="S781" i="2"/>
  <c r="U781" i="2" s="1"/>
  <c r="S782" i="2"/>
  <c r="U782" i="2" s="1"/>
  <c r="S783" i="2"/>
  <c r="U783" i="2" s="1"/>
  <c r="S784" i="2"/>
  <c r="U784" i="2" s="1"/>
  <c r="S785" i="2"/>
  <c r="U785" i="2" s="1"/>
  <c r="S786" i="2"/>
  <c r="U786" i="2" s="1"/>
  <c r="S787" i="2"/>
  <c r="U787" i="2" s="1"/>
  <c r="S788" i="2"/>
  <c r="U788" i="2" s="1"/>
  <c r="S789" i="2"/>
  <c r="U789" i="2" s="1"/>
  <c r="S790" i="2"/>
  <c r="U790" i="2" s="1"/>
  <c r="S791" i="2"/>
  <c r="U791" i="2" s="1"/>
  <c r="S792" i="2"/>
  <c r="U792" i="2" s="1"/>
  <c r="S793" i="2"/>
  <c r="U793" i="2" s="1"/>
  <c r="S794" i="2"/>
  <c r="U794" i="2" s="1"/>
  <c r="S795" i="2"/>
  <c r="U795" i="2" s="1"/>
  <c r="S796" i="2"/>
  <c r="U796" i="2" s="1"/>
  <c r="S797" i="2"/>
  <c r="U797" i="2" s="1"/>
  <c r="S798" i="2"/>
  <c r="U798" i="2" s="1"/>
  <c r="S799" i="2"/>
  <c r="U799" i="2" s="1"/>
  <c r="S800" i="2"/>
  <c r="U800" i="2" s="1"/>
  <c r="S801" i="2"/>
  <c r="U801" i="2" s="1"/>
  <c r="S802" i="2"/>
  <c r="U802" i="2" s="1"/>
  <c r="S803" i="2"/>
  <c r="U803" i="2" s="1"/>
  <c r="S804" i="2"/>
  <c r="U804" i="2" s="1"/>
  <c r="S805" i="2"/>
  <c r="U805" i="2" s="1"/>
  <c r="S806" i="2"/>
  <c r="U806" i="2" s="1"/>
  <c r="S807" i="2"/>
  <c r="U807" i="2" s="1"/>
  <c r="S808" i="2"/>
  <c r="U808" i="2" s="1"/>
  <c r="S809" i="2"/>
  <c r="U809" i="2" s="1"/>
  <c r="S810" i="2"/>
  <c r="U810" i="2" s="1"/>
  <c r="S811" i="2"/>
  <c r="U811" i="2" s="1"/>
  <c r="S812" i="2"/>
  <c r="U812" i="2" s="1"/>
  <c r="S813" i="2"/>
  <c r="U813" i="2" s="1"/>
  <c r="S814" i="2"/>
  <c r="U814" i="2" s="1"/>
  <c r="S815" i="2"/>
  <c r="U815" i="2" s="1"/>
  <c r="S816" i="2"/>
  <c r="U816" i="2" s="1"/>
  <c r="S817" i="2"/>
  <c r="U817" i="2" s="1"/>
  <c r="S818" i="2"/>
  <c r="U818" i="2" s="1"/>
  <c r="S819" i="2"/>
  <c r="U819" i="2" s="1"/>
  <c r="S820" i="2"/>
  <c r="U820" i="2" s="1"/>
  <c r="S821" i="2"/>
  <c r="U821" i="2" s="1"/>
  <c r="S822" i="2"/>
  <c r="U822" i="2" s="1"/>
  <c r="S823" i="2"/>
  <c r="U823" i="2" s="1"/>
  <c r="S824" i="2"/>
  <c r="U824" i="2" s="1"/>
  <c r="S825" i="2"/>
  <c r="U825" i="2" s="1"/>
  <c r="S826" i="2"/>
  <c r="U826" i="2" s="1"/>
  <c r="S827" i="2"/>
  <c r="U827" i="2" s="1"/>
  <c r="S828" i="2"/>
  <c r="U828" i="2" s="1"/>
  <c r="S829" i="2"/>
  <c r="U829" i="2" s="1"/>
  <c r="S830" i="2"/>
  <c r="U830" i="2" s="1"/>
  <c r="S831" i="2"/>
  <c r="U831" i="2" s="1"/>
  <c r="S832" i="2"/>
  <c r="U832" i="2" s="1"/>
  <c r="S833" i="2"/>
  <c r="U833" i="2" s="1"/>
  <c r="S834" i="2"/>
  <c r="U834" i="2" s="1"/>
  <c r="S835" i="2"/>
  <c r="U835" i="2" s="1"/>
  <c r="S836" i="2"/>
  <c r="U836" i="2" s="1"/>
  <c r="S837" i="2"/>
  <c r="U837" i="2" s="1"/>
  <c r="S838" i="2"/>
  <c r="U838" i="2" s="1"/>
  <c r="S839" i="2"/>
  <c r="U839" i="2" s="1"/>
  <c r="S840" i="2"/>
  <c r="U840" i="2" s="1"/>
  <c r="S841" i="2"/>
  <c r="U841" i="2" s="1"/>
  <c r="S842" i="2"/>
  <c r="U842" i="2" s="1"/>
  <c r="S843" i="2"/>
  <c r="U843" i="2" s="1"/>
  <c r="S844" i="2"/>
  <c r="U844" i="2" s="1"/>
  <c r="S845" i="2"/>
  <c r="U845" i="2" s="1"/>
  <c r="S846" i="2"/>
  <c r="U846" i="2" s="1"/>
  <c r="S847" i="2"/>
  <c r="U847" i="2" s="1"/>
  <c r="S848" i="2"/>
  <c r="U848" i="2" s="1"/>
  <c r="S849" i="2"/>
  <c r="U849" i="2" s="1"/>
  <c r="S850" i="2"/>
  <c r="U850" i="2" s="1"/>
  <c r="S851" i="2"/>
  <c r="U851" i="2" s="1"/>
  <c r="S852" i="2"/>
  <c r="U852" i="2" s="1"/>
  <c r="S853" i="2"/>
  <c r="U853" i="2" s="1"/>
  <c r="S854" i="2"/>
  <c r="U854" i="2" s="1"/>
  <c r="S855" i="2"/>
  <c r="U855" i="2" s="1"/>
  <c r="S856" i="2"/>
  <c r="U856" i="2" s="1"/>
  <c r="S857" i="2"/>
  <c r="U857" i="2" s="1"/>
  <c r="S858" i="2"/>
  <c r="U858" i="2" s="1"/>
  <c r="S859" i="2"/>
  <c r="U859" i="2" s="1"/>
  <c r="S860" i="2"/>
  <c r="U860" i="2" s="1"/>
  <c r="S861" i="2"/>
  <c r="U861" i="2" s="1"/>
  <c r="S862" i="2"/>
  <c r="U862" i="2" s="1"/>
  <c r="S863" i="2"/>
  <c r="U863" i="2" s="1"/>
  <c r="S864" i="2"/>
  <c r="U864" i="2" s="1"/>
  <c r="S865" i="2"/>
  <c r="U865" i="2" s="1"/>
  <c r="S866" i="2"/>
  <c r="U866" i="2" s="1"/>
  <c r="S867" i="2"/>
  <c r="U867" i="2" s="1"/>
  <c r="S868" i="2"/>
  <c r="U868" i="2" s="1"/>
  <c r="S869" i="2"/>
  <c r="U869" i="2" s="1"/>
  <c r="S870" i="2"/>
  <c r="U870" i="2" s="1"/>
  <c r="S871" i="2"/>
  <c r="U871" i="2" s="1"/>
  <c r="S872" i="2"/>
  <c r="U872" i="2" s="1"/>
  <c r="S873" i="2"/>
  <c r="U873" i="2" s="1"/>
  <c r="S874" i="2"/>
  <c r="U874" i="2" s="1"/>
  <c r="S875" i="2"/>
  <c r="U875" i="2" s="1"/>
  <c r="S876" i="2"/>
  <c r="U876" i="2" s="1"/>
  <c r="S877" i="2"/>
  <c r="U877" i="2" s="1"/>
  <c r="S878" i="2"/>
  <c r="U878" i="2" s="1"/>
  <c r="S879" i="2"/>
  <c r="U879" i="2" s="1"/>
  <c r="S880" i="2"/>
  <c r="U880" i="2" s="1"/>
  <c r="S881" i="2"/>
  <c r="U881" i="2" s="1"/>
  <c r="S882" i="2"/>
  <c r="U882" i="2" s="1"/>
  <c r="S883" i="2"/>
  <c r="U883" i="2" s="1"/>
  <c r="S884" i="2"/>
  <c r="U884" i="2" s="1"/>
  <c r="S885" i="2"/>
  <c r="U885" i="2" s="1"/>
  <c r="S886" i="2"/>
  <c r="U886" i="2" s="1"/>
  <c r="S887" i="2"/>
  <c r="U887" i="2" s="1"/>
  <c r="S888" i="2"/>
  <c r="U888" i="2" s="1"/>
  <c r="S889" i="2"/>
  <c r="U889" i="2" s="1"/>
  <c r="S890" i="2"/>
  <c r="U890" i="2" s="1"/>
  <c r="S891" i="2"/>
  <c r="U891" i="2" s="1"/>
  <c r="S892" i="2"/>
  <c r="U892" i="2" s="1"/>
  <c r="S893" i="2"/>
  <c r="U893" i="2" s="1"/>
  <c r="S894" i="2"/>
  <c r="U894" i="2" s="1"/>
  <c r="S895" i="2"/>
  <c r="U895" i="2" s="1"/>
  <c r="S896" i="2"/>
  <c r="U896" i="2" s="1"/>
  <c r="S897" i="2"/>
  <c r="U897" i="2" s="1"/>
  <c r="S898" i="2"/>
  <c r="U898" i="2" s="1"/>
  <c r="S899" i="2"/>
  <c r="U899" i="2" s="1"/>
  <c r="S900" i="2"/>
  <c r="U900" i="2" s="1"/>
  <c r="S901" i="2"/>
  <c r="U901" i="2" s="1"/>
  <c r="S902" i="2"/>
  <c r="U902" i="2" s="1"/>
  <c r="S903" i="2"/>
  <c r="U903" i="2" s="1"/>
  <c r="S904" i="2"/>
  <c r="U904" i="2" s="1"/>
  <c r="S905" i="2"/>
  <c r="U905" i="2" s="1"/>
  <c r="S906" i="2"/>
  <c r="U906" i="2" s="1"/>
  <c r="S907" i="2"/>
  <c r="U907" i="2" s="1"/>
  <c r="S908" i="2"/>
  <c r="U908" i="2" s="1"/>
  <c r="S909" i="2"/>
  <c r="U909" i="2" s="1"/>
  <c r="S910" i="2"/>
  <c r="U910" i="2" s="1"/>
  <c r="S911" i="2"/>
  <c r="U911" i="2" s="1"/>
  <c r="S912" i="2"/>
  <c r="U912" i="2" s="1"/>
  <c r="S913" i="2"/>
  <c r="U913" i="2" s="1"/>
  <c r="S914" i="2"/>
  <c r="U914" i="2" s="1"/>
  <c r="S915" i="2"/>
  <c r="U915" i="2" s="1"/>
  <c r="S916" i="2"/>
  <c r="U916" i="2" s="1"/>
  <c r="S917" i="2"/>
  <c r="U917" i="2" s="1"/>
  <c r="S918" i="2"/>
  <c r="U918" i="2" s="1"/>
  <c r="S919" i="2"/>
  <c r="U919" i="2" s="1"/>
  <c r="S920" i="2"/>
  <c r="U920" i="2" s="1"/>
  <c r="S921" i="2"/>
  <c r="U921" i="2" s="1"/>
  <c r="S922" i="2"/>
  <c r="U922" i="2" s="1"/>
  <c r="S923" i="2"/>
  <c r="U923" i="2" s="1"/>
  <c r="S924" i="2"/>
  <c r="U924" i="2" s="1"/>
  <c r="S925" i="2"/>
  <c r="U925" i="2" s="1"/>
  <c r="S926" i="2"/>
  <c r="U926" i="2" s="1"/>
  <c r="S927" i="2"/>
  <c r="U927" i="2" s="1"/>
  <c r="S928" i="2"/>
  <c r="U928" i="2" s="1"/>
  <c r="S929" i="2"/>
  <c r="U929" i="2" s="1"/>
  <c r="S930" i="2"/>
  <c r="U930" i="2" s="1"/>
  <c r="S931" i="2"/>
  <c r="U931" i="2" s="1"/>
  <c r="S932" i="2"/>
  <c r="U932" i="2" s="1"/>
  <c r="S933" i="2"/>
  <c r="U933" i="2" s="1"/>
  <c r="S934" i="2"/>
  <c r="U934" i="2" s="1"/>
  <c r="S935" i="2"/>
  <c r="U935" i="2" s="1"/>
  <c r="S936" i="2"/>
  <c r="U936" i="2" s="1"/>
  <c r="S937" i="2"/>
  <c r="U937" i="2" s="1"/>
  <c r="S938" i="2"/>
  <c r="U938" i="2" s="1"/>
  <c r="S939" i="2"/>
  <c r="U939" i="2" s="1"/>
  <c r="S940" i="2"/>
  <c r="U940" i="2" s="1"/>
  <c r="S941" i="2"/>
  <c r="U941" i="2" s="1"/>
  <c r="S942" i="2"/>
  <c r="U942" i="2" s="1"/>
  <c r="S943" i="2"/>
  <c r="U943" i="2" s="1"/>
  <c r="S944" i="2"/>
  <c r="U944" i="2" s="1"/>
  <c r="S945" i="2"/>
  <c r="U945" i="2" s="1"/>
  <c r="S946" i="2"/>
  <c r="U946" i="2" s="1"/>
  <c r="S947" i="2"/>
  <c r="U947" i="2" s="1"/>
  <c r="S948" i="2"/>
  <c r="U948" i="2" s="1"/>
  <c r="S949" i="2"/>
  <c r="U949" i="2" s="1"/>
  <c r="S950" i="2"/>
  <c r="U950" i="2" s="1"/>
  <c r="S951" i="2"/>
  <c r="U951" i="2" s="1"/>
  <c r="S952" i="2"/>
  <c r="U952" i="2" s="1"/>
  <c r="S953" i="2"/>
  <c r="U953" i="2" s="1"/>
  <c r="S954" i="2"/>
  <c r="U954" i="2" s="1"/>
  <c r="S955" i="2"/>
  <c r="U955" i="2" s="1"/>
  <c r="S956" i="2"/>
  <c r="U956" i="2" s="1"/>
  <c r="S957" i="2"/>
  <c r="U957" i="2" s="1"/>
  <c r="S958" i="2"/>
  <c r="U958" i="2" s="1"/>
  <c r="S959" i="2"/>
  <c r="U959" i="2" s="1"/>
  <c r="S960" i="2"/>
  <c r="U960" i="2" s="1"/>
  <c r="S961" i="2"/>
  <c r="U961" i="2" s="1"/>
  <c r="S962" i="2"/>
  <c r="U962" i="2" s="1"/>
  <c r="S963" i="2"/>
  <c r="U963" i="2" s="1"/>
  <c r="S964" i="2"/>
  <c r="U964" i="2" s="1"/>
  <c r="S965" i="2"/>
  <c r="U965" i="2" s="1"/>
  <c r="S966" i="2"/>
  <c r="U966" i="2" s="1"/>
  <c r="S967" i="2"/>
  <c r="U967" i="2" s="1"/>
  <c r="S968" i="2"/>
  <c r="U968" i="2" s="1"/>
  <c r="S969" i="2"/>
  <c r="U969" i="2" s="1"/>
  <c r="S970" i="2"/>
  <c r="U970" i="2" s="1"/>
  <c r="S971" i="2"/>
  <c r="U971" i="2" s="1"/>
  <c r="S972" i="2"/>
  <c r="U972" i="2" s="1"/>
  <c r="S973" i="2"/>
  <c r="U973" i="2" s="1"/>
  <c r="S974" i="2"/>
  <c r="U974" i="2" s="1"/>
  <c r="S975" i="2"/>
  <c r="U975" i="2" s="1"/>
  <c r="S976" i="2"/>
  <c r="U976" i="2" s="1"/>
  <c r="S977" i="2"/>
  <c r="U977" i="2" s="1"/>
  <c r="S978" i="2"/>
  <c r="U978" i="2" s="1"/>
  <c r="S979" i="2"/>
  <c r="U979" i="2" s="1"/>
  <c r="S980" i="2"/>
  <c r="U980" i="2" s="1"/>
  <c r="S981" i="2"/>
  <c r="U981" i="2" s="1"/>
  <c r="S982" i="2"/>
  <c r="U982" i="2" s="1"/>
  <c r="S983" i="2"/>
  <c r="U983" i="2" s="1"/>
  <c r="S984" i="2"/>
  <c r="U984" i="2" s="1"/>
  <c r="S985" i="2"/>
  <c r="U985" i="2" s="1"/>
  <c r="S986" i="2"/>
  <c r="U986" i="2" s="1"/>
  <c r="S987" i="2"/>
  <c r="U987" i="2" s="1"/>
  <c r="S988" i="2"/>
  <c r="U988" i="2" s="1"/>
  <c r="S989" i="2"/>
  <c r="U989" i="2" s="1"/>
  <c r="S990" i="2"/>
  <c r="U990" i="2" s="1"/>
  <c r="S991" i="2"/>
  <c r="U991" i="2" s="1"/>
  <c r="S992" i="2"/>
  <c r="U992" i="2" s="1"/>
  <c r="S993" i="2"/>
  <c r="U993" i="2" s="1"/>
  <c r="S994" i="2"/>
  <c r="U994" i="2" s="1"/>
  <c r="S995" i="2"/>
  <c r="U995" i="2" s="1"/>
  <c r="S996" i="2"/>
  <c r="U996" i="2" s="1"/>
  <c r="S997" i="2"/>
  <c r="U997" i="2" s="1"/>
  <c r="S998" i="2"/>
  <c r="U998" i="2" s="1"/>
  <c r="S999" i="2"/>
  <c r="U999" i="2" s="1"/>
  <c r="S1000" i="2"/>
  <c r="U1000" i="2" s="1"/>
  <c r="S1001" i="2"/>
  <c r="U1001" i="2" s="1"/>
  <c r="S1002" i="2"/>
  <c r="U1002" i="2" s="1"/>
  <c r="S1003" i="2"/>
  <c r="U1003" i="2" s="1"/>
  <c r="S1004" i="2"/>
  <c r="U1004" i="2" s="1"/>
  <c r="S1005" i="2"/>
  <c r="U1005" i="2" s="1"/>
  <c r="S1006" i="2"/>
  <c r="U1006" i="2" s="1"/>
  <c r="S1007" i="2"/>
  <c r="U1007" i="2" s="1"/>
  <c r="S1008" i="2"/>
  <c r="U1008" i="2" s="1"/>
  <c r="S1009" i="2"/>
  <c r="U1009" i="2" s="1"/>
  <c r="S1010" i="2"/>
  <c r="U1010" i="2" s="1"/>
  <c r="S1011" i="2"/>
  <c r="U1011" i="2" s="1"/>
  <c r="S1012" i="2"/>
  <c r="U1012" i="2" s="1"/>
  <c r="S1013" i="2"/>
  <c r="U1013" i="2" s="1"/>
  <c r="S1014" i="2"/>
  <c r="U1014" i="2" s="1"/>
  <c r="S1015" i="2"/>
  <c r="U1015" i="2" s="1"/>
  <c r="S1016" i="2"/>
  <c r="U1016" i="2" s="1"/>
  <c r="S1017" i="2"/>
  <c r="U1017" i="2" s="1"/>
  <c r="S1018" i="2"/>
  <c r="U1018" i="2" s="1"/>
  <c r="S1019" i="2"/>
  <c r="U1019" i="2" s="1"/>
  <c r="S1020" i="2"/>
  <c r="U1020" i="2" s="1"/>
  <c r="S1021" i="2"/>
  <c r="U1021" i="2" s="1"/>
  <c r="S1022" i="2"/>
  <c r="U1022" i="2" s="1"/>
  <c r="S1023" i="2"/>
  <c r="U1023" i="2" s="1"/>
  <c r="S1024" i="2"/>
  <c r="U1024" i="2" s="1"/>
  <c r="S1025" i="2"/>
  <c r="U1025" i="2" s="1"/>
  <c r="S1026" i="2"/>
  <c r="U1026" i="2" s="1"/>
  <c r="S1027" i="2"/>
  <c r="U1027" i="2" s="1"/>
  <c r="S1028" i="2"/>
  <c r="U1028" i="2" s="1"/>
  <c r="S1029" i="2"/>
  <c r="U1029" i="2" s="1"/>
  <c r="S1030" i="2"/>
  <c r="U1030" i="2" s="1"/>
  <c r="S1031" i="2"/>
  <c r="U1031" i="2" s="1"/>
  <c r="S1032" i="2"/>
  <c r="U1032" i="2" s="1"/>
  <c r="S1033" i="2"/>
  <c r="U1033" i="2" s="1"/>
  <c r="S1034" i="2"/>
  <c r="U1034" i="2" s="1"/>
  <c r="S1035" i="2"/>
  <c r="U1035" i="2" s="1"/>
  <c r="S1036" i="2"/>
  <c r="U1036" i="2" s="1"/>
  <c r="S1037" i="2"/>
  <c r="U1037" i="2" s="1"/>
  <c r="S1038" i="2"/>
  <c r="U1038" i="2" s="1"/>
  <c r="S1039" i="2"/>
  <c r="U1039" i="2" s="1"/>
  <c r="S1040" i="2"/>
  <c r="U1040" i="2" s="1"/>
  <c r="S1041" i="2"/>
  <c r="U1041" i="2" s="1"/>
  <c r="S1042" i="2"/>
  <c r="U1042" i="2" s="1"/>
  <c r="S1043" i="2"/>
  <c r="U1043" i="2" s="1"/>
  <c r="S1044" i="2"/>
  <c r="U1044" i="2" s="1"/>
  <c r="S1045" i="2"/>
  <c r="U1045" i="2" s="1"/>
  <c r="S1046" i="2"/>
  <c r="U1046" i="2" s="1"/>
  <c r="S1047" i="2"/>
  <c r="U1047" i="2" s="1"/>
  <c r="S1048" i="2"/>
  <c r="U1048" i="2" s="1"/>
  <c r="S1049" i="2"/>
  <c r="U1049" i="2" s="1"/>
  <c r="S1050" i="2"/>
  <c r="U1050" i="2" s="1"/>
  <c r="S1051" i="2"/>
  <c r="U1051" i="2" s="1"/>
  <c r="S1052" i="2"/>
  <c r="U1052" i="2" s="1"/>
  <c r="S1053" i="2"/>
  <c r="U1053" i="2" s="1"/>
  <c r="S1054" i="2"/>
  <c r="U1054" i="2" s="1"/>
  <c r="S1055" i="2"/>
  <c r="U1055" i="2" s="1"/>
  <c r="S1056" i="2"/>
  <c r="U1056" i="2" s="1"/>
  <c r="S1057" i="2"/>
  <c r="U1057" i="2" s="1"/>
  <c r="S1058" i="2"/>
  <c r="U1058" i="2" s="1"/>
  <c r="S1059" i="2"/>
  <c r="U1059" i="2" s="1"/>
  <c r="S1060" i="2"/>
  <c r="U1060" i="2" s="1"/>
  <c r="S1061" i="2"/>
  <c r="U1061" i="2" s="1"/>
  <c r="S1062" i="2"/>
  <c r="U1062" i="2" s="1"/>
  <c r="S1063" i="2"/>
  <c r="U1063" i="2" s="1"/>
  <c r="S1064" i="2"/>
  <c r="U1064" i="2" s="1"/>
  <c r="S1065" i="2"/>
  <c r="U1065" i="2" s="1"/>
  <c r="S1066" i="2"/>
  <c r="U1066" i="2" s="1"/>
  <c r="S1067" i="2"/>
  <c r="U1067" i="2" s="1"/>
  <c r="S1068" i="2"/>
  <c r="U1068" i="2" s="1"/>
  <c r="S1069" i="2"/>
  <c r="U1069" i="2" s="1"/>
  <c r="S1070" i="2"/>
  <c r="U1070" i="2" s="1"/>
  <c r="S1071" i="2"/>
  <c r="U1071" i="2" s="1"/>
  <c r="S1072" i="2"/>
  <c r="U1072" i="2" s="1"/>
  <c r="S1073" i="2"/>
  <c r="U1073" i="2" s="1"/>
  <c r="S1074" i="2"/>
  <c r="U1074" i="2" s="1"/>
  <c r="S1075" i="2"/>
  <c r="U1075" i="2" s="1"/>
  <c r="S1076" i="2"/>
  <c r="U1076" i="2" s="1"/>
  <c r="S1077" i="2"/>
  <c r="U1077" i="2" s="1"/>
  <c r="S1078" i="2"/>
  <c r="U1078" i="2" s="1"/>
  <c r="S1079" i="2"/>
  <c r="U1079" i="2" s="1"/>
  <c r="S1080" i="2"/>
  <c r="U1080" i="2" s="1"/>
  <c r="S1081" i="2"/>
  <c r="U1081" i="2" s="1"/>
  <c r="S1082" i="2"/>
  <c r="U1082" i="2" s="1"/>
  <c r="S1083" i="2"/>
  <c r="U1083" i="2" s="1"/>
  <c r="S1084" i="2"/>
  <c r="U1084" i="2" s="1"/>
  <c r="S1085" i="2"/>
  <c r="U1085" i="2" s="1"/>
  <c r="S1086" i="2"/>
  <c r="U1086" i="2" s="1"/>
  <c r="S1087" i="2"/>
  <c r="U1087" i="2" s="1"/>
  <c r="S1088" i="2"/>
  <c r="U1088" i="2" s="1"/>
  <c r="S1089" i="2"/>
  <c r="U1089" i="2" s="1"/>
  <c r="S1090" i="2"/>
  <c r="U1090" i="2" s="1"/>
  <c r="S1091" i="2"/>
  <c r="U1091" i="2" s="1"/>
  <c r="S1092" i="2"/>
  <c r="U1092" i="2" s="1"/>
  <c r="S1093" i="2"/>
  <c r="U1093" i="2" s="1"/>
  <c r="S1094" i="2"/>
  <c r="U1094" i="2" s="1"/>
  <c r="S1095" i="2"/>
  <c r="U1095" i="2" s="1"/>
  <c r="S1096" i="2"/>
  <c r="U1096" i="2" s="1"/>
  <c r="S1097" i="2"/>
  <c r="U1097" i="2" s="1"/>
  <c r="S1098" i="2"/>
  <c r="U1098" i="2" s="1"/>
  <c r="S1099" i="2"/>
  <c r="U1099" i="2" s="1"/>
  <c r="S1100" i="2"/>
  <c r="U1100" i="2" s="1"/>
  <c r="S1101" i="2"/>
  <c r="U1101" i="2" s="1"/>
  <c r="S1102" i="2"/>
  <c r="U1102" i="2" s="1"/>
  <c r="S1103" i="2"/>
  <c r="U1103" i="2" s="1"/>
  <c r="S1104" i="2"/>
  <c r="U1104" i="2" s="1"/>
  <c r="S1105" i="2"/>
  <c r="U1105" i="2" s="1"/>
  <c r="S1106" i="2"/>
  <c r="U1106" i="2" s="1"/>
  <c r="S1107" i="2"/>
  <c r="U1107" i="2" s="1"/>
  <c r="S1108" i="2"/>
  <c r="U1108" i="2" s="1"/>
  <c r="S1109" i="2"/>
  <c r="U1109" i="2" s="1"/>
  <c r="S1110" i="2"/>
  <c r="U1110" i="2" s="1"/>
  <c r="S1111" i="2"/>
  <c r="U1111" i="2" s="1"/>
  <c r="S1112" i="2"/>
  <c r="U1112" i="2" s="1"/>
  <c r="S1113" i="2"/>
  <c r="U1113" i="2" s="1"/>
  <c r="S1114" i="2"/>
  <c r="U1114" i="2" s="1"/>
  <c r="S1115" i="2"/>
  <c r="U1115" i="2" s="1"/>
  <c r="S1116" i="2"/>
  <c r="U1116" i="2" s="1"/>
  <c r="S1117" i="2"/>
  <c r="U1117" i="2" s="1"/>
  <c r="S1118" i="2"/>
  <c r="U1118" i="2" s="1"/>
  <c r="S1119" i="2"/>
  <c r="U1119" i="2" s="1"/>
  <c r="S1120" i="2"/>
  <c r="U1120" i="2" s="1"/>
  <c r="S1121" i="2"/>
  <c r="U1121" i="2" s="1"/>
  <c r="S1122" i="2"/>
  <c r="U1122" i="2" s="1"/>
  <c r="S1123" i="2"/>
  <c r="U1123" i="2" s="1"/>
  <c r="S1124" i="2"/>
  <c r="U1124" i="2" s="1"/>
  <c r="S1125" i="2"/>
  <c r="U1125" i="2" s="1"/>
  <c r="S1126" i="2"/>
  <c r="U1126" i="2" s="1"/>
  <c r="S1127" i="2"/>
  <c r="U1127" i="2" s="1"/>
  <c r="S1128" i="2"/>
  <c r="U1128" i="2" s="1"/>
  <c r="S1129" i="2"/>
  <c r="U1129" i="2" s="1"/>
  <c r="S1130" i="2"/>
  <c r="U1130" i="2" s="1"/>
  <c r="S1131" i="2"/>
  <c r="U1131" i="2" s="1"/>
  <c r="S1132" i="2"/>
  <c r="U1132" i="2" s="1"/>
  <c r="S1133" i="2"/>
  <c r="U1133" i="2" s="1"/>
  <c r="S1134" i="2"/>
  <c r="U1134" i="2" s="1"/>
  <c r="S1135" i="2"/>
  <c r="U1135" i="2" s="1"/>
  <c r="S1136" i="2"/>
  <c r="U1136" i="2" s="1"/>
  <c r="S1137" i="2"/>
  <c r="U1137" i="2" s="1"/>
  <c r="S1138" i="2"/>
  <c r="U1138" i="2" s="1"/>
  <c r="S1139" i="2"/>
  <c r="U1139" i="2" s="1"/>
  <c r="S1140" i="2"/>
  <c r="U1140" i="2" s="1"/>
  <c r="S1141" i="2"/>
  <c r="U1141" i="2" s="1"/>
  <c r="S1142" i="2"/>
  <c r="U1142" i="2" s="1"/>
  <c r="S1143" i="2"/>
  <c r="U1143" i="2" s="1"/>
  <c r="S1144" i="2"/>
  <c r="U1144" i="2" s="1"/>
  <c r="S1145" i="2"/>
  <c r="U1145" i="2" s="1"/>
  <c r="S1146" i="2"/>
  <c r="U1146" i="2" s="1"/>
  <c r="S1147" i="2"/>
  <c r="U1147" i="2" s="1"/>
  <c r="S1148" i="2"/>
  <c r="U1148" i="2" s="1"/>
  <c r="S1149" i="2"/>
  <c r="U1149" i="2" s="1"/>
  <c r="S1150" i="2"/>
  <c r="U1150" i="2" s="1"/>
  <c r="S1151" i="2"/>
  <c r="U1151" i="2" s="1"/>
  <c r="S1152" i="2"/>
  <c r="U1152" i="2" s="1"/>
  <c r="S1153" i="2"/>
  <c r="U1153" i="2" s="1"/>
  <c r="S1154" i="2"/>
  <c r="U1154" i="2" s="1"/>
  <c r="S1155" i="2"/>
  <c r="U1155" i="2" s="1"/>
  <c r="S1156" i="2"/>
  <c r="U1156" i="2" s="1"/>
  <c r="S1157" i="2"/>
  <c r="U1157" i="2" s="1"/>
  <c r="S1158" i="2"/>
  <c r="U1158" i="2" s="1"/>
  <c r="S1159" i="2"/>
  <c r="U1159" i="2" s="1"/>
  <c r="S1160" i="2"/>
  <c r="U1160" i="2" s="1"/>
  <c r="S1161" i="2"/>
  <c r="U1161" i="2" s="1"/>
  <c r="S1162" i="2"/>
  <c r="U1162" i="2" s="1"/>
  <c r="S1163" i="2"/>
  <c r="U1163" i="2" s="1"/>
  <c r="S1164" i="2"/>
  <c r="U1164" i="2" s="1"/>
  <c r="S1165" i="2"/>
  <c r="U1165" i="2" s="1"/>
  <c r="S1166" i="2"/>
  <c r="U1166" i="2" s="1"/>
  <c r="S1167" i="2"/>
  <c r="U1167" i="2" s="1"/>
  <c r="S1168" i="2"/>
  <c r="U1168" i="2" s="1"/>
  <c r="S1169" i="2"/>
  <c r="U1169" i="2" s="1"/>
  <c r="S1170" i="2"/>
  <c r="U1170" i="2" s="1"/>
  <c r="S1171" i="2"/>
  <c r="U1171" i="2" s="1"/>
  <c r="S1172" i="2"/>
  <c r="U1172" i="2" s="1"/>
  <c r="S1173" i="2"/>
  <c r="U1173" i="2" s="1"/>
  <c r="S1174" i="2"/>
  <c r="U1174" i="2" s="1"/>
  <c r="S1175" i="2"/>
  <c r="U1175" i="2" s="1"/>
  <c r="S1176" i="2"/>
  <c r="U1176" i="2" s="1"/>
  <c r="S1177" i="2"/>
  <c r="U1177" i="2" s="1"/>
  <c r="S1178" i="2"/>
  <c r="U1178" i="2" s="1"/>
  <c r="S1179" i="2"/>
  <c r="U1179" i="2" s="1"/>
  <c r="S1180" i="2"/>
  <c r="U1180" i="2" s="1"/>
  <c r="S1181" i="2"/>
  <c r="U1181" i="2" s="1"/>
  <c r="S1182" i="2"/>
  <c r="U1182" i="2" s="1"/>
  <c r="S1183" i="2"/>
  <c r="U1183" i="2" s="1"/>
  <c r="S1184" i="2"/>
  <c r="U1184" i="2" s="1"/>
  <c r="S1185" i="2"/>
  <c r="U1185" i="2" s="1"/>
  <c r="S1186" i="2"/>
  <c r="U1186" i="2" s="1"/>
  <c r="S1187" i="2"/>
  <c r="U1187" i="2" s="1"/>
  <c r="S1188" i="2"/>
  <c r="U1188" i="2" s="1"/>
  <c r="S1189" i="2"/>
  <c r="U1189" i="2" s="1"/>
  <c r="S1190" i="2"/>
  <c r="U1190" i="2" s="1"/>
  <c r="S1191" i="2"/>
  <c r="U1191" i="2" s="1"/>
  <c r="S1192" i="2"/>
  <c r="U1192" i="2" s="1"/>
  <c r="S1193" i="2"/>
  <c r="U1193" i="2" s="1"/>
  <c r="S1194" i="2"/>
  <c r="U1194" i="2" s="1"/>
  <c r="S1195" i="2"/>
  <c r="U1195" i="2" s="1"/>
  <c r="S1196" i="2"/>
  <c r="U1196" i="2" s="1"/>
  <c r="S1197" i="2"/>
  <c r="U1197" i="2" s="1"/>
  <c r="S1198" i="2"/>
  <c r="U1198" i="2" s="1"/>
  <c r="S1199" i="2"/>
  <c r="U1199" i="2" s="1"/>
  <c r="S1200" i="2"/>
  <c r="U1200" i="2" s="1"/>
  <c r="S1201" i="2"/>
  <c r="U1201" i="2" s="1"/>
  <c r="S1202" i="2"/>
  <c r="U1202" i="2" s="1"/>
  <c r="S1203" i="2"/>
  <c r="U1203" i="2" s="1"/>
  <c r="S1204" i="2"/>
  <c r="U1204" i="2" s="1"/>
  <c r="S1205" i="2"/>
  <c r="U1205" i="2" s="1"/>
  <c r="S1206" i="2"/>
  <c r="U1206" i="2" s="1"/>
  <c r="S1207" i="2"/>
  <c r="U1207" i="2" s="1"/>
  <c r="S1208" i="2"/>
  <c r="U1208" i="2" s="1"/>
  <c r="S1209" i="2"/>
  <c r="U1209" i="2" s="1"/>
  <c r="S1210" i="2"/>
  <c r="U1210" i="2" s="1"/>
  <c r="S1211" i="2"/>
  <c r="U1211" i="2" s="1"/>
  <c r="S1212" i="2"/>
  <c r="U1212" i="2" s="1"/>
  <c r="S1213" i="2"/>
  <c r="U1213" i="2" s="1"/>
  <c r="S1214" i="2"/>
  <c r="U1214" i="2" s="1"/>
  <c r="S1215" i="2"/>
  <c r="U1215" i="2" s="1"/>
  <c r="S1216" i="2"/>
  <c r="U1216" i="2" s="1"/>
  <c r="S1217" i="2"/>
  <c r="U1217" i="2" s="1"/>
  <c r="S1218" i="2"/>
  <c r="U1218" i="2" s="1"/>
  <c r="S1219" i="2"/>
  <c r="U1219" i="2" s="1"/>
  <c r="S1220" i="2"/>
  <c r="U1220" i="2" s="1"/>
  <c r="S1221" i="2"/>
  <c r="U1221" i="2" s="1"/>
  <c r="S1222" i="2"/>
  <c r="U1222" i="2" s="1"/>
  <c r="S1223" i="2"/>
  <c r="U1223" i="2" s="1"/>
  <c r="S1224" i="2"/>
  <c r="U1224" i="2" s="1"/>
  <c r="S1225" i="2"/>
  <c r="U1225" i="2" s="1"/>
  <c r="S1226" i="2"/>
  <c r="U1226" i="2" s="1"/>
  <c r="S1227" i="2"/>
  <c r="U1227" i="2" s="1"/>
  <c r="S1228" i="2"/>
  <c r="U1228" i="2" s="1"/>
  <c r="S1229" i="2"/>
  <c r="U1229" i="2" s="1"/>
  <c r="S1230" i="2"/>
  <c r="U1230" i="2" s="1"/>
  <c r="S1231" i="2"/>
  <c r="U1231" i="2" s="1"/>
  <c r="S1232" i="2"/>
  <c r="U1232" i="2" s="1"/>
  <c r="S1233" i="2"/>
  <c r="U1233" i="2" s="1"/>
  <c r="S1234" i="2"/>
  <c r="U1234" i="2" s="1"/>
  <c r="S1235" i="2"/>
  <c r="U1235" i="2" s="1"/>
  <c r="S1236" i="2"/>
  <c r="U1236" i="2" s="1"/>
  <c r="S1237" i="2"/>
  <c r="U1237" i="2" s="1"/>
  <c r="S1238" i="2"/>
  <c r="U1238" i="2" s="1"/>
  <c r="S1239" i="2"/>
  <c r="U1239" i="2" s="1"/>
  <c r="S1240" i="2"/>
  <c r="U1240" i="2" s="1"/>
  <c r="S1241" i="2"/>
  <c r="U1241" i="2" s="1"/>
  <c r="S1242" i="2"/>
  <c r="U1242" i="2" s="1"/>
  <c r="S1243" i="2"/>
  <c r="U1243" i="2" s="1"/>
  <c r="S1244" i="2"/>
  <c r="U1244" i="2" s="1"/>
  <c r="S1245" i="2"/>
  <c r="U1245" i="2" s="1"/>
  <c r="S1246" i="2"/>
  <c r="U1246" i="2" s="1"/>
  <c r="S1247" i="2"/>
  <c r="U1247" i="2" s="1"/>
  <c r="S1248" i="2"/>
  <c r="U1248" i="2" s="1"/>
  <c r="S1249" i="2"/>
  <c r="U1249" i="2" s="1"/>
  <c r="S1250" i="2"/>
  <c r="U1250" i="2" s="1"/>
  <c r="S1251" i="2"/>
  <c r="U1251" i="2" s="1"/>
  <c r="S1252" i="2"/>
  <c r="U1252" i="2" s="1"/>
  <c r="S1253" i="2"/>
  <c r="U1253" i="2" s="1"/>
  <c r="S1254" i="2"/>
  <c r="U1254" i="2" s="1"/>
  <c r="S1255" i="2"/>
  <c r="U1255" i="2" s="1"/>
  <c r="S1256" i="2"/>
  <c r="U1256" i="2" s="1"/>
  <c r="S1257" i="2"/>
  <c r="U1257" i="2" s="1"/>
  <c r="S1258" i="2"/>
  <c r="U1258" i="2" s="1"/>
  <c r="S1259" i="2"/>
  <c r="U1259" i="2" s="1"/>
  <c r="S1260" i="2"/>
  <c r="U1260" i="2" s="1"/>
  <c r="S1261" i="2"/>
  <c r="U1261" i="2" s="1"/>
  <c r="S1262" i="2"/>
  <c r="U1262" i="2" s="1"/>
  <c r="S1263" i="2"/>
  <c r="U1263" i="2" s="1"/>
  <c r="S1264" i="2"/>
  <c r="U1264" i="2" s="1"/>
  <c r="S1265" i="2"/>
  <c r="U1265" i="2" s="1"/>
  <c r="S1266" i="2"/>
  <c r="U1266" i="2" s="1"/>
  <c r="S1267" i="2"/>
  <c r="U1267" i="2" s="1"/>
  <c r="S1268" i="2"/>
  <c r="U1268" i="2" s="1"/>
  <c r="S1269" i="2"/>
  <c r="U1269" i="2" s="1"/>
  <c r="S1270" i="2"/>
  <c r="U1270" i="2" s="1"/>
  <c r="S1271" i="2"/>
  <c r="U1271" i="2" s="1"/>
  <c r="S1272" i="2"/>
  <c r="U1272" i="2" s="1"/>
  <c r="S1273" i="2"/>
  <c r="U1273" i="2" s="1"/>
  <c r="S1274" i="2"/>
  <c r="U1274" i="2" s="1"/>
  <c r="S1275" i="2"/>
  <c r="U1275" i="2" s="1"/>
  <c r="S1276" i="2"/>
  <c r="U1276" i="2" s="1"/>
  <c r="S1277" i="2"/>
  <c r="U1277" i="2" s="1"/>
  <c r="S1278" i="2"/>
  <c r="U1278" i="2" s="1"/>
  <c r="S1279" i="2"/>
  <c r="U1279" i="2" s="1"/>
  <c r="S1280" i="2"/>
  <c r="U1280" i="2" s="1"/>
  <c r="S1281" i="2"/>
  <c r="U1281" i="2" s="1"/>
  <c r="S1282" i="2"/>
  <c r="U1282" i="2" s="1"/>
  <c r="S1283" i="2"/>
  <c r="U1283" i="2" s="1"/>
  <c r="S1284" i="2"/>
  <c r="U1284" i="2" s="1"/>
  <c r="S1285" i="2"/>
  <c r="U1285" i="2" s="1"/>
  <c r="S1286" i="2"/>
  <c r="U1286" i="2" s="1"/>
  <c r="S1287" i="2"/>
  <c r="U1287" i="2" s="1"/>
  <c r="S1288" i="2"/>
  <c r="U1288" i="2" s="1"/>
  <c r="S1289" i="2"/>
  <c r="U1289" i="2" s="1"/>
  <c r="S1290" i="2"/>
  <c r="U1290" i="2" s="1"/>
  <c r="S1291" i="2"/>
  <c r="U1291" i="2" s="1"/>
  <c r="S1292" i="2"/>
  <c r="U1292" i="2" s="1"/>
  <c r="S1293" i="2"/>
  <c r="U1293" i="2" s="1"/>
  <c r="S1294" i="2"/>
  <c r="U1294" i="2" s="1"/>
  <c r="S1295" i="2"/>
  <c r="U1295" i="2" s="1"/>
  <c r="S1296" i="2"/>
  <c r="U1296" i="2" s="1"/>
  <c r="S1297" i="2"/>
  <c r="U1297" i="2" s="1"/>
  <c r="S1298" i="2"/>
  <c r="U1298" i="2" s="1"/>
  <c r="S1299" i="2"/>
  <c r="U1299" i="2" s="1"/>
  <c r="S1300" i="2"/>
  <c r="U1300" i="2" s="1"/>
  <c r="S1301" i="2"/>
  <c r="U1301" i="2" s="1"/>
  <c r="S1302" i="2"/>
  <c r="U1302" i="2" s="1"/>
  <c r="S1303" i="2"/>
  <c r="U1303" i="2" s="1"/>
  <c r="S1304" i="2"/>
  <c r="U1304" i="2" s="1"/>
  <c r="S1305" i="2"/>
  <c r="U1305" i="2" s="1"/>
  <c r="S1306" i="2"/>
  <c r="U1306" i="2" s="1"/>
  <c r="S1307" i="2"/>
  <c r="U1307" i="2" s="1"/>
  <c r="S1308" i="2"/>
  <c r="U1308" i="2" s="1"/>
  <c r="S1309" i="2"/>
  <c r="U1309" i="2" s="1"/>
  <c r="S1310" i="2"/>
  <c r="U1310" i="2" s="1"/>
  <c r="S1311" i="2"/>
  <c r="U1311" i="2" s="1"/>
  <c r="S1312" i="2"/>
  <c r="U1312" i="2" s="1"/>
  <c r="S1313" i="2"/>
  <c r="U1313" i="2" s="1"/>
  <c r="S1314" i="2"/>
  <c r="U1314" i="2" s="1"/>
  <c r="S1315" i="2"/>
  <c r="U1315" i="2" s="1"/>
  <c r="S1316" i="2"/>
  <c r="U1316" i="2" s="1"/>
  <c r="S1317" i="2"/>
  <c r="U1317" i="2" s="1"/>
  <c r="S1318" i="2"/>
  <c r="U1318" i="2" s="1"/>
  <c r="S1319" i="2"/>
  <c r="U1319" i="2" s="1"/>
  <c r="S1320" i="2"/>
  <c r="U1320" i="2" s="1"/>
  <c r="S1321" i="2"/>
  <c r="U1321" i="2" s="1"/>
  <c r="S1322" i="2"/>
  <c r="U1322" i="2" s="1"/>
  <c r="S1323" i="2"/>
  <c r="U1323" i="2" s="1"/>
  <c r="S1324" i="2"/>
  <c r="U1324" i="2" s="1"/>
  <c r="S1325" i="2"/>
  <c r="U1325" i="2" s="1"/>
  <c r="S1326" i="2"/>
  <c r="U1326" i="2" s="1"/>
  <c r="S1327" i="2"/>
  <c r="U1327" i="2" s="1"/>
  <c r="S1328" i="2"/>
  <c r="U1328" i="2" s="1"/>
  <c r="S1329" i="2"/>
  <c r="U1329" i="2" s="1"/>
  <c r="S1330" i="2"/>
  <c r="U1330" i="2" s="1"/>
  <c r="S1331" i="2"/>
  <c r="U1331" i="2" s="1"/>
  <c r="S1332" i="2"/>
  <c r="U1332" i="2" s="1"/>
  <c r="S1333" i="2"/>
  <c r="U1333" i="2" s="1"/>
  <c r="S1334" i="2"/>
  <c r="U1334" i="2" s="1"/>
  <c r="S1335" i="2"/>
  <c r="U1335" i="2" s="1"/>
  <c r="S1336" i="2"/>
  <c r="U1336" i="2" s="1"/>
  <c r="S1337" i="2"/>
  <c r="U1337" i="2" s="1"/>
  <c r="S1338" i="2"/>
  <c r="U1338" i="2" s="1"/>
  <c r="S1339" i="2"/>
  <c r="U1339" i="2" s="1"/>
  <c r="S1340" i="2"/>
  <c r="U1340" i="2" s="1"/>
  <c r="S1341" i="2"/>
  <c r="U1341" i="2" s="1"/>
  <c r="S1342" i="2"/>
  <c r="U1342" i="2" s="1"/>
  <c r="S1343" i="2"/>
  <c r="U1343" i="2" s="1"/>
  <c r="S1344" i="2"/>
  <c r="U1344" i="2" s="1"/>
  <c r="S1345" i="2"/>
  <c r="U1345" i="2" s="1"/>
  <c r="S1346" i="2"/>
  <c r="U1346" i="2" s="1"/>
  <c r="S1347" i="2"/>
  <c r="U1347" i="2" s="1"/>
  <c r="S1348" i="2"/>
  <c r="U1348" i="2" s="1"/>
  <c r="S1349" i="2"/>
  <c r="U1349" i="2" s="1"/>
  <c r="S1350" i="2"/>
  <c r="U1350" i="2" s="1"/>
  <c r="S1351" i="2"/>
  <c r="U1351" i="2" s="1"/>
  <c r="S1352" i="2"/>
  <c r="U1352" i="2" s="1"/>
  <c r="S1353" i="2"/>
  <c r="U1353" i="2" s="1"/>
  <c r="S1354" i="2"/>
  <c r="U1354" i="2" s="1"/>
  <c r="S1355" i="2"/>
  <c r="U1355" i="2" s="1"/>
  <c r="S1356" i="2"/>
  <c r="U1356" i="2" s="1"/>
  <c r="S1357" i="2"/>
  <c r="U1357" i="2" s="1"/>
  <c r="S1358" i="2"/>
  <c r="U1358" i="2" s="1"/>
  <c r="S1359" i="2"/>
  <c r="U1359" i="2" s="1"/>
  <c r="S1360" i="2"/>
  <c r="U1360" i="2" s="1"/>
  <c r="S1361" i="2"/>
  <c r="U1361" i="2" s="1"/>
  <c r="S1362" i="2"/>
  <c r="U1362" i="2" s="1"/>
  <c r="S1363" i="2"/>
  <c r="U1363" i="2" s="1"/>
  <c r="S1364" i="2"/>
  <c r="U1364" i="2" s="1"/>
  <c r="S1365" i="2"/>
  <c r="U1365" i="2" s="1"/>
  <c r="S1366" i="2"/>
  <c r="U1366" i="2" s="1"/>
  <c r="S1367" i="2"/>
  <c r="U1367" i="2" s="1"/>
  <c r="S1368" i="2"/>
  <c r="U1368" i="2" s="1"/>
  <c r="S1369" i="2"/>
  <c r="U1369" i="2" s="1"/>
  <c r="S1370" i="2"/>
  <c r="U1370" i="2" s="1"/>
  <c r="S1371" i="2"/>
  <c r="U1371" i="2" s="1"/>
  <c r="S1372" i="2"/>
  <c r="U1372" i="2" s="1"/>
  <c r="S1373" i="2"/>
  <c r="U1373" i="2" s="1"/>
  <c r="S1374" i="2"/>
  <c r="U1374" i="2" s="1"/>
  <c r="S1375" i="2"/>
  <c r="U1375" i="2" s="1"/>
  <c r="S1376" i="2"/>
  <c r="U1376" i="2" s="1"/>
  <c r="S1377" i="2"/>
  <c r="U1377" i="2" s="1"/>
  <c r="S1378" i="2"/>
  <c r="U1378" i="2" s="1"/>
  <c r="S1379" i="2"/>
  <c r="U1379" i="2" s="1"/>
  <c r="S1380" i="2"/>
  <c r="U1380" i="2" s="1"/>
  <c r="S1381" i="2"/>
  <c r="U1381" i="2" s="1"/>
  <c r="S1382" i="2"/>
  <c r="U1382" i="2" s="1"/>
  <c r="S1383" i="2"/>
  <c r="U1383" i="2" s="1"/>
  <c r="S1384" i="2"/>
  <c r="U1384" i="2" s="1"/>
  <c r="S1385" i="2"/>
  <c r="U1385" i="2" s="1"/>
  <c r="S1386" i="2"/>
  <c r="U1386" i="2" s="1"/>
  <c r="S1387" i="2"/>
  <c r="U1387" i="2" s="1"/>
  <c r="S1388" i="2"/>
  <c r="U1388" i="2" s="1"/>
  <c r="S1389" i="2"/>
  <c r="U1389" i="2" s="1"/>
  <c r="S1390" i="2"/>
  <c r="U1390" i="2" s="1"/>
  <c r="S1391" i="2"/>
  <c r="U1391" i="2" s="1"/>
  <c r="S1392" i="2"/>
  <c r="U1392" i="2" s="1"/>
  <c r="S1393" i="2"/>
  <c r="U1393" i="2" s="1"/>
  <c r="S1394" i="2"/>
  <c r="U1394" i="2" s="1"/>
  <c r="S1395" i="2"/>
  <c r="U1395" i="2" s="1"/>
  <c r="S1396" i="2"/>
  <c r="U1396" i="2" s="1"/>
  <c r="S1397" i="2"/>
  <c r="U1397" i="2" s="1"/>
  <c r="S1398" i="2"/>
  <c r="U1398" i="2" s="1"/>
  <c r="S1399" i="2"/>
  <c r="U1399" i="2" s="1"/>
  <c r="S1400" i="2"/>
  <c r="U1400" i="2" s="1"/>
  <c r="S1401" i="2"/>
  <c r="U1401" i="2" s="1"/>
  <c r="S1402" i="2"/>
  <c r="U1402" i="2" s="1"/>
  <c r="S1403" i="2"/>
  <c r="U1403" i="2" s="1"/>
  <c r="S1404" i="2"/>
  <c r="U1404" i="2" s="1"/>
  <c r="S1405" i="2"/>
  <c r="U1405" i="2" s="1"/>
  <c r="S1406" i="2"/>
  <c r="U1406" i="2" s="1"/>
  <c r="S1407" i="2"/>
  <c r="U1407" i="2" s="1"/>
  <c r="S1408" i="2"/>
  <c r="U1408" i="2" s="1"/>
  <c r="S1409" i="2"/>
  <c r="U1409" i="2" s="1"/>
  <c r="S1410" i="2"/>
  <c r="U1410" i="2" s="1"/>
  <c r="S1411" i="2"/>
  <c r="U1411" i="2" s="1"/>
  <c r="S1412" i="2"/>
  <c r="U1412" i="2" s="1"/>
  <c r="S1413" i="2"/>
  <c r="U1413" i="2" s="1"/>
  <c r="S1414" i="2"/>
  <c r="U1414" i="2" s="1"/>
  <c r="S1415" i="2"/>
  <c r="U1415" i="2" s="1"/>
  <c r="S1416" i="2"/>
  <c r="U1416" i="2" s="1"/>
  <c r="S1417" i="2"/>
  <c r="U1417" i="2" s="1"/>
  <c r="S1418" i="2"/>
  <c r="U1418" i="2" s="1"/>
  <c r="S1419" i="2"/>
  <c r="U1419" i="2" s="1"/>
  <c r="S1420" i="2"/>
  <c r="U1420" i="2" s="1"/>
  <c r="S1421" i="2"/>
  <c r="U1421" i="2" s="1"/>
  <c r="S1422" i="2"/>
  <c r="U1422" i="2" s="1"/>
  <c r="S1423" i="2"/>
  <c r="U1423" i="2" s="1"/>
  <c r="S1424" i="2"/>
  <c r="U1424" i="2" s="1"/>
  <c r="S1425" i="2"/>
  <c r="U1425" i="2" s="1"/>
  <c r="S1426" i="2"/>
  <c r="U1426" i="2" s="1"/>
  <c r="S1427" i="2"/>
  <c r="U1427" i="2" s="1"/>
  <c r="S1428" i="2"/>
  <c r="U1428" i="2" s="1"/>
  <c r="S1429" i="2"/>
  <c r="U1429" i="2" s="1"/>
  <c r="S1430" i="2"/>
  <c r="U1430" i="2" s="1"/>
  <c r="S1431" i="2"/>
  <c r="U1431" i="2" s="1"/>
  <c r="S1432" i="2"/>
  <c r="U1432" i="2" s="1"/>
  <c r="S1433" i="2"/>
  <c r="U1433" i="2" s="1"/>
  <c r="S1434" i="2"/>
  <c r="U1434" i="2" s="1"/>
  <c r="S1435" i="2"/>
  <c r="U1435" i="2" s="1"/>
  <c r="S1436" i="2"/>
  <c r="U1436" i="2" s="1"/>
  <c r="S1437" i="2"/>
  <c r="U1437" i="2" s="1"/>
  <c r="S1438" i="2"/>
  <c r="U1438" i="2" s="1"/>
  <c r="S1439" i="2"/>
  <c r="U1439" i="2" s="1"/>
  <c r="S1440" i="2"/>
  <c r="U1440" i="2" s="1"/>
  <c r="S1441" i="2"/>
  <c r="U1441" i="2" s="1"/>
  <c r="S1442" i="2"/>
  <c r="U1442" i="2" s="1"/>
  <c r="S1443" i="2"/>
  <c r="U1443" i="2" s="1"/>
  <c r="S1444" i="2"/>
  <c r="U1444" i="2" s="1"/>
  <c r="S1445" i="2"/>
  <c r="U1445" i="2" s="1"/>
  <c r="S1446" i="2"/>
  <c r="U1446" i="2" s="1"/>
  <c r="S1447" i="2"/>
  <c r="U1447" i="2" s="1"/>
  <c r="S1448" i="2"/>
  <c r="U1448" i="2" s="1"/>
  <c r="S1449" i="2"/>
  <c r="U1449" i="2" s="1"/>
  <c r="S1450" i="2"/>
  <c r="U1450" i="2" s="1"/>
  <c r="S1451" i="2"/>
  <c r="U1451" i="2" s="1"/>
  <c r="S1452" i="2"/>
  <c r="U1452" i="2" s="1"/>
  <c r="S1453" i="2"/>
  <c r="U1453" i="2" s="1"/>
  <c r="S1454" i="2"/>
  <c r="U1454" i="2" s="1"/>
  <c r="S1455" i="2"/>
  <c r="U1455" i="2" s="1"/>
  <c r="S1456" i="2"/>
  <c r="U1456" i="2" s="1"/>
  <c r="S1457" i="2"/>
  <c r="U1457" i="2" s="1"/>
  <c r="S1458" i="2"/>
  <c r="U1458" i="2" s="1"/>
  <c r="S1459" i="2"/>
  <c r="U1459" i="2" s="1"/>
  <c r="S1460" i="2"/>
  <c r="U1460" i="2" s="1"/>
  <c r="S1461" i="2"/>
  <c r="U1461" i="2" s="1"/>
  <c r="S1462" i="2"/>
  <c r="U1462" i="2" s="1"/>
  <c r="S1463" i="2"/>
  <c r="U1463" i="2" s="1"/>
  <c r="S1464" i="2"/>
  <c r="U1464" i="2" s="1"/>
  <c r="S1465" i="2"/>
  <c r="U1465" i="2" s="1"/>
  <c r="S1466" i="2"/>
  <c r="U1466" i="2" s="1"/>
  <c r="S1467" i="2"/>
  <c r="U1467" i="2" s="1"/>
  <c r="S1468" i="2"/>
  <c r="U1468" i="2" s="1"/>
  <c r="S1469" i="2"/>
  <c r="U1469" i="2" s="1"/>
  <c r="S1470" i="2"/>
  <c r="U1470" i="2" s="1"/>
  <c r="S1471" i="2"/>
  <c r="U1471" i="2" s="1"/>
  <c r="S1472" i="2"/>
  <c r="U1472" i="2" s="1"/>
  <c r="S1473" i="2"/>
  <c r="U1473" i="2" s="1"/>
  <c r="S1474" i="2"/>
  <c r="U1474" i="2" s="1"/>
  <c r="S1475" i="2"/>
  <c r="U1475" i="2" s="1"/>
  <c r="S1476" i="2"/>
  <c r="U1476" i="2" s="1"/>
  <c r="S1477" i="2"/>
  <c r="U1477" i="2" s="1"/>
  <c r="S1478" i="2"/>
  <c r="U1478" i="2" s="1"/>
  <c r="S1479" i="2"/>
  <c r="U1479" i="2" s="1"/>
  <c r="S1480" i="2"/>
  <c r="U1480" i="2" s="1"/>
  <c r="S1481" i="2"/>
  <c r="U1481" i="2" s="1"/>
  <c r="S1482" i="2"/>
  <c r="U1482" i="2" s="1"/>
  <c r="S1483" i="2"/>
  <c r="U1483" i="2" s="1"/>
  <c r="S1484" i="2"/>
  <c r="U1484" i="2" s="1"/>
  <c r="S1485" i="2"/>
  <c r="U1485" i="2" s="1"/>
  <c r="S1486" i="2"/>
  <c r="U1486" i="2" s="1"/>
  <c r="S1487" i="2"/>
  <c r="U1487" i="2" s="1"/>
  <c r="S1488" i="2"/>
  <c r="U1488" i="2" s="1"/>
  <c r="S1489" i="2"/>
  <c r="U1489" i="2" s="1"/>
  <c r="S1490" i="2"/>
  <c r="U1490" i="2" s="1"/>
  <c r="S1491" i="2"/>
  <c r="U1491" i="2" s="1"/>
  <c r="S1492" i="2"/>
  <c r="U1492" i="2" s="1"/>
  <c r="S1493" i="2"/>
  <c r="U1493" i="2" s="1"/>
  <c r="S1494" i="2"/>
  <c r="U1494" i="2" s="1"/>
  <c r="S1495" i="2"/>
  <c r="U1495" i="2" s="1"/>
  <c r="S1496" i="2"/>
  <c r="U1496" i="2" s="1"/>
  <c r="S1497" i="2"/>
  <c r="U1497" i="2" s="1"/>
  <c r="S1498" i="2"/>
  <c r="U1498" i="2" s="1"/>
  <c r="S1499" i="2"/>
  <c r="U1499" i="2" s="1"/>
  <c r="S1500" i="2"/>
  <c r="U1500" i="2" s="1"/>
  <c r="S1501" i="2"/>
  <c r="U1501" i="2" s="1"/>
  <c r="S1502" i="2"/>
  <c r="U1502" i="2" s="1"/>
  <c r="S1503" i="2"/>
  <c r="U1503" i="2" s="1"/>
  <c r="S1504" i="2"/>
  <c r="U1504" i="2" s="1"/>
  <c r="S1505" i="2"/>
  <c r="U1505" i="2" s="1"/>
  <c r="S1506" i="2"/>
  <c r="U1506" i="2" s="1"/>
  <c r="S1507" i="2"/>
  <c r="U1507" i="2" s="1"/>
  <c r="S1508" i="2"/>
  <c r="U1508" i="2" s="1"/>
  <c r="S1509" i="2"/>
  <c r="U1509" i="2" s="1"/>
  <c r="S1510" i="2"/>
  <c r="U1510" i="2" s="1"/>
  <c r="S1511" i="2"/>
  <c r="U1511" i="2" s="1"/>
  <c r="S1512" i="2"/>
  <c r="U1512" i="2" s="1"/>
  <c r="S1513" i="2"/>
  <c r="U1513" i="2" s="1"/>
  <c r="S1514" i="2"/>
  <c r="U1514" i="2" s="1"/>
  <c r="S1515" i="2"/>
  <c r="U1515" i="2" s="1"/>
  <c r="S1516" i="2"/>
  <c r="U1516" i="2" s="1"/>
  <c r="S1517" i="2"/>
  <c r="U1517" i="2" s="1"/>
  <c r="S1518" i="2"/>
  <c r="U1518" i="2" s="1"/>
  <c r="S1519" i="2"/>
  <c r="U1519" i="2" s="1"/>
  <c r="S1520" i="2"/>
  <c r="U1520" i="2" s="1"/>
  <c r="S1521" i="2"/>
  <c r="U1521" i="2" s="1"/>
  <c r="S1522" i="2"/>
  <c r="U1522" i="2" s="1"/>
  <c r="S1523" i="2"/>
  <c r="U1523" i="2" s="1"/>
  <c r="S1524" i="2"/>
  <c r="U1524" i="2" s="1"/>
  <c r="S1525" i="2"/>
  <c r="U1525" i="2" s="1"/>
  <c r="S1526" i="2"/>
  <c r="U1526" i="2" s="1"/>
  <c r="S1527" i="2"/>
  <c r="U1527" i="2" s="1"/>
  <c r="S1528" i="2"/>
  <c r="U1528" i="2" s="1"/>
  <c r="S1529" i="2"/>
  <c r="U1529" i="2" s="1"/>
  <c r="S1530" i="2"/>
  <c r="U1530" i="2" s="1"/>
  <c r="S1531" i="2"/>
  <c r="U1531" i="2" s="1"/>
  <c r="S1532" i="2"/>
  <c r="U1532" i="2" s="1"/>
  <c r="S1533" i="2"/>
  <c r="U1533" i="2" s="1"/>
  <c r="S1534" i="2"/>
  <c r="U1534" i="2" s="1"/>
  <c r="S1535" i="2"/>
  <c r="U1535" i="2" s="1"/>
  <c r="S1536" i="2"/>
  <c r="U1536" i="2" s="1"/>
  <c r="S1537" i="2"/>
  <c r="U1537" i="2" s="1"/>
  <c r="S1538" i="2"/>
  <c r="U1538" i="2" s="1"/>
  <c r="S1539" i="2"/>
  <c r="U1539" i="2" s="1"/>
  <c r="S1540" i="2"/>
  <c r="U1540" i="2" s="1"/>
  <c r="S1541" i="2"/>
  <c r="U1541" i="2" s="1"/>
  <c r="S1542" i="2"/>
  <c r="U1542" i="2" s="1"/>
  <c r="S1543" i="2"/>
  <c r="U1543" i="2" s="1"/>
  <c r="S1544" i="2"/>
  <c r="U1544" i="2" s="1"/>
  <c r="S1545" i="2"/>
  <c r="U1545" i="2" s="1"/>
  <c r="S1546" i="2"/>
  <c r="U1546" i="2" s="1"/>
  <c r="S1547" i="2"/>
  <c r="U1547" i="2" s="1"/>
  <c r="S1548" i="2"/>
  <c r="U1548" i="2" s="1"/>
  <c r="S1549" i="2"/>
  <c r="U1549" i="2" s="1"/>
  <c r="S1550" i="2"/>
  <c r="U1550" i="2" s="1"/>
  <c r="S1551" i="2"/>
  <c r="U1551" i="2" s="1"/>
  <c r="S1552" i="2"/>
  <c r="U1552" i="2" s="1"/>
  <c r="S1553" i="2"/>
  <c r="U1553" i="2" s="1"/>
  <c r="S1554" i="2"/>
  <c r="U1554" i="2" s="1"/>
  <c r="S1555" i="2"/>
  <c r="U1555" i="2" s="1"/>
  <c r="S1556" i="2"/>
  <c r="U1556" i="2" s="1"/>
  <c r="S1557" i="2"/>
  <c r="U1557" i="2" s="1"/>
  <c r="S1558" i="2"/>
  <c r="U1558" i="2" s="1"/>
  <c r="S1559" i="2"/>
  <c r="U1559" i="2" s="1"/>
  <c r="S1560" i="2"/>
  <c r="U1560" i="2" s="1"/>
  <c r="S1561" i="2"/>
  <c r="U1561" i="2" s="1"/>
  <c r="S1562" i="2"/>
  <c r="U1562" i="2" s="1"/>
  <c r="S1563" i="2"/>
  <c r="U1563" i="2" s="1"/>
  <c r="S1564" i="2"/>
  <c r="U1564" i="2" s="1"/>
  <c r="S1565" i="2"/>
  <c r="U1565" i="2" s="1"/>
  <c r="S1566" i="2"/>
  <c r="U1566" i="2" s="1"/>
  <c r="S1567" i="2"/>
  <c r="U1567" i="2" s="1"/>
  <c r="S1568" i="2"/>
  <c r="U1568" i="2" s="1"/>
  <c r="S1569" i="2"/>
  <c r="U1569" i="2" s="1"/>
  <c r="S1570" i="2"/>
  <c r="U1570" i="2" s="1"/>
  <c r="S1571" i="2"/>
  <c r="U1571" i="2" s="1"/>
  <c r="S1572" i="2"/>
  <c r="U1572" i="2" s="1"/>
  <c r="S1573" i="2"/>
  <c r="U1573" i="2" s="1"/>
  <c r="S1574" i="2"/>
  <c r="U1574" i="2" s="1"/>
  <c r="S1575" i="2"/>
  <c r="U1575" i="2" s="1"/>
  <c r="S1576" i="2"/>
  <c r="U1576" i="2" s="1"/>
  <c r="S1577" i="2"/>
  <c r="U1577" i="2" s="1"/>
  <c r="S1578" i="2"/>
  <c r="U1578" i="2" s="1"/>
  <c r="S1579" i="2"/>
  <c r="U1579" i="2" s="1"/>
  <c r="S1580" i="2"/>
  <c r="U1580" i="2" s="1"/>
  <c r="S1581" i="2"/>
  <c r="U1581" i="2" s="1"/>
  <c r="S1582" i="2"/>
  <c r="U1582" i="2" s="1"/>
  <c r="S1583" i="2"/>
  <c r="U1583" i="2" s="1"/>
  <c r="S1584" i="2"/>
  <c r="U1584" i="2" s="1"/>
  <c r="S1585" i="2"/>
  <c r="U1585" i="2" s="1"/>
  <c r="S1586" i="2"/>
  <c r="U1586" i="2" s="1"/>
  <c r="S1587" i="2"/>
  <c r="U1587" i="2" s="1"/>
  <c r="S1588" i="2"/>
  <c r="U1588" i="2" s="1"/>
  <c r="S1589" i="2"/>
  <c r="U1589" i="2" s="1"/>
  <c r="S1590" i="2"/>
  <c r="U1590" i="2" s="1"/>
  <c r="S1591" i="2"/>
  <c r="U1591" i="2" s="1"/>
  <c r="S1592" i="2"/>
  <c r="U1592" i="2" s="1"/>
  <c r="S1593" i="2"/>
  <c r="U1593" i="2" s="1"/>
  <c r="S1594" i="2"/>
  <c r="U1594" i="2" s="1"/>
  <c r="S1595" i="2"/>
  <c r="U1595" i="2" s="1"/>
  <c r="S1596" i="2"/>
  <c r="U1596" i="2" s="1"/>
  <c r="S1597" i="2"/>
  <c r="U1597" i="2" s="1"/>
  <c r="S1598" i="2"/>
  <c r="U1598" i="2" s="1"/>
  <c r="S1599" i="2"/>
  <c r="U1599" i="2" s="1"/>
  <c r="S1600" i="2"/>
  <c r="U1600" i="2" s="1"/>
  <c r="S1601" i="2"/>
  <c r="U1601" i="2" s="1"/>
  <c r="S1602" i="2"/>
  <c r="U1602" i="2" s="1"/>
  <c r="S1603" i="2"/>
  <c r="U1603" i="2" s="1"/>
  <c r="S1604" i="2"/>
  <c r="U1604" i="2" s="1"/>
  <c r="S1605" i="2"/>
  <c r="U1605" i="2" s="1"/>
  <c r="S1606" i="2"/>
  <c r="U1606" i="2" s="1"/>
  <c r="S1607" i="2"/>
  <c r="U1607" i="2" s="1"/>
  <c r="S1608" i="2"/>
  <c r="U1608" i="2" s="1"/>
  <c r="S1609" i="2"/>
  <c r="U1609" i="2" s="1"/>
  <c r="S1610" i="2"/>
  <c r="U1610" i="2" s="1"/>
  <c r="S1611" i="2"/>
  <c r="U1611" i="2" s="1"/>
  <c r="S1612" i="2"/>
  <c r="U1612" i="2" s="1"/>
  <c r="S1613" i="2"/>
  <c r="U1613" i="2" s="1"/>
  <c r="S1614" i="2"/>
  <c r="U1614" i="2" s="1"/>
  <c r="S1615" i="2"/>
  <c r="U1615" i="2" s="1"/>
  <c r="S1616" i="2"/>
  <c r="U1616" i="2" s="1"/>
  <c r="S1617" i="2"/>
  <c r="U1617" i="2" s="1"/>
  <c r="S1618" i="2"/>
  <c r="U1618" i="2" s="1"/>
  <c r="S1619" i="2"/>
  <c r="U1619" i="2" s="1"/>
  <c r="S1620" i="2"/>
  <c r="U1620" i="2" s="1"/>
  <c r="S1621" i="2"/>
  <c r="U1621" i="2" s="1"/>
  <c r="S1622" i="2"/>
  <c r="U1622" i="2" s="1"/>
  <c r="S1623" i="2"/>
  <c r="U1623" i="2" s="1"/>
  <c r="S1624" i="2"/>
  <c r="U1624" i="2" s="1"/>
  <c r="S1625" i="2"/>
  <c r="U1625" i="2" s="1"/>
  <c r="S1626" i="2"/>
  <c r="U1626" i="2" s="1"/>
  <c r="S1627" i="2"/>
  <c r="U1627" i="2" s="1"/>
  <c r="S1628" i="2"/>
  <c r="U1628" i="2" s="1"/>
  <c r="S1629" i="2"/>
  <c r="U1629" i="2" s="1"/>
  <c r="S1630" i="2"/>
  <c r="U1630" i="2" s="1"/>
  <c r="S1631" i="2"/>
  <c r="U1631" i="2" s="1"/>
  <c r="S1632" i="2"/>
  <c r="U1632" i="2" s="1"/>
  <c r="S1633" i="2"/>
  <c r="U1633" i="2" s="1"/>
  <c r="S1634" i="2"/>
  <c r="U1634" i="2" s="1"/>
  <c r="S1635" i="2"/>
  <c r="U1635" i="2" s="1"/>
  <c r="S1636" i="2"/>
  <c r="U1636" i="2" s="1"/>
  <c r="S1637" i="2"/>
  <c r="U1637" i="2" s="1"/>
  <c r="S1638" i="2"/>
  <c r="U1638" i="2" s="1"/>
  <c r="S1639" i="2"/>
  <c r="U1639" i="2" s="1"/>
  <c r="S1640" i="2"/>
  <c r="U1640" i="2" s="1"/>
  <c r="S1641" i="2"/>
  <c r="U1641" i="2" s="1"/>
  <c r="S1642" i="2"/>
  <c r="U1642" i="2" s="1"/>
  <c r="S1643" i="2"/>
  <c r="U1643" i="2" s="1"/>
  <c r="S1644" i="2"/>
  <c r="U1644" i="2" s="1"/>
  <c r="S1645" i="2"/>
  <c r="U1645" i="2" s="1"/>
  <c r="S1646" i="2"/>
  <c r="U1646" i="2" s="1"/>
  <c r="S1647" i="2"/>
  <c r="U1647" i="2" s="1"/>
  <c r="S1648" i="2"/>
  <c r="U1648" i="2" s="1"/>
  <c r="S1649" i="2"/>
  <c r="U1649" i="2" s="1"/>
  <c r="S1650" i="2"/>
  <c r="U1650" i="2" s="1"/>
  <c r="S1651" i="2"/>
  <c r="U1651" i="2" s="1"/>
  <c r="S1652" i="2"/>
  <c r="U1652" i="2" s="1"/>
  <c r="S1653" i="2"/>
  <c r="U1653" i="2" s="1"/>
  <c r="S1654" i="2"/>
  <c r="U1654" i="2" s="1"/>
  <c r="S1655" i="2"/>
  <c r="U1655" i="2" s="1"/>
  <c r="S1656" i="2"/>
  <c r="U1656" i="2" s="1"/>
  <c r="S1657" i="2"/>
  <c r="U1657" i="2" s="1"/>
  <c r="S1658" i="2"/>
  <c r="U1658" i="2" s="1"/>
  <c r="S1659" i="2"/>
  <c r="U1659" i="2" s="1"/>
  <c r="S1660" i="2"/>
  <c r="U1660" i="2" s="1"/>
  <c r="S1661" i="2"/>
  <c r="U1661" i="2" s="1"/>
  <c r="S1662" i="2"/>
  <c r="U1662" i="2" s="1"/>
  <c r="S1663" i="2"/>
  <c r="U1663" i="2" s="1"/>
  <c r="S1664" i="2"/>
  <c r="U1664" i="2" s="1"/>
  <c r="S1665" i="2"/>
  <c r="U1665" i="2" s="1"/>
  <c r="S1666" i="2"/>
  <c r="U1666" i="2" s="1"/>
  <c r="S1667" i="2"/>
  <c r="U1667" i="2" s="1"/>
  <c r="S1668" i="2"/>
  <c r="U1668" i="2" s="1"/>
  <c r="S1669" i="2"/>
  <c r="U1669" i="2" s="1"/>
  <c r="S1670" i="2"/>
  <c r="U1670" i="2" s="1"/>
  <c r="S1671" i="2"/>
  <c r="U1671" i="2" s="1"/>
  <c r="S1672" i="2"/>
  <c r="U1672" i="2" s="1"/>
  <c r="S1673" i="2"/>
  <c r="U1673" i="2" s="1"/>
  <c r="S1674" i="2"/>
  <c r="U1674" i="2" s="1"/>
  <c r="S1675" i="2"/>
  <c r="U1675" i="2" s="1"/>
  <c r="S1676" i="2"/>
  <c r="U1676" i="2" s="1"/>
  <c r="S1677" i="2"/>
  <c r="U1677" i="2" s="1"/>
  <c r="S1678" i="2"/>
  <c r="U1678" i="2" s="1"/>
  <c r="S1679" i="2"/>
  <c r="U1679" i="2" s="1"/>
  <c r="S1680" i="2"/>
  <c r="U1680" i="2" s="1"/>
  <c r="S1681" i="2"/>
  <c r="U1681" i="2" s="1"/>
  <c r="S1682" i="2"/>
  <c r="U1682" i="2" s="1"/>
  <c r="S1683" i="2"/>
  <c r="U1683" i="2" s="1"/>
  <c r="S1684" i="2"/>
  <c r="U1684" i="2" s="1"/>
  <c r="S1685" i="2"/>
  <c r="U1685" i="2" s="1"/>
  <c r="S1686" i="2"/>
  <c r="U1686" i="2" s="1"/>
  <c r="S1687" i="2"/>
  <c r="U1687" i="2" s="1"/>
  <c r="S1688" i="2"/>
  <c r="U1688" i="2" s="1"/>
  <c r="S1689" i="2"/>
  <c r="U1689" i="2" s="1"/>
  <c r="S1690" i="2"/>
  <c r="U1690" i="2" s="1"/>
  <c r="S1691" i="2"/>
  <c r="U1691" i="2" s="1"/>
  <c r="S1692" i="2"/>
  <c r="U1692" i="2" s="1"/>
  <c r="S1693" i="2"/>
  <c r="U1693" i="2" s="1"/>
  <c r="S1694" i="2"/>
  <c r="U1694" i="2" s="1"/>
  <c r="S1695" i="2"/>
  <c r="U1695" i="2" s="1"/>
  <c r="S1696" i="2"/>
  <c r="U1696" i="2" s="1"/>
  <c r="S1697" i="2"/>
  <c r="U1697" i="2" s="1"/>
  <c r="S1698" i="2"/>
  <c r="U1698" i="2" s="1"/>
  <c r="S1699" i="2"/>
  <c r="U1699" i="2" s="1"/>
  <c r="S1700" i="2"/>
  <c r="U1700" i="2" s="1"/>
  <c r="S1701" i="2"/>
  <c r="U1701" i="2" s="1"/>
  <c r="S1702" i="2"/>
  <c r="U1702" i="2" s="1"/>
  <c r="S1703" i="2"/>
  <c r="U1703" i="2" s="1"/>
  <c r="S1704" i="2"/>
  <c r="U1704" i="2" s="1"/>
  <c r="S1705" i="2"/>
  <c r="U1705" i="2" s="1"/>
  <c r="S1706" i="2"/>
  <c r="U1706" i="2" s="1"/>
  <c r="S1707" i="2"/>
  <c r="U1707" i="2" s="1"/>
  <c r="S1708" i="2"/>
  <c r="U1708" i="2" s="1"/>
  <c r="S1709" i="2"/>
  <c r="U1709" i="2" s="1"/>
  <c r="S1710" i="2"/>
  <c r="U1710" i="2" s="1"/>
  <c r="S1711" i="2"/>
  <c r="U1711" i="2" s="1"/>
  <c r="S1712" i="2"/>
  <c r="U1712" i="2" s="1"/>
  <c r="S1713" i="2"/>
  <c r="U1713" i="2" s="1"/>
  <c r="S1714" i="2"/>
  <c r="U1714" i="2" s="1"/>
  <c r="S1715" i="2"/>
  <c r="U1715" i="2" s="1"/>
  <c r="S1716" i="2"/>
  <c r="U1716" i="2" s="1"/>
  <c r="S1717" i="2"/>
  <c r="U1717" i="2" s="1"/>
  <c r="S1718" i="2"/>
  <c r="U1718" i="2" s="1"/>
  <c r="S1719" i="2"/>
  <c r="U1719" i="2" s="1"/>
  <c r="S1720" i="2"/>
  <c r="U1720" i="2" s="1"/>
  <c r="S1721" i="2"/>
  <c r="U1721" i="2" s="1"/>
  <c r="S1722" i="2"/>
  <c r="U1722" i="2" s="1"/>
  <c r="S1723" i="2"/>
  <c r="U1723" i="2" s="1"/>
  <c r="S1724" i="2"/>
  <c r="U1724" i="2" s="1"/>
  <c r="S1725" i="2"/>
  <c r="U1725" i="2" s="1"/>
  <c r="S1726" i="2"/>
  <c r="U1726" i="2" s="1"/>
  <c r="S1727" i="2"/>
  <c r="U1727" i="2" s="1"/>
  <c r="S1728" i="2"/>
  <c r="U1728" i="2" s="1"/>
  <c r="S1729" i="2"/>
  <c r="U1729" i="2" s="1"/>
  <c r="S1730" i="2"/>
  <c r="U1730" i="2" s="1"/>
  <c r="S1731" i="2"/>
  <c r="U1731" i="2" s="1"/>
  <c r="S1732" i="2"/>
  <c r="U1732" i="2" s="1"/>
  <c r="S1733" i="2"/>
  <c r="U1733" i="2" s="1"/>
  <c r="S1734" i="2"/>
  <c r="U1734" i="2" s="1"/>
  <c r="S1735" i="2"/>
  <c r="U1735" i="2" s="1"/>
  <c r="S1736" i="2"/>
  <c r="U1736" i="2" s="1"/>
  <c r="S1737" i="2"/>
  <c r="U1737" i="2" s="1"/>
  <c r="S1738" i="2"/>
  <c r="U1738" i="2" s="1"/>
  <c r="S1739" i="2"/>
  <c r="U1739" i="2" s="1"/>
  <c r="S1740" i="2"/>
  <c r="U1740" i="2" s="1"/>
  <c r="S1741" i="2"/>
  <c r="U1741" i="2" s="1"/>
  <c r="S1742" i="2"/>
  <c r="U1742" i="2" s="1"/>
  <c r="S1743" i="2"/>
  <c r="U1743" i="2" s="1"/>
  <c r="S1744" i="2"/>
  <c r="U1744" i="2" s="1"/>
  <c r="S1745" i="2"/>
  <c r="U1745" i="2" s="1"/>
  <c r="S1746" i="2"/>
  <c r="U1746" i="2" s="1"/>
  <c r="S1747" i="2"/>
  <c r="U1747" i="2" s="1"/>
  <c r="S1748" i="2"/>
  <c r="U1748" i="2" s="1"/>
  <c r="S1749" i="2"/>
  <c r="U1749" i="2" s="1"/>
  <c r="S1750" i="2"/>
  <c r="U1750" i="2" s="1"/>
  <c r="S1751" i="2"/>
  <c r="U1751" i="2" s="1"/>
  <c r="S1752" i="2"/>
  <c r="U1752" i="2" s="1"/>
  <c r="S1753" i="2"/>
  <c r="U1753" i="2" s="1"/>
  <c r="S1754" i="2"/>
  <c r="U1754" i="2" s="1"/>
  <c r="S1755" i="2"/>
  <c r="U1755" i="2" s="1"/>
  <c r="S1756" i="2"/>
  <c r="U1756" i="2" s="1"/>
  <c r="S1757" i="2"/>
  <c r="U1757" i="2" s="1"/>
  <c r="S1758" i="2"/>
  <c r="U1758" i="2" s="1"/>
  <c r="S1759" i="2"/>
  <c r="U1759" i="2" s="1"/>
  <c r="S1760" i="2"/>
  <c r="U1760" i="2" s="1"/>
  <c r="S1761" i="2"/>
  <c r="U1761" i="2" s="1"/>
  <c r="S1762" i="2"/>
  <c r="U1762" i="2" s="1"/>
  <c r="S1763" i="2"/>
  <c r="U1763" i="2" s="1"/>
  <c r="S1764" i="2"/>
  <c r="U1764" i="2" s="1"/>
  <c r="S1765" i="2"/>
  <c r="U1765" i="2" s="1"/>
  <c r="S1766" i="2"/>
  <c r="U1766" i="2" s="1"/>
  <c r="S1767" i="2"/>
  <c r="U1767" i="2" s="1"/>
  <c r="S1768" i="2"/>
  <c r="U1768" i="2" s="1"/>
  <c r="S1769" i="2"/>
  <c r="U1769" i="2" s="1"/>
  <c r="S1770" i="2"/>
  <c r="U1770" i="2" s="1"/>
  <c r="S1771" i="2"/>
  <c r="U1771" i="2" s="1"/>
  <c r="S1772" i="2"/>
  <c r="U1772" i="2" s="1"/>
  <c r="S1773" i="2"/>
  <c r="U1773" i="2" s="1"/>
  <c r="S1774" i="2"/>
  <c r="U1774" i="2" s="1"/>
  <c r="S1775" i="2"/>
  <c r="U1775" i="2" s="1"/>
  <c r="S1776" i="2"/>
  <c r="U1776" i="2" s="1"/>
  <c r="S1777" i="2"/>
  <c r="U1777" i="2" s="1"/>
  <c r="S1778" i="2"/>
  <c r="U1778" i="2" s="1"/>
  <c r="S1779" i="2"/>
  <c r="U1779" i="2" s="1"/>
  <c r="S1780" i="2"/>
  <c r="U1780" i="2" s="1"/>
  <c r="S1781" i="2"/>
  <c r="U1781" i="2" s="1"/>
  <c r="S1782" i="2"/>
  <c r="U1782" i="2" s="1"/>
  <c r="S1783" i="2"/>
  <c r="U1783" i="2" s="1"/>
  <c r="S1784" i="2"/>
  <c r="U1784" i="2" s="1"/>
  <c r="S1785" i="2"/>
  <c r="U1785" i="2" s="1"/>
  <c r="S1786" i="2"/>
  <c r="U1786" i="2" s="1"/>
  <c r="S1787" i="2"/>
  <c r="U1787" i="2" s="1"/>
  <c r="S1788" i="2"/>
  <c r="U1788" i="2" s="1"/>
  <c r="S1789" i="2"/>
  <c r="U1789" i="2" s="1"/>
  <c r="S1790" i="2"/>
  <c r="U1790" i="2" s="1"/>
  <c r="S1791" i="2"/>
  <c r="U1791" i="2" s="1"/>
  <c r="S1792" i="2"/>
  <c r="U1792" i="2" s="1"/>
  <c r="S1793" i="2"/>
  <c r="U1793" i="2" s="1"/>
  <c r="S1794" i="2"/>
  <c r="U1794" i="2" s="1"/>
  <c r="S1795" i="2"/>
  <c r="U1795" i="2" s="1"/>
  <c r="S1796" i="2"/>
  <c r="U1796" i="2" s="1"/>
  <c r="S1797" i="2"/>
  <c r="U1797" i="2" s="1"/>
  <c r="S1798" i="2"/>
  <c r="U1798" i="2" s="1"/>
  <c r="S1799" i="2"/>
  <c r="U1799" i="2" s="1"/>
  <c r="S1800" i="2"/>
  <c r="U1800" i="2" s="1"/>
  <c r="S1801" i="2"/>
  <c r="U1801" i="2" s="1"/>
  <c r="S1802" i="2"/>
  <c r="U1802" i="2" s="1"/>
  <c r="S1803" i="2"/>
  <c r="U1803" i="2" s="1"/>
  <c r="S1804" i="2"/>
  <c r="U1804" i="2" s="1"/>
  <c r="S1805" i="2"/>
  <c r="U1805" i="2" s="1"/>
  <c r="S1806" i="2"/>
  <c r="U1806" i="2" s="1"/>
  <c r="S1807" i="2"/>
  <c r="U1807" i="2" s="1"/>
  <c r="S1808" i="2"/>
  <c r="U1808" i="2" s="1"/>
  <c r="S1809" i="2"/>
  <c r="U1809" i="2" s="1"/>
  <c r="S1810" i="2"/>
  <c r="U1810" i="2" s="1"/>
  <c r="S1811" i="2"/>
  <c r="U1811" i="2" s="1"/>
  <c r="S1812" i="2"/>
  <c r="U1812" i="2" s="1"/>
  <c r="S1813" i="2"/>
  <c r="U1813" i="2" s="1"/>
  <c r="S1814" i="2"/>
  <c r="U1814" i="2" s="1"/>
  <c r="S1815" i="2"/>
  <c r="U1815" i="2" s="1"/>
  <c r="S1816" i="2"/>
  <c r="U1816" i="2" s="1"/>
  <c r="S1817" i="2"/>
  <c r="U1817" i="2" s="1"/>
  <c r="S1818" i="2"/>
  <c r="U1818" i="2" s="1"/>
  <c r="S1819" i="2"/>
  <c r="U1819" i="2" s="1"/>
  <c r="S1820" i="2"/>
  <c r="U1820" i="2" s="1"/>
  <c r="S1821" i="2"/>
  <c r="U1821" i="2" s="1"/>
  <c r="S1822" i="2"/>
  <c r="U1822" i="2" s="1"/>
  <c r="S1823" i="2"/>
  <c r="U1823" i="2" s="1"/>
  <c r="S1824" i="2"/>
  <c r="U1824" i="2" s="1"/>
  <c r="S1825" i="2"/>
  <c r="U1825" i="2" s="1"/>
  <c r="S1826" i="2"/>
  <c r="U1826" i="2" s="1"/>
  <c r="S1827" i="2"/>
  <c r="U1827" i="2" s="1"/>
  <c r="S1828" i="2"/>
  <c r="U1828" i="2" s="1"/>
  <c r="S1829" i="2"/>
  <c r="U1829" i="2" s="1"/>
  <c r="S1830" i="2"/>
  <c r="U1830" i="2" s="1"/>
  <c r="S1831" i="2"/>
  <c r="U1831" i="2" s="1"/>
  <c r="S1832" i="2"/>
  <c r="U1832" i="2" s="1"/>
  <c r="S1833" i="2"/>
  <c r="U1833" i="2" s="1"/>
  <c r="S1834" i="2"/>
  <c r="U1834" i="2" s="1"/>
  <c r="S1835" i="2"/>
  <c r="U1835" i="2" s="1"/>
  <c r="S1836" i="2"/>
  <c r="U1836" i="2" s="1"/>
  <c r="S1837" i="2"/>
  <c r="U1837" i="2" s="1"/>
  <c r="S1838" i="2"/>
  <c r="U1838" i="2" s="1"/>
  <c r="S1839" i="2"/>
  <c r="U1839" i="2" s="1"/>
  <c r="S1840" i="2"/>
  <c r="U1840" i="2" s="1"/>
  <c r="S1841" i="2"/>
  <c r="U1841" i="2" s="1"/>
  <c r="S1842" i="2"/>
  <c r="U1842" i="2" s="1"/>
  <c r="S1843" i="2"/>
  <c r="U1843" i="2" s="1"/>
  <c r="S1844" i="2"/>
  <c r="U1844" i="2" s="1"/>
  <c r="S1845" i="2"/>
  <c r="U1845" i="2" s="1"/>
  <c r="S1846" i="2"/>
  <c r="U1846" i="2" s="1"/>
  <c r="S1847" i="2"/>
  <c r="U1847" i="2" s="1"/>
  <c r="S1848" i="2"/>
  <c r="U1848" i="2" s="1"/>
  <c r="S1849" i="2"/>
  <c r="U1849" i="2" s="1"/>
  <c r="S1850" i="2"/>
  <c r="U1850" i="2" s="1"/>
  <c r="S1851" i="2"/>
  <c r="U1851" i="2" s="1"/>
  <c r="S1852" i="2"/>
  <c r="U1852" i="2" s="1"/>
  <c r="S1853" i="2"/>
  <c r="U1853" i="2" s="1"/>
  <c r="S1854" i="2"/>
  <c r="U1854" i="2" s="1"/>
  <c r="S1855" i="2"/>
  <c r="U1855" i="2" s="1"/>
  <c r="S1856" i="2"/>
  <c r="U1856" i="2" s="1"/>
  <c r="S1857" i="2"/>
  <c r="U1857" i="2" s="1"/>
  <c r="S1858" i="2"/>
  <c r="U1858" i="2" s="1"/>
  <c r="S1859" i="2"/>
  <c r="U1859" i="2" s="1"/>
  <c r="S1860" i="2"/>
  <c r="U1860" i="2" s="1"/>
  <c r="S1861" i="2"/>
  <c r="U1861" i="2" s="1"/>
  <c r="S1862" i="2"/>
  <c r="U1862" i="2" s="1"/>
  <c r="S1863" i="2"/>
  <c r="U1863" i="2" s="1"/>
  <c r="S1864" i="2"/>
  <c r="U1864" i="2" s="1"/>
  <c r="S1865" i="2"/>
  <c r="U1865" i="2" s="1"/>
  <c r="S1866" i="2"/>
  <c r="U1866" i="2" s="1"/>
  <c r="S1867" i="2"/>
  <c r="U1867" i="2" s="1"/>
  <c r="S1868" i="2"/>
  <c r="U1868" i="2" s="1"/>
  <c r="S1869" i="2"/>
  <c r="U1869" i="2" s="1"/>
  <c r="S1870" i="2"/>
  <c r="U1870" i="2" s="1"/>
  <c r="S1871" i="2"/>
  <c r="U1871" i="2" s="1"/>
  <c r="S1872" i="2"/>
  <c r="U1872" i="2" s="1"/>
  <c r="S1873" i="2"/>
  <c r="U1873" i="2" s="1"/>
  <c r="S1874" i="2"/>
  <c r="U1874" i="2" s="1"/>
  <c r="S1875" i="2"/>
  <c r="U1875" i="2" s="1"/>
  <c r="S1876" i="2"/>
  <c r="U1876" i="2" s="1"/>
  <c r="S1877" i="2"/>
  <c r="U1877" i="2" s="1"/>
  <c r="S1878" i="2"/>
  <c r="U1878" i="2" s="1"/>
  <c r="S1879" i="2"/>
  <c r="U1879" i="2" s="1"/>
  <c r="S1880" i="2"/>
  <c r="U1880" i="2" s="1"/>
  <c r="S1881" i="2"/>
  <c r="U1881" i="2" s="1"/>
  <c r="S1882" i="2"/>
  <c r="U1882" i="2" s="1"/>
  <c r="S1883" i="2"/>
  <c r="U1883" i="2" s="1"/>
  <c r="S1884" i="2"/>
  <c r="U1884" i="2" s="1"/>
  <c r="S1885" i="2"/>
  <c r="U1885" i="2" s="1"/>
  <c r="S1886" i="2"/>
  <c r="U1886" i="2" s="1"/>
  <c r="S1887" i="2"/>
  <c r="U1887" i="2" s="1"/>
  <c r="S1888" i="2"/>
  <c r="U1888" i="2" s="1"/>
  <c r="S1889" i="2"/>
  <c r="U1889" i="2" s="1"/>
  <c r="S1890" i="2"/>
  <c r="U1890" i="2" s="1"/>
  <c r="S1891" i="2"/>
  <c r="U1891" i="2" s="1"/>
  <c r="S1892" i="2"/>
  <c r="U1892" i="2" s="1"/>
  <c r="S1893" i="2"/>
  <c r="U1893" i="2" s="1"/>
  <c r="S1894" i="2"/>
  <c r="U1894" i="2" s="1"/>
  <c r="S1895" i="2"/>
  <c r="U1895" i="2" s="1"/>
  <c r="S1896" i="2"/>
  <c r="U1896" i="2" s="1"/>
  <c r="S1897" i="2"/>
  <c r="U1897" i="2" s="1"/>
  <c r="S1898" i="2"/>
  <c r="U1898" i="2" s="1"/>
  <c r="S1899" i="2"/>
  <c r="U1899" i="2" s="1"/>
  <c r="S1900" i="2"/>
  <c r="U1900" i="2" s="1"/>
  <c r="S1901" i="2"/>
  <c r="U1901" i="2" s="1"/>
  <c r="S1902" i="2"/>
  <c r="U1902" i="2" s="1"/>
  <c r="S1903" i="2"/>
  <c r="U1903" i="2" s="1"/>
  <c r="S1904" i="2"/>
  <c r="U1904" i="2" s="1"/>
  <c r="S1905" i="2"/>
  <c r="U1905" i="2" s="1"/>
  <c r="S1906" i="2"/>
  <c r="U1906" i="2" s="1"/>
  <c r="S1907" i="2"/>
  <c r="U1907" i="2" s="1"/>
  <c r="S1908" i="2"/>
  <c r="U1908" i="2" s="1"/>
  <c r="S1909" i="2"/>
  <c r="U1909" i="2" s="1"/>
  <c r="S1910" i="2"/>
  <c r="U1910" i="2" s="1"/>
  <c r="S1911" i="2"/>
  <c r="U1911" i="2" s="1"/>
  <c r="S1912" i="2"/>
  <c r="U1912" i="2" s="1"/>
  <c r="S1913" i="2"/>
  <c r="U1913" i="2" s="1"/>
  <c r="S1914" i="2"/>
  <c r="U1914" i="2" s="1"/>
  <c r="S1915" i="2"/>
  <c r="U1915" i="2" s="1"/>
  <c r="S1916" i="2"/>
  <c r="U1916" i="2" s="1"/>
  <c r="S1917" i="2"/>
  <c r="U1917" i="2" s="1"/>
  <c r="S1918" i="2"/>
  <c r="U1918" i="2" s="1"/>
  <c r="S1919" i="2"/>
  <c r="U1919" i="2" s="1"/>
  <c r="S1920" i="2"/>
  <c r="U1920" i="2" s="1"/>
  <c r="S1921" i="2"/>
  <c r="U1921" i="2" s="1"/>
  <c r="S1922" i="2"/>
  <c r="U1922" i="2" s="1"/>
  <c r="S1923" i="2"/>
  <c r="U1923" i="2" s="1"/>
  <c r="S1924" i="2"/>
  <c r="U1924" i="2" s="1"/>
  <c r="S1925" i="2"/>
  <c r="U1925" i="2" s="1"/>
  <c r="S1926" i="2"/>
  <c r="U1926" i="2" s="1"/>
  <c r="S1927" i="2"/>
  <c r="U1927" i="2" s="1"/>
  <c r="S1928" i="2"/>
  <c r="U1928" i="2" s="1"/>
  <c r="S1929" i="2"/>
  <c r="U1929" i="2" s="1"/>
  <c r="S1930" i="2"/>
  <c r="U1930" i="2" s="1"/>
  <c r="S1931" i="2"/>
  <c r="U1931" i="2" s="1"/>
  <c r="S1932" i="2"/>
  <c r="U1932" i="2" s="1"/>
  <c r="S1933" i="2"/>
  <c r="U1933" i="2" s="1"/>
  <c r="S1934" i="2"/>
  <c r="U1934" i="2" s="1"/>
  <c r="S1935" i="2"/>
  <c r="U1935" i="2" s="1"/>
  <c r="S1936" i="2"/>
  <c r="U1936" i="2" s="1"/>
  <c r="S1937" i="2"/>
  <c r="U1937" i="2" s="1"/>
  <c r="S1938" i="2"/>
  <c r="U1938" i="2" s="1"/>
  <c r="S1939" i="2"/>
  <c r="U1939" i="2" s="1"/>
  <c r="S1940" i="2"/>
  <c r="U1940" i="2" s="1"/>
  <c r="S1941" i="2"/>
  <c r="U1941" i="2" s="1"/>
  <c r="S1942" i="2"/>
  <c r="U1942" i="2" s="1"/>
  <c r="S1943" i="2"/>
  <c r="U1943" i="2" s="1"/>
  <c r="S1944" i="2"/>
  <c r="U1944" i="2" s="1"/>
  <c r="S1945" i="2"/>
  <c r="U1945" i="2" s="1"/>
  <c r="S1946" i="2"/>
  <c r="U1946" i="2" s="1"/>
  <c r="S1947" i="2"/>
  <c r="U1947" i="2" s="1"/>
  <c r="S1948" i="2"/>
  <c r="U1948" i="2" s="1"/>
  <c r="S1949" i="2"/>
  <c r="U1949" i="2" s="1"/>
  <c r="S1950" i="2"/>
  <c r="U1950" i="2" s="1"/>
  <c r="S1951" i="2"/>
  <c r="U1951" i="2" s="1"/>
  <c r="S1952" i="2"/>
  <c r="U1952" i="2" s="1"/>
  <c r="S1953" i="2"/>
  <c r="U1953" i="2" s="1"/>
  <c r="S1954" i="2"/>
  <c r="U1954" i="2" s="1"/>
  <c r="S1955" i="2"/>
  <c r="U1955" i="2" s="1"/>
  <c r="S1956" i="2"/>
  <c r="U1956" i="2" s="1"/>
  <c r="S1957" i="2"/>
  <c r="U1957" i="2" s="1"/>
  <c r="S1958" i="2"/>
  <c r="U1958" i="2" s="1"/>
  <c r="S1959" i="2"/>
  <c r="U1959" i="2" s="1"/>
  <c r="S1960" i="2"/>
  <c r="U1960" i="2" s="1"/>
  <c r="S1961" i="2"/>
  <c r="U1961" i="2" s="1"/>
  <c r="S1962" i="2"/>
  <c r="U1962" i="2" s="1"/>
  <c r="S1963" i="2"/>
  <c r="U1963" i="2" s="1"/>
  <c r="S1964" i="2"/>
  <c r="U1964" i="2" s="1"/>
  <c r="S1965" i="2"/>
  <c r="U1965" i="2" s="1"/>
  <c r="S1966" i="2"/>
  <c r="U1966" i="2" s="1"/>
  <c r="S1967" i="2"/>
  <c r="U1967" i="2" s="1"/>
  <c r="S1968" i="2"/>
  <c r="U1968" i="2" s="1"/>
  <c r="S1969" i="2"/>
  <c r="U1969" i="2" s="1"/>
  <c r="S1970" i="2"/>
  <c r="U1970" i="2" s="1"/>
  <c r="S1971" i="2"/>
  <c r="U1971" i="2" s="1"/>
  <c r="S1972" i="2"/>
  <c r="U1972" i="2" s="1"/>
  <c r="S1973" i="2"/>
  <c r="U1973" i="2" s="1"/>
  <c r="S1974" i="2"/>
  <c r="U1974" i="2" s="1"/>
  <c r="S1975" i="2"/>
  <c r="U1975" i="2" s="1"/>
  <c r="S1976" i="2"/>
  <c r="U1976" i="2" s="1"/>
  <c r="S1977" i="2"/>
  <c r="U1977" i="2" s="1"/>
  <c r="S1978" i="2"/>
  <c r="U1978" i="2" s="1"/>
  <c r="S1979" i="2"/>
  <c r="U1979" i="2" s="1"/>
  <c r="S1980" i="2"/>
  <c r="U1980" i="2" s="1"/>
  <c r="S1981" i="2"/>
  <c r="U1981" i="2" s="1"/>
  <c r="S1982" i="2"/>
  <c r="U1982" i="2" s="1"/>
  <c r="S1983" i="2"/>
  <c r="U1983" i="2" s="1"/>
  <c r="S1984" i="2"/>
  <c r="U1984" i="2" s="1"/>
  <c r="S1985" i="2"/>
  <c r="U1985" i="2" s="1"/>
  <c r="S1986" i="2"/>
  <c r="U1986" i="2" s="1"/>
  <c r="S1987" i="2"/>
  <c r="U1987" i="2" s="1"/>
  <c r="S1988" i="2"/>
  <c r="U1988" i="2" s="1"/>
  <c r="S1989" i="2"/>
  <c r="U1989" i="2" s="1"/>
  <c r="S1990" i="2"/>
  <c r="U1990" i="2" s="1"/>
  <c r="S1991" i="2"/>
  <c r="U1991" i="2" s="1"/>
  <c r="S1992" i="2"/>
  <c r="U1992" i="2" s="1"/>
  <c r="S1993" i="2"/>
  <c r="U1993" i="2" s="1"/>
  <c r="S1994" i="2"/>
  <c r="U1994" i="2" s="1"/>
  <c r="S1995" i="2"/>
  <c r="U1995" i="2" s="1"/>
  <c r="S1996" i="2"/>
  <c r="U1996" i="2" s="1"/>
  <c r="S1997" i="2"/>
  <c r="U1997" i="2" s="1"/>
  <c r="S1998" i="2"/>
  <c r="U1998" i="2" s="1"/>
  <c r="S1999" i="2"/>
  <c r="U1999" i="2" s="1"/>
  <c r="S2000" i="2"/>
  <c r="U2000" i="2" s="1"/>
  <c r="S2001" i="2"/>
  <c r="U2001" i="2" s="1"/>
  <c r="S2002" i="2"/>
  <c r="U2002" i="2" s="1"/>
  <c r="S2003" i="2"/>
  <c r="U2003" i="2" s="1"/>
  <c r="S2004" i="2"/>
  <c r="U2004" i="2" s="1"/>
  <c r="S2005" i="2"/>
  <c r="U2005" i="2" s="1"/>
  <c r="S2006" i="2"/>
  <c r="U2006" i="2" s="1"/>
  <c r="S2007" i="2"/>
  <c r="U2007" i="2" s="1"/>
  <c r="S2008" i="2"/>
  <c r="U2008" i="2" s="1"/>
  <c r="S2009" i="2"/>
  <c r="U2009" i="2" s="1"/>
  <c r="S2010" i="2"/>
  <c r="U2010" i="2" s="1"/>
  <c r="S2011" i="2"/>
  <c r="U2011" i="2" s="1"/>
  <c r="S2012" i="2"/>
  <c r="U2012" i="2" s="1"/>
  <c r="S2013" i="2"/>
  <c r="U2013" i="2" s="1"/>
  <c r="S2014" i="2"/>
  <c r="U2014" i="2" s="1"/>
  <c r="S2015" i="2"/>
  <c r="U2015" i="2" s="1"/>
  <c r="S2016" i="2"/>
  <c r="U2016" i="2" s="1"/>
  <c r="S2017" i="2"/>
  <c r="U2017" i="2" s="1"/>
  <c r="S2018" i="2"/>
  <c r="U2018" i="2" s="1"/>
  <c r="S2019" i="2"/>
  <c r="U2019" i="2" s="1"/>
  <c r="S2020" i="2"/>
  <c r="U2020" i="2" s="1"/>
  <c r="S2021" i="2"/>
  <c r="U2021" i="2" s="1"/>
  <c r="S2022" i="2"/>
  <c r="U2022" i="2" s="1"/>
  <c r="S2023" i="2"/>
  <c r="U2023" i="2" s="1"/>
  <c r="S2024" i="2"/>
  <c r="U2024" i="2" s="1"/>
  <c r="S2025" i="2"/>
  <c r="U2025" i="2" s="1"/>
  <c r="S2026" i="2"/>
  <c r="U2026" i="2" s="1"/>
  <c r="S2027" i="2"/>
  <c r="U2027" i="2" s="1"/>
  <c r="S2028" i="2"/>
  <c r="U2028" i="2" s="1"/>
  <c r="S2029" i="2"/>
  <c r="U2029" i="2" s="1"/>
  <c r="S2030" i="2"/>
  <c r="U2030" i="2" s="1"/>
  <c r="S2031" i="2"/>
  <c r="U2031" i="2" s="1"/>
  <c r="S2032" i="2"/>
  <c r="U2032" i="2" s="1"/>
  <c r="S2033" i="2"/>
  <c r="U2033" i="2" s="1"/>
  <c r="S2034" i="2"/>
  <c r="U2034" i="2" s="1"/>
  <c r="S2035" i="2"/>
  <c r="U2035" i="2" s="1"/>
  <c r="S2036" i="2"/>
  <c r="U2036" i="2" s="1"/>
  <c r="S2037" i="2"/>
  <c r="U2037" i="2" s="1"/>
  <c r="S2038" i="2"/>
  <c r="U2038" i="2" s="1"/>
  <c r="S2039" i="2"/>
  <c r="U2039" i="2" s="1"/>
  <c r="S2040" i="2"/>
  <c r="U2040" i="2" s="1"/>
  <c r="S2041" i="2"/>
  <c r="U2041" i="2" s="1"/>
  <c r="S2042" i="2"/>
  <c r="U2042" i="2" s="1"/>
  <c r="S2043" i="2"/>
  <c r="U2043" i="2" s="1"/>
  <c r="S2044" i="2"/>
  <c r="U2044" i="2" s="1"/>
  <c r="S2045" i="2"/>
  <c r="U2045" i="2" s="1"/>
  <c r="S2046" i="2"/>
  <c r="U2046" i="2" s="1"/>
  <c r="S2047" i="2"/>
  <c r="U2047" i="2" s="1"/>
  <c r="S2048" i="2"/>
  <c r="U2048" i="2" s="1"/>
  <c r="S2049" i="2"/>
  <c r="U2049" i="2" s="1"/>
  <c r="S2050" i="2"/>
  <c r="U2050" i="2" s="1"/>
  <c r="S2051" i="2"/>
  <c r="U2051" i="2" s="1"/>
  <c r="S2052" i="2"/>
  <c r="U2052" i="2" s="1"/>
  <c r="S2053" i="2"/>
  <c r="U2053" i="2" s="1"/>
  <c r="S2054" i="2"/>
  <c r="U2054" i="2" s="1"/>
  <c r="S2055" i="2"/>
  <c r="U2055" i="2" s="1"/>
  <c r="S2056" i="2"/>
  <c r="U2056" i="2" s="1"/>
  <c r="S2057" i="2"/>
  <c r="U2057" i="2" s="1"/>
  <c r="S2058" i="2"/>
  <c r="U2058" i="2" s="1"/>
  <c r="S2059" i="2"/>
  <c r="U2059" i="2" s="1"/>
  <c r="S2060" i="2"/>
  <c r="U2060" i="2" s="1"/>
  <c r="S2061" i="2"/>
  <c r="U2061" i="2" s="1"/>
  <c r="S2062" i="2"/>
  <c r="U2062" i="2" s="1"/>
  <c r="S2063" i="2"/>
  <c r="U2063" i="2" s="1"/>
  <c r="S2064" i="2"/>
  <c r="U2064" i="2" s="1"/>
  <c r="S2065" i="2"/>
  <c r="U2065" i="2" s="1"/>
  <c r="S2066" i="2"/>
  <c r="U2066" i="2" s="1"/>
  <c r="S2067" i="2"/>
  <c r="U2067" i="2" s="1"/>
  <c r="S2068" i="2"/>
  <c r="U2068" i="2" s="1"/>
  <c r="S2069" i="2"/>
  <c r="U2069" i="2" s="1"/>
  <c r="S2070" i="2"/>
  <c r="U2070" i="2" s="1"/>
  <c r="S2071" i="2"/>
  <c r="U2071" i="2" s="1"/>
  <c r="S2072" i="2"/>
  <c r="U2072" i="2" s="1"/>
  <c r="S2073" i="2"/>
  <c r="U2073" i="2" s="1"/>
  <c r="S2074" i="2"/>
  <c r="U2074" i="2" s="1"/>
  <c r="S2075" i="2"/>
  <c r="U2075" i="2" s="1"/>
  <c r="S2076" i="2"/>
  <c r="U2076" i="2" s="1"/>
  <c r="S2077" i="2"/>
  <c r="U2077" i="2" s="1"/>
  <c r="S2078" i="2"/>
  <c r="U2078" i="2" s="1"/>
  <c r="S2079" i="2"/>
  <c r="U2079" i="2" s="1"/>
  <c r="S2080" i="2"/>
  <c r="U2080" i="2" s="1"/>
  <c r="S2081" i="2"/>
  <c r="U2081" i="2" s="1"/>
  <c r="S2082" i="2"/>
  <c r="U2082" i="2" s="1"/>
  <c r="S2083" i="2"/>
  <c r="U2083" i="2" s="1"/>
  <c r="S2084" i="2"/>
  <c r="U2084" i="2" s="1"/>
  <c r="S2085" i="2"/>
  <c r="U2085" i="2" s="1"/>
  <c r="S2086" i="2"/>
  <c r="U2086" i="2" s="1"/>
  <c r="S2087" i="2"/>
  <c r="U2087" i="2" s="1"/>
  <c r="S2088" i="2"/>
  <c r="U2088" i="2" s="1"/>
  <c r="S2089" i="2"/>
  <c r="U2089" i="2" s="1"/>
  <c r="S2090" i="2"/>
  <c r="U2090" i="2" s="1"/>
  <c r="S2091" i="2"/>
  <c r="U2091" i="2" s="1"/>
  <c r="S2092" i="2"/>
  <c r="U2092" i="2" s="1"/>
  <c r="S2093" i="2"/>
  <c r="U2093" i="2" s="1"/>
  <c r="S2094" i="2"/>
  <c r="U2094" i="2" s="1"/>
  <c r="S2095" i="2"/>
  <c r="U2095" i="2" s="1"/>
  <c r="S2096" i="2"/>
  <c r="U2096" i="2" s="1"/>
  <c r="S2097" i="2"/>
  <c r="U2097" i="2" s="1"/>
  <c r="S2098" i="2"/>
  <c r="U2098" i="2" s="1"/>
  <c r="S2099" i="2"/>
  <c r="U2099" i="2" s="1"/>
  <c r="S2100" i="2"/>
  <c r="U2100" i="2" s="1"/>
  <c r="S2101" i="2"/>
  <c r="U2101" i="2" s="1"/>
  <c r="S2102" i="2"/>
  <c r="U2102" i="2" s="1"/>
  <c r="S2103" i="2"/>
  <c r="U2103" i="2" s="1"/>
  <c r="S2104" i="2"/>
  <c r="U2104" i="2" s="1"/>
  <c r="S2105" i="2"/>
  <c r="U2105" i="2" s="1"/>
  <c r="S2106" i="2"/>
  <c r="U2106" i="2" s="1"/>
  <c r="S2107" i="2"/>
  <c r="U2107" i="2" s="1"/>
  <c r="S2108" i="2"/>
  <c r="U2108" i="2" s="1"/>
  <c r="S2109" i="2"/>
  <c r="U2109" i="2" s="1"/>
  <c r="S2110" i="2"/>
  <c r="U2110" i="2" s="1"/>
  <c r="S2111" i="2"/>
  <c r="U2111" i="2" s="1"/>
  <c r="S2112" i="2"/>
  <c r="U2112" i="2" s="1"/>
  <c r="S2113" i="2"/>
  <c r="U2113" i="2" s="1"/>
  <c r="S2114" i="2"/>
  <c r="U2114" i="2" s="1"/>
  <c r="S2115" i="2"/>
  <c r="U2115" i="2" s="1"/>
  <c r="S2116" i="2"/>
  <c r="U2116" i="2" s="1"/>
  <c r="S2117" i="2"/>
  <c r="U2117" i="2" s="1"/>
  <c r="S2118" i="2"/>
  <c r="U2118" i="2" s="1"/>
  <c r="S2119" i="2"/>
  <c r="U2119" i="2" s="1"/>
  <c r="S2120" i="2"/>
  <c r="U2120" i="2" s="1"/>
  <c r="S2121" i="2"/>
  <c r="U2121" i="2" s="1"/>
  <c r="S2122" i="2"/>
  <c r="U2122" i="2" s="1"/>
  <c r="S2123" i="2"/>
  <c r="U2123" i="2" s="1"/>
  <c r="S2124" i="2"/>
  <c r="U2124" i="2" s="1"/>
  <c r="S2125" i="2"/>
  <c r="U2125" i="2" s="1"/>
  <c r="S2126" i="2"/>
  <c r="U2126" i="2" s="1"/>
  <c r="S2127" i="2"/>
  <c r="U2127" i="2" s="1"/>
  <c r="S2128" i="2"/>
  <c r="U2128" i="2" s="1"/>
  <c r="S2129" i="2"/>
  <c r="U2129" i="2" s="1"/>
  <c r="S2130" i="2"/>
  <c r="U2130" i="2" s="1"/>
  <c r="S2131" i="2"/>
  <c r="U2131" i="2" s="1"/>
  <c r="S2132" i="2"/>
  <c r="U2132" i="2" s="1"/>
  <c r="S2133" i="2"/>
  <c r="U2133" i="2" s="1"/>
  <c r="S2134" i="2"/>
  <c r="U2134" i="2" s="1"/>
  <c r="S2135" i="2"/>
  <c r="U2135" i="2" s="1"/>
  <c r="S2136" i="2"/>
  <c r="U2136" i="2" s="1"/>
  <c r="S2137" i="2"/>
  <c r="U2137" i="2" s="1"/>
  <c r="S2138" i="2"/>
  <c r="U2138" i="2" s="1"/>
  <c r="S2139" i="2"/>
  <c r="U2139" i="2" s="1"/>
  <c r="S2140" i="2"/>
  <c r="U2140" i="2" s="1"/>
  <c r="S2141" i="2"/>
  <c r="U2141" i="2" s="1"/>
  <c r="S2142" i="2"/>
  <c r="U2142" i="2" s="1"/>
  <c r="S2143" i="2"/>
  <c r="U2143" i="2" s="1"/>
  <c r="S2144" i="2"/>
  <c r="U2144" i="2" s="1"/>
  <c r="S2145" i="2"/>
  <c r="U2145" i="2" s="1"/>
  <c r="S2146" i="2"/>
  <c r="U2146" i="2" s="1"/>
  <c r="S2147" i="2"/>
  <c r="U2147" i="2" s="1"/>
  <c r="S2148" i="2"/>
  <c r="U2148" i="2" s="1"/>
  <c r="S2149" i="2"/>
  <c r="U2149" i="2" s="1"/>
  <c r="S2150" i="2"/>
  <c r="U2150" i="2" s="1"/>
  <c r="S2151" i="2"/>
  <c r="U2151" i="2" s="1"/>
  <c r="S2152" i="2"/>
  <c r="U2152" i="2" s="1"/>
  <c r="S2153" i="2"/>
  <c r="U2153" i="2" s="1"/>
  <c r="S2154" i="2"/>
  <c r="U2154" i="2" s="1"/>
  <c r="S2155" i="2"/>
  <c r="U2155" i="2" s="1"/>
  <c r="S2156" i="2"/>
  <c r="U2156" i="2" s="1"/>
  <c r="S2157" i="2"/>
  <c r="U2157" i="2" s="1"/>
  <c r="S2158" i="2"/>
  <c r="U2158" i="2" s="1"/>
  <c r="S2159" i="2"/>
  <c r="U2159" i="2" s="1"/>
  <c r="S2160" i="2"/>
  <c r="U2160" i="2" s="1"/>
  <c r="S2161" i="2"/>
  <c r="U2161" i="2" s="1"/>
  <c r="S2162" i="2"/>
  <c r="U2162" i="2" s="1"/>
  <c r="S2163" i="2"/>
  <c r="U2163" i="2" s="1"/>
  <c r="S2164" i="2"/>
  <c r="U2164" i="2" s="1"/>
  <c r="S2165" i="2"/>
  <c r="U2165" i="2" s="1"/>
  <c r="S2166" i="2"/>
  <c r="U2166" i="2" s="1"/>
  <c r="S2167" i="2"/>
  <c r="U2167" i="2" s="1"/>
  <c r="S2168" i="2"/>
  <c r="U2168" i="2" s="1"/>
  <c r="S2169" i="2"/>
  <c r="U2169" i="2" s="1"/>
  <c r="S2170" i="2"/>
  <c r="U2170" i="2" s="1"/>
  <c r="S2171" i="2"/>
  <c r="U2171" i="2" s="1"/>
  <c r="S2172" i="2"/>
  <c r="U2172" i="2" s="1"/>
  <c r="S2173" i="2"/>
  <c r="U2173" i="2" s="1"/>
  <c r="S2174" i="2"/>
  <c r="U2174" i="2" s="1"/>
  <c r="S2175" i="2"/>
  <c r="U2175" i="2" s="1"/>
  <c r="S2176" i="2"/>
  <c r="U2176" i="2" s="1"/>
  <c r="S2177" i="2"/>
  <c r="U2177" i="2" s="1"/>
  <c r="S2178" i="2"/>
  <c r="U2178" i="2" s="1"/>
  <c r="S2179" i="2"/>
  <c r="U2179" i="2" s="1"/>
  <c r="S2180" i="2"/>
  <c r="U2180" i="2" s="1"/>
  <c r="S2181" i="2"/>
  <c r="U2181" i="2" s="1"/>
  <c r="S2182" i="2"/>
  <c r="U2182" i="2" s="1"/>
  <c r="S2183" i="2"/>
  <c r="U2183" i="2" s="1"/>
  <c r="S2184" i="2"/>
  <c r="U2184" i="2" s="1"/>
  <c r="S2185" i="2"/>
  <c r="U2185" i="2" s="1"/>
  <c r="S2186" i="2"/>
  <c r="U2186" i="2" s="1"/>
  <c r="S2187" i="2"/>
  <c r="U2187" i="2" s="1"/>
  <c r="S2188" i="2"/>
  <c r="U2188" i="2" s="1"/>
  <c r="S2189" i="2"/>
  <c r="U2189" i="2" s="1"/>
  <c r="S2190" i="2"/>
  <c r="U2190" i="2" s="1"/>
  <c r="S2191" i="2"/>
  <c r="U2191" i="2" s="1"/>
  <c r="S2192" i="2"/>
  <c r="U2192" i="2" s="1"/>
  <c r="S2193" i="2"/>
  <c r="U2193" i="2" s="1"/>
  <c r="S2194" i="2"/>
  <c r="U2194" i="2" s="1"/>
  <c r="S2195" i="2"/>
  <c r="U2195" i="2" s="1"/>
  <c r="S2196" i="2"/>
  <c r="U2196" i="2" s="1"/>
  <c r="S2197" i="2"/>
  <c r="U2197" i="2" s="1"/>
  <c r="S2198" i="2"/>
  <c r="U2198" i="2" s="1"/>
  <c r="S2199" i="2"/>
  <c r="U2199" i="2" s="1"/>
  <c r="S2200" i="2"/>
  <c r="U2200" i="2" s="1"/>
  <c r="S2201" i="2"/>
  <c r="U2201" i="2" s="1"/>
  <c r="S2202" i="2"/>
  <c r="U2202" i="2" s="1"/>
  <c r="S2203" i="2"/>
  <c r="U2203" i="2" s="1"/>
  <c r="S2204" i="2"/>
  <c r="U2204" i="2" s="1"/>
  <c r="S2205" i="2"/>
  <c r="U2205" i="2" s="1"/>
  <c r="S2206" i="2"/>
  <c r="U2206" i="2" s="1"/>
  <c r="S2207" i="2"/>
  <c r="U2207" i="2" s="1"/>
  <c r="S2208" i="2"/>
  <c r="U2208" i="2" s="1"/>
  <c r="S2209" i="2"/>
  <c r="U2209" i="2" s="1"/>
  <c r="S2210" i="2"/>
  <c r="U2210" i="2" s="1"/>
  <c r="S2211" i="2"/>
  <c r="U2211" i="2" s="1"/>
  <c r="S2212" i="2"/>
  <c r="U2212" i="2" s="1"/>
  <c r="S2213" i="2"/>
  <c r="U2213" i="2" s="1"/>
  <c r="S2214" i="2"/>
  <c r="U2214" i="2" s="1"/>
  <c r="S2215" i="2"/>
  <c r="U2215" i="2" s="1"/>
  <c r="S2216" i="2"/>
  <c r="U2216" i="2" s="1"/>
  <c r="S2217" i="2"/>
  <c r="U2217" i="2" s="1"/>
  <c r="S2218" i="2"/>
  <c r="U2218" i="2" s="1"/>
  <c r="S2219" i="2"/>
  <c r="U2219" i="2" s="1"/>
  <c r="S2220" i="2"/>
  <c r="U2220" i="2" s="1"/>
  <c r="S2221" i="2"/>
  <c r="U2221" i="2" s="1"/>
  <c r="S2222" i="2"/>
  <c r="U2222" i="2" s="1"/>
  <c r="S2223" i="2"/>
  <c r="U2223" i="2" s="1"/>
  <c r="S2224" i="2"/>
  <c r="U2224" i="2" s="1"/>
  <c r="S2225" i="2"/>
  <c r="U2225" i="2" s="1"/>
  <c r="S2226" i="2"/>
  <c r="U2226" i="2" s="1"/>
  <c r="S2227" i="2"/>
  <c r="U2227" i="2" s="1"/>
  <c r="S2228" i="2"/>
  <c r="U2228" i="2" s="1"/>
  <c r="S2229" i="2"/>
  <c r="U2229" i="2" s="1"/>
  <c r="S2230" i="2"/>
  <c r="U2230" i="2" s="1"/>
  <c r="S2231" i="2"/>
  <c r="U2231" i="2" s="1"/>
  <c r="S2232" i="2"/>
  <c r="U2232" i="2" s="1"/>
  <c r="S2233" i="2"/>
  <c r="U2233" i="2" s="1"/>
  <c r="S2234" i="2"/>
  <c r="U2234" i="2" s="1"/>
  <c r="S2235" i="2"/>
  <c r="U2235" i="2" s="1"/>
  <c r="S2236" i="2"/>
  <c r="U2236" i="2" s="1"/>
  <c r="S2237" i="2"/>
  <c r="U2237" i="2" s="1"/>
  <c r="S2238" i="2"/>
  <c r="U2238" i="2" s="1"/>
  <c r="S2239" i="2"/>
  <c r="U2239" i="2" s="1"/>
  <c r="S2240" i="2"/>
  <c r="U2240" i="2" s="1"/>
  <c r="S2241" i="2"/>
  <c r="U2241" i="2" s="1"/>
  <c r="S2242" i="2"/>
  <c r="U2242" i="2" s="1"/>
  <c r="S2243" i="2"/>
  <c r="U2243" i="2" s="1"/>
  <c r="S2244" i="2"/>
  <c r="U2244" i="2" s="1"/>
  <c r="S2245" i="2"/>
  <c r="U2245" i="2" s="1"/>
  <c r="S2246" i="2"/>
  <c r="U2246" i="2" s="1"/>
  <c r="S2247" i="2"/>
  <c r="U2247" i="2" s="1"/>
  <c r="S2248" i="2"/>
  <c r="U2248" i="2" s="1"/>
  <c r="S2249" i="2"/>
  <c r="U2249" i="2" s="1"/>
  <c r="S2250" i="2"/>
  <c r="U2250" i="2" s="1"/>
  <c r="S2251" i="2"/>
  <c r="U2251" i="2" s="1"/>
  <c r="S2252" i="2"/>
  <c r="U2252" i="2" s="1"/>
  <c r="S2253" i="2"/>
  <c r="U2253" i="2" s="1"/>
  <c r="S2254" i="2"/>
  <c r="U2254" i="2" s="1"/>
  <c r="S2255" i="2"/>
  <c r="U2255" i="2" s="1"/>
  <c r="S2256" i="2"/>
  <c r="U2256" i="2" s="1"/>
  <c r="S2257" i="2"/>
  <c r="U2257" i="2" s="1"/>
  <c r="S2258" i="2"/>
  <c r="U2258" i="2" s="1"/>
  <c r="S2259" i="2"/>
  <c r="U2259" i="2" s="1"/>
  <c r="S2260" i="2"/>
  <c r="U2260" i="2" s="1"/>
  <c r="S2261" i="2"/>
  <c r="U2261" i="2" s="1"/>
  <c r="S2262" i="2"/>
  <c r="U2262" i="2" s="1"/>
  <c r="S2263" i="2"/>
  <c r="U2263" i="2" s="1"/>
  <c r="S2264" i="2"/>
  <c r="U2264" i="2" s="1"/>
  <c r="S2265" i="2"/>
  <c r="U2265" i="2" s="1"/>
  <c r="S2266" i="2"/>
  <c r="U2266" i="2" s="1"/>
  <c r="S2267" i="2"/>
  <c r="U2267" i="2" s="1"/>
  <c r="S2268" i="2"/>
  <c r="U2268" i="2" s="1"/>
  <c r="S2269" i="2"/>
  <c r="U2269" i="2" s="1"/>
  <c r="S2270" i="2"/>
  <c r="U2270" i="2" s="1"/>
  <c r="S2271" i="2"/>
  <c r="U2271" i="2" s="1"/>
  <c r="S2272" i="2"/>
  <c r="U2272" i="2" s="1"/>
  <c r="S2273" i="2"/>
  <c r="U2273" i="2" s="1"/>
  <c r="S2274" i="2"/>
  <c r="U2274" i="2" s="1"/>
  <c r="S2275" i="2"/>
  <c r="U2275" i="2" s="1"/>
  <c r="S2276" i="2"/>
  <c r="U2276" i="2" s="1"/>
  <c r="S2277" i="2"/>
  <c r="U2277" i="2" s="1"/>
  <c r="S2278" i="2"/>
  <c r="U2278" i="2" s="1"/>
  <c r="S2279" i="2"/>
  <c r="U2279" i="2" s="1"/>
  <c r="S2280" i="2"/>
  <c r="U2280" i="2" s="1"/>
  <c r="S2281" i="2"/>
  <c r="U2281" i="2" s="1"/>
  <c r="S2282" i="2"/>
  <c r="U2282" i="2" s="1"/>
  <c r="S2283" i="2"/>
  <c r="U2283" i="2" s="1"/>
  <c r="S2284" i="2"/>
  <c r="U2284" i="2" s="1"/>
  <c r="S2285" i="2"/>
  <c r="U2285" i="2" s="1"/>
  <c r="S2286" i="2"/>
  <c r="U2286" i="2" s="1"/>
  <c r="S2287" i="2"/>
  <c r="U2287" i="2" s="1"/>
  <c r="S2288" i="2"/>
  <c r="U2288" i="2" s="1"/>
  <c r="S2289" i="2"/>
  <c r="U2289" i="2" s="1"/>
  <c r="S2290" i="2"/>
  <c r="U2290" i="2" s="1"/>
  <c r="S2291" i="2"/>
  <c r="U2291" i="2" s="1"/>
  <c r="S2292" i="2"/>
  <c r="U2292" i="2" s="1"/>
  <c r="S2293" i="2"/>
  <c r="U2293" i="2" s="1"/>
  <c r="S2294" i="2"/>
  <c r="U2294" i="2" s="1"/>
  <c r="S2295" i="2"/>
  <c r="U2295" i="2" s="1"/>
  <c r="S2296" i="2"/>
  <c r="U2296" i="2" s="1"/>
  <c r="S2297" i="2"/>
  <c r="U2297" i="2" s="1"/>
  <c r="S2298" i="2"/>
  <c r="U2298" i="2" s="1"/>
  <c r="S2299" i="2"/>
  <c r="U2299" i="2" s="1"/>
  <c r="S2300" i="2"/>
  <c r="U2300" i="2" s="1"/>
  <c r="S2301" i="2"/>
  <c r="U2301" i="2" s="1"/>
  <c r="S2302" i="2"/>
  <c r="U2302" i="2" s="1"/>
  <c r="S2303" i="2"/>
  <c r="U2303" i="2" s="1"/>
  <c r="S2304" i="2"/>
  <c r="U2304" i="2" s="1"/>
  <c r="S2305" i="2"/>
  <c r="U2305" i="2" s="1"/>
  <c r="S2306" i="2"/>
  <c r="U2306" i="2" s="1"/>
  <c r="S2307" i="2"/>
  <c r="U2307" i="2" s="1"/>
  <c r="S2308" i="2"/>
  <c r="U2308" i="2" s="1"/>
  <c r="S2309" i="2"/>
  <c r="U2309" i="2" s="1"/>
  <c r="S2310" i="2"/>
  <c r="U2310" i="2" s="1"/>
  <c r="S2311" i="2"/>
  <c r="U2311" i="2" s="1"/>
  <c r="S2312" i="2"/>
  <c r="U2312" i="2" s="1"/>
  <c r="S2313" i="2"/>
  <c r="U2313" i="2" s="1"/>
  <c r="S2314" i="2"/>
  <c r="U2314" i="2" s="1"/>
  <c r="S2315" i="2"/>
  <c r="U2315" i="2" s="1"/>
  <c r="S2316" i="2"/>
  <c r="U2316" i="2" s="1"/>
  <c r="S2317" i="2"/>
  <c r="U2317" i="2" s="1"/>
  <c r="S2318" i="2"/>
  <c r="U2318" i="2" s="1"/>
  <c r="S2319" i="2"/>
  <c r="U2319" i="2" s="1"/>
  <c r="S2320" i="2"/>
  <c r="U2320" i="2" s="1"/>
  <c r="S2321" i="2"/>
  <c r="U2321" i="2" s="1"/>
  <c r="S2322" i="2"/>
  <c r="U2322" i="2" s="1"/>
  <c r="S2323" i="2"/>
  <c r="U2323" i="2" s="1"/>
  <c r="S2324" i="2"/>
  <c r="U2324" i="2" s="1"/>
  <c r="S2325" i="2"/>
  <c r="U2325" i="2" s="1"/>
  <c r="S2326" i="2"/>
  <c r="U2326" i="2" s="1"/>
  <c r="S2327" i="2"/>
  <c r="U2327" i="2" s="1"/>
  <c r="S2328" i="2"/>
  <c r="U2328" i="2" s="1"/>
  <c r="S2329" i="2"/>
  <c r="U2329" i="2" s="1"/>
  <c r="S2330" i="2"/>
  <c r="U2330" i="2" s="1"/>
  <c r="S2331" i="2"/>
  <c r="U2331" i="2" s="1"/>
  <c r="S2332" i="2"/>
  <c r="U2332" i="2" s="1"/>
  <c r="S2333" i="2"/>
  <c r="U2333" i="2" s="1"/>
  <c r="S2334" i="2"/>
  <c r="U2334" i="2" s="1"/>
  <c r="S2335" i="2"/>
  <c r="U2335" i="2" s="1"/>
  <c r="S2336" i="2"/>
  <c r="U2336" i="2" s="1"/>
  <c r="S2337" i="2"/>
  <c r="U2337" i="2" s="1"/>
  <c r="S2338" i="2"/>
  <c r="U2338" i="2" s="1"/>
  <c r="S2339" i="2"/>
  <c r="U2339" i="2" s="1"/>
  <c r="S2340" i="2"/>
  <c r="U2340" i="2" s="1"/>
  <c r="S2341" i="2"/>
  <c r="U2341" i="2" s="1"/>
  <c r="S2342" i="2"/>
  <c r="U2342" i="2" s="1"/>
  <c r="S2343" i="2"/>
  <c r="U2343" i="2" s="1"/>
  <c r="S2344" i="2"/>
  <c r="U2344" i="2" s="1"/>
  <c r="S2345" i="2"/>
  <c r="U2345" i="2" s="1"/>
  <c r="S2346" i="2"/>
  <c r="U2346" i="2" s="1"/>
  <c r="S2347" i="2"/>
  <c r="U2347" i="2" s="1"/>
  <c r="S2348" i="2"/>
  <c r="U2348" i="2" s="1"/>
  <c r="S2349" i="2"/>
  <c r="U2349" i="2" s="1"/>
  <c r="S2350" i="2"/>
  <c r="U2350" i="2" s="1"/>
  <c r="S2351" i="2"/>
  <c r="U2351" i="2" s="1"/>
  <c r="S2352" i="2"/>
  <c r="U2352" i="2" s="1"/>
  <c r="S2353" i="2"/>
  <c r="U2353" i="2" s="1"/>
  <c r="S2354" i="2"/>
  <c r="U2354" i="2" s="1"/>
  <c r="S2355" i="2"/>
  <c r="U2355" i="2" s="1"/>
  <c r="S2356" i="2"/>
  <c r="U2356" i="2" s="1"/>
  <c r="S2357" i="2"/>
  <c r="U2357" i="2" s="1"/>
  <c r="S2358" i="2"/>
  <c r="U2358" i="2" s="1"/>
  <c r="S2359" i="2"/>
  <c r="U2359" i="2" s="1"/>
  <c r="S2360" i="2"/>
  <c r="U2360" i="2" s="1"/>
  <c r="S2361" i="2"/>
  <c r="U2361" i="2" s="1"/>
  <c r="S2362" i="2"/>
  <c r="U2362" i="2" s="1"/>
  <c r="S2363" i="2"/>
  <c r="U2363" i="2" s="1"/>
  <c r="S2364" i="2"/>
  <c r="U2364" i="2" s="1"/>
  <c r="S2365" i="2"/>
  <c r="U2365" i="2" s="1"/>
  <c r="S2366" i="2"/>
  <c r="U2366" i="2" s="1"/>
  <c r="S2367" i="2"/>
  <c r="U2367" i="2" s="1"/>
  <c r="S2368" i="2"/>
  <c r="U2368" i="2" s="1"/>
  <c r="S2369" i="2"/>
  <c r="U2369" i="2" s="1"/>
  <c r="S2370" i="2"/>
  <c r="U2370" i="2" s="1"/>
  <c r="S2371" i="2"/>
  <c r="U2371" i="2" s="1"/>
  <c r="S2372" i="2"/>
  <c r="U2372" i="2" s="1"/>
  <c r="S2373" i="2"/>
  <c r="U2373" i="2" s="1"/>
  <c r="S2374" i="2"/>
  <c r="U2374" i="2" s="1"/>
  <c r="S2375" i="2"/>
  <c r="U2375" i="2" s="1"/>
  <c r="S2376" i="2"/>
  <c r="U2376" i="2" s="1"/>
  <c r="S2377" i="2"/>
  <c r="U2377" i="2" s="1"/>
  <c r="S2378" i="2"/>
  <c r="U2378" i="2" s="1"/>
  <c r="S2379" i="2"/>
  <c r="U2379" i="2" s="1"/>
  <c r="S2380" i="2"/>
  <c r="U2380" i="2" s="1"/>
  <c r="S2381" i="2"/>
  <c r="U2381" i="2" s="1"/>
  <c r="S2382" i="2"/>
  <c r="U2382" i="2" s="1"/>
  <c r="S2383" i="2"/>
  <c r="U2383" i="2" s="1"/>
  <c r="S2384" i="2"/>
  <c r="U2384" i="2" s="1"/>
  <c r="S2385" i="2"/>
  <c r="U2385" i="2" s="1"/>
  <c r="S2386" i="2"/>
  <c r="U2386" i="2" s="1"/>
  <c r="S2387" i="2"/>
  <c r="U2387" i="2" s="1"/>
  <c r="S2388" i="2"/>
  <c r="U2388" i="2" s="1"/>
  <c r="S2389" i="2"/>
  <c r="U2389" i="2" s="1"/>
  <c r="S2390" i="2"/>
  <c r="U2390" i="2" s="1"/>
  <c r="S2391" i="2"/>
  <c r="U2391" i="2" s="1"/>
  <c r="S2392" i="2"/>
  <c r="U2392" i="2" s="1"/>
  <c r="S2393" i="2"/>
  <c r="U2393" i="2" s="1"/>
  <c r="S2394" i="2"/>
  <c r="U2394" i="2" s="1"/>
  <c r="S2395" i="2"/>
  <c r="U2395" i="2" s="1"/>
  <c r="S2396" i="2"/>
  <c r="U2396" i="2" s="1"/>
  <c r="S2397" i="2"/>
  <c r="U2397" i="2" s="1"/>
  <c r="S2398" i="2"/>
  <c r="U2398" i="2" s="1"/>
  <c r="S2399" i="2"/>
  <c r="U2399" i="2" s="1"/>
  <c r="S2400" i="2"/>
  <c r="U2400" i="2" s="1"/>
  <c r="S2401" i="2"/>
  <c r="U2401" i="2" s="1"/>
  <c r="S2402" i="2"/>
  <c r="U2402" i="2" s="1"/>
  <c r="S2403" i="2"/>
  <c r="U2403" i="2" s="1"/>
  <c r="S2404" i="2"/>
  <c r="U2404" i="2" s="1"/>
  <c r="S2405" i="2"/>
  <c r="U2405" i="2" s="1"/>
  <c r="S2406" i="2"/>
  <c r="U2406" i="2" s="1"/>
  <c r="S2407" i="2"/>
  <c r="U2407" i="2" s="1"/>
  <c r="S2408" i="2"/>
  <c r="U2408" i="2" s="1"/>
  <c r="S2409" i="2"/>
  <c r="U2409" i="2" s="1"/>
  <c r="S2410" i="2"/>
  <c r="U2410" i="2" s="1"/>
  <c r="S2411" i="2"/>
  <c r="U2411" i="2" s="1"/>
  <c r="S2412" i="2"/>
  <c r="U2412" i="2" s="1"/>
  <c r="S2413" i="2"/>
  <c r="U2413" i="2" s="1"/>
  <c r="S2414" i="2"/>
  <c r="U2414" i="2" s="1"/>
  <c r="S2415" i="2"/>
  <c r="U2415" i="2" s="1"/>
  <c r="S2416" i="2"/>
  <c r="U2416" i="2" s="1"/>
  <c r="S2417" i="2"/>
  <c r="U2417" i="2" s="1"/>
  <c r="S2418" i="2"/>
  <c r="U2418" i="2" s="1"/>
  <c r="S2419" i="2"/>
  <c r="U2419" i="2" s="1"/>
  <c r="S2420" i="2"/>
  <c r="U2420" i="2" s="1"/>
  <c r="S2421" i="2"/>
  <c r="U2421" i="2" s="1"/>
  <c r="S2422" i="2"/>
  <c r="U2422" i="2" s="1"/>
  <c r="S2423" i="2"/>
  <c r="U2423" i="2" s="1"/>
  <c r="S2424" i="2"/>
  <c r="U2424" i="2" s="1"/>
  <c r="S2425" i="2"/>
  <c r="U2425" i="2" s="1"/>
  <c r="S2426" i="2"/>
  <c r="U2426" i="2" s="1"/>
  <c r="S2427" i="2"/>
  <c r="U2427" i="2" s="1"/>
  <c r="S2428" i="2"/>
  <c r="U2428" i="2" s="1"/>
  <c r="S2429" i="2"/>
  <c r="U2429" i="2" s="1"/>
  <c r="S2430" i="2"/>
  <c r="U2430" i="2" s="1"/>
  <c r="S2431" i="2"/>
  <c r="U2431" i="2" s="1"/>
  <c r="S2432" i="2"/>
  <c r="U2432" i="2" s="1"/>
  <c r="S2433" i="2"/>
  <c r="U2433" i="2" s="1"/>
  <c r="S2434" i="2"/>
  <c r="U2434" i="2" s="1"/>
  <c r="S2435" i="2"/>
  <c r="U2435" i="2" s="1"/>
  <c r="S2436" i="2"/>
  <c r="U2436" i="2" s="1"/>
  <c r="S2437" i="2"/>
  <c r="U2437" i="2" s="1"/>
  <c r="S2438" i="2"/>
  <c r="U2438" i="2" s="1"/>
  <c r="S2439" i="2"/>
  <c r="U2439" i="2" s="1"/>
  <c r="S2440" i="2"/>
  <c r="U2440" i="2" s="1"/>
  <c r="S2441" i="2"/>
  <c r="U2441" i="2" s="1"/>
  <c r="S2442" i="2"/>
  <c r="U2442" i="2" s="1"/>
  <c r="S2443" i="2"/>
  <c r="U2443" i="2" s="1"/>
  <c r="S2444" i="2"/>
  <c r="U2444" i="2" s="1"/>
  <c r="S2445" i="2"/>
  <c r="U2445" i="2" s="1"/>
  <c r="S2446" i="2"/>
  <c r="U2446" i="2" s="1"/>
  <c r="S2447" i="2"/>
  <c r="U2447" i="2" s="1"/>
  <c r="S2448" i="2"/>
  <c r="U2448" i="2" s="1"/>
  <c r="S2449" i="2"/>
  <c r="U2449" i="2" s="1"/>
  <c r="S2450" i="2"/>
  <c r="U2450" i="2" s="1"/>
  <c r="S2451" i="2"/>
  <c r="U2451" i="2" s="1"/>
  <c r="S2452" i="2"/>
  <c r="U2452" i="2" s="1"/>
  <c r="S2453" i="2"/>
  <c r="U2453" i="2" s="1"/>
  <c r="S2454" i="2"/>
  <c r="U2454" i="2" s="1"/>
  <c r="S2455" i="2"/>
  <c r="U2455" i="2" s="1"/>
  <c r="S2456" i="2"/>
  <c r="U2456" i="2" s="1"/>
  <c r="S2457" i="2"/>
  <c r="U2457" i="2" s="1"/>
  <c r="S2458" i="2"/>
  <c r="U2458" i="2" s="1"/>
  <c r="S2459" i="2"/>
  <c r="U2459" i="2" s="1"/>
  <c r="S2460" i="2"/>
  <c r="U2460" i="2" s="1"/>
  <c r="S2461" i="2"/>
  <c r="U2461" i="2" s="1"/>
  <c r="S2462" i="2"/>
  <c r="U2462" i="2" s="1"/>
  <c r="S2463" i="2"/>
  <c r="U2463" i="2" s="1"/>
  <c r="S2464" i="2"/>
  <c r="U2464" i="2" s="1"/>
  <c r="S2465" i="2"/>
  <c r="U2465" i="2" s="1"/>
  <c r="S2466" i="2"/>
  <c r="U2466" i="2" s="1"/>
  <c r="S2467" i="2"/>
  <c r="U2467" i="2" s="1"/>
  <c r="S2468" i="2"/>
  <c r="U2468" i="2" s="1"/>
  <c r="S2469" i="2"/>
  <c r="U2469" i="2" s="1"/>
  <c r="S2470" i="2"/>
  <c r="U2470" i="2" s="1"/>
  <c r="S2471" i="2"/>
  <c r="U2471" i="2" s="1"/>
  <c r="S2472" i="2"/>
  <c r="U2472" i="2" s="1"/>
  <c r="S2473" i="2"/>
  <c r="U2473" i="2" s="1"/>
  <c r="S2474" i="2"/>
  <c r="U2474" i="2" s="1"/>
  <c r="S2475" i="2"/>
  <c r="U2475" i="2" s="1"/>
  <c r="S2476" i="2"/>
  <c r="U2476" i="2" s="1"/>
  <c r="S2477" i="2"/>
  <c r="U2477" i="2" s="1"/>
  <c r="S2478" i="2"/>
  <c r="U2478" i="2" s="1"/>
  <c r="S2479" i="2"/>
  <c r="U2479" i="2" s="1"/>
  <c r="S2480" i="2"/>
  <c r="U2480" i="2" s="1"/>
  <c r="S2481" i="2"/>
  <c r="U2481" i="2" s="1"/>
  <c r="S2482" i="2"/>
  <c r="U2482" i="2" s="1"/>
  <c r="S2483" i="2"/>
  <c r="U2483" i="2" s="1"/>
  <c r="S2484" i="2"/>
  <c r="U2484" i="2" s="1"/>
  <c r="S2485" i="2"/>
  <c r="U2485" i="2" s="1"/>
  <c r="S2486" i="2"/>
  <c r="U2486" i="2" s="1"/>
  <c r="S2487" i="2"/>
  <c r="U2487" i="2" s="1"/>
  <c r="S2488" i="2"/>
  <c r="U2488" i="2" s="1"/>
  <c r="S2489" i="2"/>
  <c r="U2489" i="2" s="1"/>
  <c r="S2490" i="2"/>
  <c r="U2490" i="2" s="1"/>
  <c r="S2491" i="2"/>
  <c r="U2491" i="2" s="1"/>
  <c r="S2492" i="2"/>
  <c r="U2492" i="2" s="1"/>
  <c r="S2493" i="2"/>
  <c r="U2493" i="2" s="1"/>
  <c r="S2494" i="2"/>
  <c r="U2494" i="2" s="1"/>
  <c r="S2495" i="2"/>
  <c r="U2495" i="2" s="1"/>
  <c r="S2496" i="2"/>
  <c r="U2496" i="2" s="1"/>
  <c r="S2497" i="2"/>
  <c r="U2497" i="2" s="1"/>
  <c r="S2498" i="2"/>
  <c r="U2498" i="2" s="1"/>
  <c r="S2499" i="2"/>
  <c r="U2499" i="2" s="1"/>
  <c r="S2500" i="2"/>
  <c r="U2500" i="2" s="1"/>
  <c r="S2501" i="2"/>
  <c r="U2501" i="2" s="1"/>
  <c r="S2502" i="2"/>
  <c r="U2502" i="2" s="1"/>
  <c r="S2503" i="2"/>
  <c r="U2503" i="2" s="1"/>
  <c r="S2504" i="2"/>
  <c r="U2504" i="2" s="1"/>
  <c r="S2505" i="2"/>
  <c r="U2505" i="2" s="1"/>
  <c r="S2506" i="2"/>
  <c r="U2506" i="2" s="1"/>
  <c r="S2507" i="2"/>
  <c r="U2507" i="2" s="1"/>
  <c r="S2508" i="2"/>
  <c r="U2508" i="2" s="1"/>
  <c r="S2509" i="2"/>
  <c r="U2509" i="2" s="1"/>
  <c r="S2510" i="2"/>
  <c r="U2510" i="2" s="1"/>
  <c r="S2511" i="2"/>
  <c r="U2511" i="2" s="1"/>
  <c r="S2512" i="2"/>
  <c r="U2512" i="2" s="1"/>
  <c r="S2513" i="2"/>
  <c r="U2513" i="2" s="1"/>
  <c r="S2514" i="2"/>
  <c r="U2514" i="2" s="1"/>
  <c r="S2515" i="2"/>
  <c r="U2515" i="2" s="1"/>
  <c r="S2516" i="2"/>
  <c r="U2516" i="2" s="1"/>
  <c r="S2517" i="2"/>
  <c r="U2517" i="2" s="1"/>
  <c r="S2518" i="2"/>
  <c r="U2518" i="2" s="1"/>
  <c r="S2519" i="2"/>
  <c r="U2519" i="2" s="1"/>
  <c r="S2520" i="2"/>
  <c r="U2520" i="2" s="1"/>
  <c r="S2521" i="2"/>
  <c r="U2521" i="2" s="1"/>
  <c r="S2522" i="2"/>
  <c r="U2522" i="2" s="1"/>
  <c r="S2523" i="2"/>
  <c r="U2523" i="2" s="1"/>
  <c r="S2524" i="2"/>
  <c r="U2524" i="2" s="1"/>
  <c r="S2525" i="2"/>
  <c r="U2525" i="2" s="1"/>
  <c r="S2526" i="2"/>
  <c r="U2526" i="2" s="1"/>
  <c r="S2527" i="2"/>
  <c r="U2527" i="2" s="1"/>
  <c r="S2528" i="2"/>
  <c r="U2528" i="2" s="1"/>
  <c r="S2529" i="2"/>
  <c r="U2529" i="2" s="1"/>
  <c r="S2530" i="2"/>
  <c r="U2530" i="2" s="1"/>
  <c r="S2531" i="2"/>
  <c r="U2531" i="2" s="1"/>
  <c r="S2532" i="2"/>
  <c r="U2532" i="2" s="1"/>
  <c r="S2533" i="2"/>
  <c r="U2533" i="2" s="1"/>
  <c r="S2534" i="2"/>
  <c r="U2534" i="2" s="1"/>
  <c r="S2535" i="2"/>
  <c r="U2535" i="2" s="1"/>
  <c r="S2536" i="2"/>
  <c r="U2536" i="2" s="1"/>
  <c r="S2537" i="2"/>
  <c r="U2537" i="2" s="1"/>
  <c r="S2538" i="2"/>
  <c r="U2538" i="2" s="1"/>
  <c r="S2539" i="2"/>
  <c r="U2539" i="2" s="1"/>
  <c r="S2540" i="2"/>
  <c r="U2540" i="2" s="1"/>
  <c r="S2541" i="2"/>
  <c r="U2541" i="2" s="1"/>
  <c r="S2542" i="2"/>
  <c r="U2542" i="2" s="1"/>
  <c r="S2543" i="2"/>
  <c r="U2543" i="2" s="1"/>
  <c r="S2544" i="2"/>
  <c r="U2544" i="2" s="1"/>
  <c r="S2545" i="2"/>
  <c r="U2545" i="2" s="1"/>
  <c r="S2546" i="2"/>
  <c r="U2546" i="2" s="1"/>
  <c r="S2547" i="2"/>
  <c r="U2547" i="2" s="1"/>
  <c r="S2548" i="2"/>
  <c r="U2548" i="2" s="1"/>
  <c r="S2549" i="2"/>
  <c r="U2549" i="2" s="1"/>
  <c r="S2550" i="2"/>
  <c r="U2550" i="2" s="1"/>
  <c r="S2551" i="2"/>
  <c r="U2551" i="2" s="1"/>
  <c r="S2552" i="2"/>
  <c r="U2552" i="2" s="1"/>
  <c r="S2553" i="2"/>
  <c r="U2553" i="2" s="1"/>
  <c r="S2554" i="2"/>
  <c r="U2554" i="2" s="1"/>
  <c r="S2555" i="2"/>
  <c r="U2555" i="2" s="1"/>
  <c r="S2556" i="2"/>
  <c r="U2556" i="2" s="1"/>
  <c r="S2557" i="2"/>
  <c r="U2557" i="2" s="1"/>
  <c r="S2558" i="2"/>
  <c r="U2558" i="2" s="1"/>
  <c r="S2559" i="2"/>
  <c r="U2559" i="2" s="1"/>
  <c r="S2560" i="2"/>
  <c r="U2560" i="2" s="1"/>
  <c r="S2561" i="2"/>
  <c r="U2561" i="2" s="1"/>
  <c r="S2562" i="2"/>
  <c r="U2562" i="2" s="1"/>
  <c r="S2563" i="2"/>
  <c r="U2563" i="2" s="1"/>
  <c r="S2564" i="2"/>
  <c r="U2564" i="2" s="1"/>
  <c r="S2565" i="2"/>
  <c r="U2565" i="2" s="1"/>
  <c r="S2566" i="2"/>
  <c r="U2566" i="2" s="1"/>
  <c r="S2567" i="2"/>
  <c r="U2567" i="2" s="1"/>
  <c r="S2568" i="2"/>
  <c r="U2568" i="2" s="1"/>
  <c r="S2569" i="2"/>
  <c r="U2569" i="2" s="1"/>
  <c r="S2570" i="2"/>
  <c r="U2570" i="2" s="1"/>
  <c r="S2571" i="2"/>
  <c r="U2571" i="2" s="1"/>
  <c r="S2572" i="2"/>
  <c r="U2572" i="2" s="1"/>
  <c r="S2573" i="2"/>
  <c r="U2573" i="2" s="1"/>
  <c r="S2574" i="2"/>
  <c r="U2574" i="2" s="1"/>
  <c r="S2575" i="2"/>
  <c r="U2575" i="2" s="1"/>
  <c r="S2576" i="2"/>
  <c r="U2576" i="2" s="1"/>
  <c r="S2577" i="2"/>
  <c r="U2577" i="2" s="1"/>
  <c r="S2578" i="2"/>
  <c r="U2578" i="2" s="1"/>
  <c r="S2579" i="2"/>
  <c r="U2579" i="2" s="1"/>
  <c r="S2580" i="2"/>
  <c r="U2580" i="2" s="1"/>
  <c r="S2581" i="2"/>
  <c r="U2581" i="2" s="1"/>
  <c r="S2582" i="2"/>
  <c r="U2582" i="2" s="1"/>
  <c r="S2583" i="2"/>
  <c r="U2583" i="2" s="1"/>
  <c r="S2584" i="2"/>
  <c r="U2584" i="2" s="1"/>
  <c r="S2585" i="2"/>
  <c r="U2585" i="2" s="1"/>
  <c r="S2586" i="2"/>
  <c r="U2586" i="2" s="1"/>
  <c r="S2587" i="2"/>
  <c r="U2587" i="2" s="1"/>
  <c r="S2588" i="2"/>
  <c r="U2588" i="2" s="1"/>
  <c r="S2589" i="2"/>
  <c r="U2589" i="2" s="1"/>
  <c r="S2590" i="2"/>
  <c r="U2590" i="2" s="1"/>
  <c r="S2591" i="2"/>
  <c r="U2591" i="2" s="1"/>
  <c r="S2592" i="2"/>
  <c r="U2592" i="2" s="1"/>
  <c r="S2593" i="2"/>
  <c r="U2593" i="2" s="1"/>
  <c r="S2594" i="2"/>
  <c r="U2594" i="2" s="1"/>
  <c r="S2595" i="2"/>
  <c r="U2595" i="2" s="1"/>
  <c r="S2596" i="2"/>
  <c r="U2596" i="2" s="1"/>
  <c r="S2597" i="2"/>
  <c r="U2597" i="2" s="1"/>
  <c r="S2598" i="2"/>
  <c r="U2598" i="2" s="1"/>
  <c r="S2599" i="2"/>
  <c r="U2599" i="2" s="1"/>
  <c r="S2600" i="2"/>
  <c r="U2600" i="2" s="1"/>
  <c r="S2601" i="2"/>
  <c r="U2601" i="2" s="1"/>
  <c r="S2602" i="2"/>
  <c r="U2602" i="2" s="1"/>
  <c r="S2603" i="2"/>
  <c r="U2603" i="2" s="1"/>
  <c r="S2604" i="2"/>
  <c r="U2604" i="2" s="1"/>
  <c r="S2605" i="2"/>
  <c r="U2605" i="2" s="1"/>
  <c r="S2606" i="2"/>
  <c r="U2606" i="2" s="1"/>
  <c r="S2607" i="2"/>
  <c r="U2607" i="2" s="1"/>
  <c r="S2608" i="2"/>
  <c r="U2608" i="2" s="1"/>
  <c r="S2609" i="2"/>
  <c r="U2609" i="2" s="1"/>
  <c r="S2610" i="2"/>
  <c r="U2610" i="2" s="1"/>
  <c r="S2611" i="2"/>
  <c r="U2611" i="2" s="1"/>
  <c r="S2612" i="2"/>
  <c r="U2612" i="2" s="1"/>
  <c r="S2613" i="2"/>
  <c r="U2613" i="2" s="1"/>
  <c r="S2614" i="2"/>
  <c r="U2614" i="2" s="1"/>
  <c r="S2615" i="2"/>
  <c r="U2615" i="2" s="1"/>
  <c r="S2616" i="2"/>
  <c r="U2616" i="2" s="1"/>
  <c r="S2617" i="2"/>
  <c r="U2617" i="2" s="1"/>
  <c r="S2618" i="2"/>
  <c r="U2618" i="2" s="1"/>
  <c r="S2619" i="2"/>
  <c r="U2619" i="2" s="1"/>
  <c r="S2620" i="2"/>
  <c r="U2620" i="2" s="1"/>
  <c r="S2621" i="2"/>
  <c r="U2621" i="2" s="1"/>
  <c r="S2622" i="2"/>
  <c r="U2622" i="2" s="1"/>
  <c r="S2623" i="2"/>
  <c r="U2623" i="2" s="1"/>
  <c r="S2624" i="2"/>
  <c r="U2624" i="2" s="1"/>
  <c r="S2625" i="2"/>
  <c r="U2625" i="2" s="1"/>
  <c r="S2626" i="2"/>
  <c r="U2626" i="2" s="1"/>
  <c r="S2627" i="2"/>
  <c r="U2627" i="2" s="1"/>
  <c r="S2628" i="2"/>
  <c r="U2628" i="2" s="1"/>
  <c r="S2629" i="2"/>
  <c r="U2629" i="2" s="1"/>
  <c r="S2630" i="2"/>
  <c r="U2630" i="2" s="1"/>
  <c r="S2631" i="2"/>
  <c r="U2631" i="2" s="1"/>
  <c r="S2632" i="2"/>
  <c r="U2632" i="2" s="1"/>
  <c r="S2633" i="2"/>
  <c r="U2633" i="2" s="1"/>
  <c r="S2634" i="2"/>
  <c r="U2634" i="2" s="1"/>
  <c r="S2635" i="2"/>
  <c r="U2635" i="2" s="1"/>
  <c r="S2636" i="2"/>
  <c r="U2636" i="2" s="1"/>
  <c r="S2637" i="2"/>
  <c r="U2637" i="2" s="1"/>
  <c r="S2638" i="2"/>
  <c r="U2638" i="2" s="1"/>
  <c r="S2639" i="2"/>
  <c r="U2639" i="2" s="1"/>
  <c r="S2640" i="2"/>
  <c r="U2640" i="2" s="1"/>
  <c r="S2641" i="2"/>
  <c r="U2641" i="2" s="1"/>
  <c r="S2642" i="2"/>
  <c r="U2642" i="2" s="1"/>
  <c r="S2643" i="2"/>
  <c r="U2643" i="2" s="1"/>
  <c r="S2644" i="2"/>
  <c r="U2644" i="2" s="1"/>
  <c r="S2645" i="2"/>
  <c r="U2645" i="2" s="1"/>
  <c r="S2646" i="2"/>
  <c r="U2646" i="2" s="1"/>
  <c r="S2647" i="2"/>
  <c r="U2647" i="2" s="1"/>
  <c r="S2648" i="2"/>
  <c r="U2648" i="2" s="1"/>
  <c r="S2649" i="2"/>
  <c r="U2649" i="2" s="1"/>
  <c r="S2650" i="2"/>
  <c r="U2650" i="2" s="1"/>
  <c r="S2651" i="2"/>
  <c r="U2651" i="2" s="1"/>
  <c r="S2652" i="2"/>
  <c r="U2652" i="2" s="1"/>
  <c r="S2653" i="2"/>
  <c r="U2653" i="2" s="1"/>
  <c r="S2654" i="2"/>
  <c r="U2654" i="2" s="1"/>
  <c r="S2655" i="2"/>
  <c r="U2655" i="2" s="1"/>
  <c r="S2656" i="2"/>
  <c r="U2656" i="2" s="1"/>
  <c r="S2657" i="2"/>
  <c r="U2657" i="2" s="1"/>
  <c r="S2658" i="2"/>
  <c r="U2658" i="2" s="1"/>
  <c r="S2659" i="2"/>
  <c r="U2659" i="2" s="1"/>
  <c r="S2660" i="2"/>
  <c r="U2660" i="2" s="1"/>
  <c r="S2661" i="2"/>
  <c r="U2661" i="2" s="1"/>
  <c r="S2662" i="2"/>
  <c r="U2662" i="2" s="1"/>
  <c r="S2663" i="2"/>
  <c r="U2663" i="2" s="1"/>
  <c r="S2664" i="2"/>
  <c r="U2664" i="2" s="1"/>
  <c r="S2665" i="2"/>
  <c r="U2665" i="2" s="1"/>
  <c r="S2666" i="2"/>
  <c r="U2666" i="2" s="1"/>
  <c r="S2667" i="2"/>
  <c r="U2667" i="2" s="1"/>
  <c r="S2668" i="2"/>
  <c r="U2668" i="2" s="1"/>
  <c r="S2669" i="2"/>
  <c r="U2669" i="2" s="1"/>
  <c r="S2670" i="2"/>
  <c r="U2670" i="2" s="1"/>
  <c r="S2671" i="2"/>
  <c r="U2671" i="2" s="1"/>
  <c r="S2672" i="2"/>
  <c r="U2672" i="2" s="1"/>
  <c r="S2673" i="2"/>
  <c r="U2673" i="2" s="1"/>
  <c r="S2674" i="2"/>
  <c r="U2674" i="2" s="1"/>
  <c r="S2675" i="2"/>
  <c r="U2675" i="2" s="1"/>
  <c r="S2676" i="2"/>
  <c r="U2676" i="2" s="1"/>
  <c r="S2677" i="2"/>
  <c r="U2677" i="2" s="1"/>
  <c r="S2678" i="2"/>
  <c r="U2678" i="2" s="1"/>
  <c r="S2679" i="2"/>
  <c r="U2679" i="2" s="1"/>
  <c r="S2680" i="2"/>
  <c r="U2680" i="2" s="1"/>
  <c r="S2681" i="2"/>
  <c r="U2681" i="2" s="1"/>
  <c r="S2682" i="2"/>
  <c r="U2682" i="2" s="1"/>
  <c r="S2683" i="2"/>
  <c r="U2683" i="2" s="1"/>
  <c r="S2684" i="2"/>
  <c r="U2684" i="2" s="1"/>
  <c r="S2685" i="2"/>
  <c r="U2685" i="2" s="1"/>
  <c r="S2686" i="2"/>
  <c r="U2686" i="2" s="1"/>
  <c r="S2687" i="2"/>
  <c r="U2687" i="2" s="1"/>
  <c r="S2688" i="2"/>
  <c r="U2688" i="2" s="1"/>
  <c r="S2689" i="2"/>
  <c r="U2689" i="2" s="1"/>
  <c r="S2690" i="2"/>
  <c r="U2690" i="2" s="1"/>
  <c r="S2691" i="2"/>
  <c r="U2691" i="2" s="1"/>
  <c r="S2692" i="2"/>
  <c r="U2692" i="2" s="1"/>
  <c r="S2693" i="2"/>
  <c r="U2693" i="2" s="1"/>
  <c r="S2694" i="2"/>
  <c r="U2694" i="2" s="1"/>
  <c r="S2695" i="2"/>
  <c r="U2695" i="2" s="1"/>
  <c r="S2696" i="2"/>
  <c r="U2696" i="2" s="1"/>
  <c r="S2697" i="2"/>
  <c r="U2697" i="2" s="1"/>
  <c r="S2698" i="2"/>
  <c r="U2698" i="2" s="1"/>
  <c r="S2699" i="2"/>
  <c r="U2699" i="2" s="1"/>
  <c r="S2700" i="2"/>
  <c r="U2700" i="2" s="1"/>
  <c r="S2701" i="2"/>
  <c r="U2701" i="2" s="1"/>
  <c r="S2702" i="2"/>
  <c r="U2702" i="2" s="1"/>
  <c r="S2703" i="2"/>
  <c r="U2703" i="2" s="1"/>
  <c r="S2704" i="2"/>
  <c r="U2704" i="2" s="1"/>
  <c r="S2705" i="2"/>
  <c r="U2705" i="2" s="1"/>
  <c r="S2706" i="2"/>
  <c r="U2706" i="2" s="1"/>
  <c r="S2707" i="2"/>
  <c r="U2707" i="2" s="1"/>
  <c r="S2708" i="2"/>
  <c r="U2708" i="2" s="1"/>
  <c r="S2709" i="2"/>
  <c r="U2709" i="2" s="1"/>
  <c r="S2710" i="2"/>
  <c r="U2710" i="2" s="1"/>
  <c r="S2711" i="2"/>
  <c r="U2711" i="2" s="1"/>
  <c r="S2712" i="2"/>
  <c r="U2712" i="2" s="1"/>
  <c r="S2713" i="2"/>
  <c r="U2713" i="2" s="1"/>
  <c r="S2714" i="2"/>
  <c r="U2714" i="2" s="1"/>
  <c r="S2715" i="2"/>
  <c r="U2715" i="2" s="1"/>
  <c r="S2716" i="2"/>
  <c r="U2716" i="2" s="1"/>
  <c r="S2717" i="2"/>
  <c r="U2717" i="2" s="1"/>
  <c r="S2718" i="2"/>
  <c r="U2718" i="2" s="1"/>
  <c r="S2719" i="2"/>
  <c r="U2719" i="2" s="1"/>
  <c r="S2720" i="2"/>
  <c r="U2720" i="2" s="1"/>
  <c r="S2721" i="2"/>
  <c r="U2721" i="2" s="1"/>
  <c r="S2722" i="2"/>
  <c r="U2722" i="2" s="1"/>
  <c r="S2723" i="2"/>
  <c r="U2723" i="2" s="1"/>
  <c r="S2724" i="2"/>
  <c r="U2724" i="2" s="1"/>
  <c r="S2725" i="2"/>
  <c r="U2725" i="2" s="1"/>
  <c r="S2726" i="2"/>
  <c r="U2726" i="2" s="1"/>
  <c r="S2727" i="2"/>
  <c r="U2727" i="2" s="1"/>
  <c r="S2728" i="2"/>
  <c r="U2728" i="2" s="1"/>
  <c r="S2729" i="2"/>
  <c r="U2729" i="2" s="1"/>
  <c r="S2730" i="2"/>
  <c r="U2730" i="2" s="1"/>
  <c r="S2731" i="2"/>
  <c r="U2731" i="2" s="1"/>
  <c r="S2732" i="2"/>
  <c r="U2732" i="2" s="1"/>
  <c r="S2733" i="2"/>
  <c r="U2733" i="2" s="1"/>
  <c r="S2734" i="2"/>
  <c r="U2734" i="2" s="1"/>
  <c r="S2735" i="2"/>
  <c r="U2735" i="2" s="1"/>
  <c r="S2736" i="2"/>
  <c r="U2736" i="2" s="1"/>
  <c r="S2737" i="2"/>
  <c r="U2737" i="2" s="1"/>
  <c r="S2738" i="2"/>
  <c r="U2738" i="2" s="1"/>
  <c r="S2739" i="2"/>
  <c r="U2739" i="2" s="1"/>
  <c r="S2740" i="2"/>
  <c r="U2740" i="2" s="1"/>
  <c r="S2741" i="2"/>
  <c r="U2741" i="2" s="1"/>
  <c r="S2742" i="2"/>
  <c r="U2742" i="2" s="1"/>
  <c r="S2743" i="2"/>
  <c r="U2743" i="2" s="1"/>
  <c r="S2744" i="2"/>
  <c r="U2744" i="2" s="1"/>
  <c r="S2745" i="2"/>
  <c r="U2745" i="2" s="1"/>
  <c r="S2746" i="2"/>
  <c r="U2746" i="2" s="1"/>
  <c r="S2747" i="2"/>
  <c r="U2747" i="2" s="1"/>
  <c r="S2748" i="2"/>
  <c r="U2748" i="2" s="1"/>
  <c r="S2749" i="2"/>
  <c r="U2749" i="2" s="1"/>
  <c r="S2750" i="2"/>
  <c r="U2750" i="2" s="1"/>
  <c r="S2751" i="2"/>
  <c r="U2751" i="2" s="1"/>
  <c r="S2752" i="2"/>
  <c r="U2752" i="2" s="1"/>
  <c r="S2753" i="2"/>
  <c r="U2753" i="2" s="1"/>
  <c r="S2754" i="2"/>
  <c r="U2754" i="2" s="1"/>
  <c r="S2755" i="2"/>
  <c r="U2755" i="2" s="1"/>
  <c r="S2756" i="2"/>
  <c r="U2756" i="2" s="1"/>
  <c r="S2757" i="2"/>
  <c r="U2757" i="2" s="1"/>
  <c r="S2758" i="2"/>
  <c r="U2758" i="2" s="1"/>
  <c r="S2759" i="2"/>
  <c r="U2759" i="2" s="1"/>
  <c r="S2760" i="2"/>
  <c r="U2760" i="2" s="1"/>
  <c r="S2761" i="2"/>
  <c r="U2761" i="2" s="1"/>
  <c r="S2762" i="2"/>
  <c r="U2762" i="2" s="1"/>
  <c r="S2763" i="2"/>
  <c r="U2763" i="2" s="1"/>
  <c r="S2764" i="2"/>
  <c r="U2764" i="2" s="1"/>
  <c r="S2765" i="2"/>
  <c r="U2765" i="2" s="1"/>
  <c r="S2766" i="2"/>
  <c r="U2766" i="2" s="1"/>
  <c r="S2767" i="2"/>
  <c r="U2767" i="2" s="1"/>
  <c r="S2768" i="2"/>
  <c r="U2768" i="2" s="1"/>
  <c r="S2769" i="2"/>
  <c r="U2769" i="2" s="1"/>
  <c r="S2770" i="2"/>
  <c r="U2770" i="2" s="1"/>
  <c r="S2771" i="2"/>
  <c r="U2771" i="2" s="1"/>
  <c r="S2772" i="2"/>
  <c r="U2772" i="2" s="1"/>
  <c r="S2773" i="2"/>
  <c r="U2773" i="2" s="1"/>
  <c r="S2774" i="2"/>
  <c r="U2774" i="2" s="1"/>
  <c r="S2775" i="2"/>
  <c r="U2775" i="2" s="1"/>
  <c r="S2776" i="2"/>
  <c r="U2776" i="2" s="1"/>
  <c r="S2777" i="2"/>
  <c r="U2777" i="2" s="1"/>
  <c r="S2778" i="2"/>
  <c r="U2778" i="2" s="1"/>
  <c r="S2779" i="2"/>
  <c r="U2779" i="2" s="1"/>
  <c r="S2780" i="2"/>
  <c r="U2780" i="2" s="1"/>
  <c r="S2781" i="2"/>
  <c r="U2781" i="2" s="1"/>
  <c r="S2782" i="2"/>
  <c r="U2782" i="2" s="1"/>
  <c r="S2783" i="2"/>
  <c r="U2783" i="2" s="1"/>
  <c r="S2784" i="2"/>
  <c r="U2784" i="2" s="1"/>
  <c r="S2785" i="2"/>
  <c r="U2785" i="2" s="1"/>
  <c r="S2786" i="2"/>
  <c r="U2786" i="2" s="1"/>
  <c r="S2787" i="2"/>
  <c r="U2787" i="2" s="1"/>
  <c r="S2788" i="2"/>
  <c r="U2788" i="2" s="1"/>
  <c r="S2789" i="2"/>
  <c r="U2789" i="2" s="1"/>
  <c r="S2790" i="2"/>
  <c r="U2790" i="2" s="1"/>
  <c r="S2791" i="2"/>
  <c r="U2791" i="2" s="1"/>
  <c r="S2792" i="2"/>
  <c r="U2792" i="2" s="1"/>
  <c r="S2793" i="2"/>
  <c r="U2793" i="2" s="1"/>
  <c r="S2794" i="2"/>
  <c r="U2794" i="2" s="1"/>
  <c r="S2795" i="2"/>
  <c r="U2795" i="2" s="1"/>
  <c r="S2796" i="2"/>
  <c r="U2796" i="2" s="1"/>
  <c r="S2797" i="2"/>
  <c r="U2797" i="2" s="1"/>
  <c r="S2798" i="2"/>
  <c r="U2798" i="2" s="1"/>
  <c r="S2799" i="2"/>
  <c r="U2799" i="2" s="1"/>
  <c r="S2800" i="2"/>
  <c r="U2800" i="2" s="1"/>
  <c r="S2801" i="2"/>
  <c r="U2801" i="2" s="1"/>
  <c r="S2802" i="2"/>
  <c r="U2802" i="2" s="1"/>
  <c r="S2803" i="2"/>
  <c r="U2803" i="2" s="1"/>
  <c r="S2804" i="2"/>
  <c r="U2804" i="2" s="1"/>
  <c r="S2805" i="2"/>
  <c r="U2805" i="2" s="1"/>
  <c r="S2806" i="2"/>
  <c r="U2806" i="2" s="1"/>
  <c r="S2807" i="2"/>
  <c r="U2807" i="2" s="1"/>
  <c r="S2808" i="2"/>
  <c r="U2808" i="2" s="1"/>
  <c r="S2809" i="2"/>
  <c r="U2809" i="2" s="1"/>
  <c r="S2810" i="2"/>
  <c r="U2810" i="2" s="1"/>
  <c r="S2811" i="2"/>
  <c r="U2811" i="2" s="1"/>
  <c r="S2812" i="2"/>
  <c r="U2812" i="2" s="1"/>
  <c r="S2813" i="2"/>
  <c r="U2813" i="2" s="1"/>
  <c r="S2814" i="2"/>
  <c r="U2814" i="2" s="1"/>
  <c r="S2815" i="2"/>
  <c r="U2815" i="2" s="1"/>
  <c r="S2816" i="2"/>
  <c r="U2816" i="2" s="1"/>
  <c r="S2817" i="2"/>
  <c r="U2817" i="2" s="1"/>
  <c r="S2818" i="2"/>
  <c r="U2818" i="2" s="1"/>
  <c r="S2819" i="2"/>
  <c r="U2819" i="2" s="1"/>
  <c r="S2820" i="2"/>
  <c r="U2820" i="2" s="1"/>
  <c r="S2821" i="2"/>
  <c r="U2821" i="2" s="1"/>
  <c r="S2822" i="2"/>
  <c r="U2822" i="2" s="1"/>
  <c r="S2823" i="2"/>
  <c r="U2823" i="2" s="1"/>
  <c r="S2824" i="2"/>
  <c r="U2824" i="2" s="1"/>
  <c r="S2825" i="2"/>
  <c r="U2825" i="2" s="1"/>
  <c r="S2826" i="2"/>
  <c r="U2826" i="2" s="1"/>
  <c r="S2827" i="2"/>
  <c r="U2827" i="2" s="1"/>
  <c r="S2828" i="2"/>
  <c r="U2828" i="2" s="1"/>
  <c r="S2829" i="2"/>
  <c r="U2829" i="2" s="1"/>
  <c r="S2830" i="2"/>
  <c r="U2830" i="2" s="1"/>
  <c r="S2831" i="2"/>
  <c r="U2831" i="2" s="1"/>
  <c r="S2832" i="2"/>
  <c r="U2832" i="2" s="1"/>
  <c r="S2833" i="2"/>
  <c r="U2833" i="2" s="1"/>
  <c r="S2834" i="2"/>
  <c r="U2834" i="2" s="1"/>
  <c r="S2835" i="2"/>
  <c r="U2835" i="2" s="1"/>
  <c r="S2836" i="2"/>
  <c r="U2836" i="2" s="1"/>
  <c r="S2837" i="2"/>
  <c r="U2837" i="2" s="1"/>
  <c r="S2838" i="2"/>
  <c r="U2838" i="2" s="1"/>
  <c r="S2839" i="2"/>
  <c r="U2839" i="2" s="1"/>
  <c r="S2840" i="2"/>
  <c r="U2840" i="2" s="1"/>
  <c r="S2841" i="2"/>
  <c r="U2841" i="2" s="1"/>
  <c r="S2842" i="2"/>
  <c r="U2842" i="2" s="1"/>
  <c r="S2843" i="2"/>
  <c r="U2843" i="2" s="1"/>
  <c r="S2844" i="2"/>
  <c r="U2844" i="2" s="1"/>
  <c r="S2845" i="2"/>
  <c r="U2845" i="2" s="1"/>
  <c r="S2846" i="2"/>
  <c r="U2846" i="2" s="1"/>
  <c r="S2847" i="2"/>
  <c r="U2847" i="2" s="1"/>
  <c r="S2848" i="2"/>
  <c r="U2848" i="2" s="1"/>
  <c r="S2849" i="2"/>
  <c r="U2849" i="2" s="1"/>
  <c r="S2850" i="2"/>
  <c r="U2850" i="2" s="1"/>
  <c r="S2851" i="2"/>
  <c r="U2851" i="2" s="1"/>
  <c r="S2852" i="2"/>
  <c r="U2852" i="2" s="1"/>
  <c r="S2853" i="2"/>
  <c r="U2853" i="2" s="1"/>
  <c r="S2854" i="2"/>
  <c r="U2854" i="2" s="1"/>
  <c r="S2855" i="2"/>
  <c r="U2855" i="2" s="1"/>
  <c r="S2856" i="2"/>
  <c r="U2856" i="2" s="1"/>
  <c r="S2857" i="2"/>
  <c r="U2857" i="2" s="1"/>
  <c r="S2858" i="2"/>
  <c r="U2858" i="2" s="1"/>
  <c r="S2859" i="2"/>
  <c r="U2859" i="2" s="1"/>
  <c r="S2860" i="2"/>
  <c r="U2860" i="2" s="1"/>
  <c r="S2861" i="2"/>
  <c r="U2861" i="2" s="1"/>
  <c r="S2862" i="2"/>
  <c r="U2862" i="2" s="1"/>
  <c r="S2863" i="2"/>
  <c r="U2863" i="2" s="1"/>
  <c r="S2864" i="2"/>
  <c r="U2864" i="2" s="1"/>
  <c r="S2865" i="2"/>
  <c r="U2865" i="2" s="1"/>
  <c r="S2866" i="2"/>
  <c r="U2866" i="2" s="1"/>
  <c r="S2867" i="2"/>
  <c r="U2867" i="2" s="1"/>
  <c r="S2868" i="2"/>
  <c r="U2868" i="2" s="1"/>
  <c r="S2869" i="2"/>
  <c r="U2869" i="2" s="1"/>
  <c r="S2870" i="2"/>
  <c r="U2870" i="2" s="1"/>
  <c r="S2871" i="2"/>
  <c r="U2871" i="2" s="1"/>
  <c r="S2872" i="2"/>
  <c r="U2872" i="2" s="1"/>
  <c r="S2873" i="2"/>
  <c r="U2873" i="2" s="1"/>
  <c r="S2874" i="2"/>
  <c r="U2874" i="2" s="1"/>
  <c r="S2875" i="2"/>
  <c r="U2875" i="2" s="1"/>
  <c r="S2876" i="2"/>
  <c r="U2876" i="2" s="1"/>
  <c r="S2877" i="2"/>
  <c r="U2877" i="2" s="1"/>
  <c r="S2878" i="2"/>
  <c r="U2878" i="2" s="1"/>
  <c r="S2879" i="2"/>
  <c r="U2879" i="2" s="1"/>
  <c r="S2880" i="2"/>
  <c r="U2880" i="2" s="1"/>
  <c r="S2881" i="2"/>
  <c r="U2881" i="2" s="1"/>
  <c r="S2882" i="2"/>
  <c r="U2882" i="2" s="1"/>
  <c r="S2883" i="2"/>
  <c r="U2883" i="2" s="1"/>
  <c r="S2884" i="2"/>
  <c r="U2884" i="2" s="1"/>
  <c r="S2885" i="2"/>
  <c r="U2885" i="2" s="1"/>
  <c r="S2886" i="2"/>
  <c r="U2886" i="2" s="1"/>
  <c r="S2887" i="2"/>
  <c r="U2887" i="2" s="1"/>
  <c r="S2888" i="2"/>
  <c r="U2888" i="2" s="1"/>
  <c r="S2889" i="2"/>
  <c r="U2889" i="2" s="1"/>
  <c r="S2890" i="2"/>
  <c r="U2890" i="2" s="1"/>
  <c r="S2891" i="2"/>
  <c r="U2891" i="2" s="1"/>
  <c r="S2892" i="2"/>
  <c r="U2892" i="2" s="1"/>
  <c r="S2893" i="2"/>
  <c r="U2893" i="2" s="1"/>
  <c r="S2894" i="2"/>
  <c r="U2894" i="2" s="1"/>
  <c r="S2895" i="2"/>
  <c r="U2895" i="2" s="1"/>
  <c r="S2896" i="2"/>
  <c r="U2896" i="2" s="1"/>
  <c r="S2897" i="2"/>
  <c r="U2897" i="2" s="1"/>
  <c r="S2898" i="2"/>
  <c r="U2898" i="2" s="1"/>
  <c r="S2899" i="2"/>
  <c r="U2899" i="2" s="1"/>
  <c r="S2900" i="2"/>
  <c r="U2900" i="2" s="1"/>
  <c r="S2901" i="2"/>
  <c r="U2901" i="2" s="1"/>
  <c r="S2902" i="2"/>
  <c r="U2902" i="2" s="1"/>
  <c r="S2903" i="2"/>
  <c r="U2903" i="2" s="1"/>
  <c r="S2904" i="2"/>
  <c r="U2904" i="2" s="1"/>
  <c r="S2905" i="2"/>
  <c r="U2905" i="2" s="1"/>
  <c r="S2906" i="2"/>
  <c r="U2906" i="2" s="1"/>
  <c r="S2907" i="2"/>
  <c r="U2907" i="2" s="1"/>
  <c r="S2908" i="2"/>
  <c r="U2908" i="2" s="1"/>
  <c r="S2909" i="2"/>
  <c r="U2909" i="2" s="1"/>
  <c r="S2910" i="2"/>
  <c r="U2910" i="2" s="1"/>
  <c r="S2911" i="2"/>
  <c r="U2911" i="2" s="1"/>
  <c r="S2912" i="2"/>
  <c r="U2912" i="2" s="1"/>
  <c r="S2913" i="2"/>
  <c r="U2913" i="2" s="1"/>
  <c r="S2914" i="2"/>
  <c r="U2914" i="2" s="1"/>
  <c r="S2915" i="2"/>
  <c r="U2915" i="2" s="1"/>
  <c r="S2916" i="2"/>
  <c r="U2916" i="2" s="1"/>
  <c r="S2917" i="2"/>
  <c r="U2917" i="2" s="1"/>
  <c r="S2918" i="2"/>
  <c r="U2918" i="2" s="1"/>
  <c r="S2919" i="2"/>
  <c r="U2919" i="2" s="1"/>
  <c r="S2920" i="2"/>
  <c r="U2920" i="2" s="1"/>
  <c r="S2921" i="2"/>
  <c r="U2921" i="2" s="1"/>
  <c r="S2922" i="2"/>
  <c r="U2922" i="2" s="1"/>
  <c r="S2923" i="2"/>
  <c r="U2923" i="2" s="1"/>
  <c r="S2924" i="2"/>
  <c r="U2924" i="2" s="1"/>
  <c r="S2925" i="2"/>
  <c r="U2925" i="2" s="1"/>
  <c r="S2926" i="2"/>
  <c r="U2926" i="2" s="1"/>
  <c r="S2927" i="2"/>
  <c r="U2927" i="2" s="1"/>
  <c r="S2928" i="2"/>
  <c r="U2928" i="2" s="1"/>
  <c r="S2929" i="2"/>
  <c r="U2929" i="2" s="1"/>
  <c r="S2930" i="2"/>
  <c r="U2930" i="2" s="1"/>
  <c r="S2931" i="2"/>
  <c r="U2931" i="2" s="1"/>
  <c r="S2932" i="2"/>
  <c r="U2932" i="2" s="1"/>
  <c r="S2933" i="2"/>
  <c r="U2933" i="2" s="1"/>
  <c r="S2934" i="2"/>
  <c r="U2934" i="2" s="1"/>
  <c r="S2935" i="2"/>
  <c r="U2935" i="2" s="1"/>
  <c r="S2936" i="2"/>
  <c r="U2936" i="2" s="1"/>
  <c r="S2937" i="2"/>
  <c r="U2937" i="2" s="1"/>
  <c r="S2938" i="2"/>
  <c r="U2938" i="2" s="1"/>
  <c r="S2939" i="2"/>
  <c r="U2939" i="2" s="1"/>
  <c r="S2940" i="2"/>
  <c r="U2940" i="2" s="1"/>
  <c r="S2941" i="2"/>
  <c r="U2941" i="2" s="1"/>
  <c r="S2942" i="2"/>
  <c r="U2942" i="2" s="1"/>
  <c r="S2943" i="2"/>
  <c r="U2943" i="2" s="1"/>
  <c r="S2944" i="2"/>
  <c r="U2944" i="2" s="1"/>
  <c r="S2945" i="2"/>
  <c r="U2945" i="2" s="1"/>
  <c r="S2946" i="2"/>
  <c r="U2946" i="2" s="1"/>
  <c r="S2947" i="2"/>
  <c r="U2947" i="2" s="1"/>
  <c r="S2948" i="2"/>
  <c r="U2948" i="2" s="1"/>
  <c r="S2949" i="2"/>
  <c r="U2949" i="2" s="1"/>
  <c r="S2950" i="2"/>
  <c r="U2950" i="2" s="1"/>
  <c r="S2951" i="2"/>
  <c r="U2951" i="2" s="1"/>
  <c r="S2952" i="2"/>
  <c r="U2952" i="2" s="1"/>
  <c r="S2953" i="2"/>
  <c r="U2953" i="2" s="1"/>
  <c r="S2954" i="2"/>
  <c r="U2954" i="2" s="1"/>
  <c r="S2955" i="2"/>
  <c r="U2955" i="2" s="1"/>
  <c r="S2956" i="2"/>
  <c r="U2956" i="2" s="1"/>
  <c r="S2957" i="2"/>
  <c r="U2957" i="2" s="1"/>
  <c r="S2958" i="2"/>
  <c r="U2958" i="2" s="1"/>
  <c r="S2959" i="2"/>
  <c r="U2959" i="2" s="1"/>
  <c r="S2960" i="2"/>
  <c r="U2960" i="2" s="1"/>
  <c r="S2961" i="2"/>
  <c r="U2961" i="2" s="1"/>
  <c r="S2962" i="2"/>
  <c r="U2962" i="2" s="1"/>
  <c r="S2963" i="2"/>
  <c r="U2963" i="2" s="1"/>
  <c r="S2964" i="2"/>
  <c r="U2964" i="2" s="1"/>
  <c r="S2965" i="2"/>
  <c r="U2965" i="2" s="1"/>
  <c r="S2966" i="2"/>
  <c r="U2966" i="2" s="1"/>
  <c r="S2967" i="2"/>
  <c r="U2967" i="2" s="1"/>
  <c r="S2968" i="2"/>
  <c r="U2968" i="2" s="1"/>
  <c r="S2969" i="2"/>
  <c r="U2969" i="2" s="1"/>
  <c r="S2970" i="2"/>
  <c r="U2970" i="2" s="1"/>
  <c r="S2971" i="2"/>
  <c r="U2971" i="2" s="1"/>
  <c r="S2972" i="2"/>
  <c r="U2972" i="2" s="1"/>
  <c r="S2973" i="2"/>
  <c r="U2973" i="2" s="1"/>
  <c r="S2974" i="2"/>
  <c r="U2974" i="2" s="1"/>
  <c r="S2975" i="2"/>
  <c r="U2975" i="2" s="1"/>
  <c r="S2976" i="2"/>
  <c r="U2976" i="2" s="1"/>
  <c r="S2977" i="2"/>
  <c r="U2977" i="2" s="1"/>
  <c r="S2978" i="2"/>
  <c r="U2978" i="2" s="1"/>
  <c r="S2979" i="2"/>
  <c r="U2979" i="2" s="1"/>
  <c r="S2980" i="2"/>
  <c r="U2980" i="2" s="1"/>
  <c r="S2981" i="2"/>
  <c r="U2981" i="2" s="1"/>
  <c r="S2982" i="2"/>
  <c r="U2982" i="2" s="1"/>
  <c r="S2983" i="2"/>
  <c r="U2983" i="2" s="1"/>
  <c r="S2984" i="2"/>
  <c r="U2984" i="2" s="1"/>
  <c r="S2985" i="2"/>
  <c r="U2985" i="2" s="1"/>
  <c r="S2986" i="2"/>
  <c r="U2986" i="2" s="1"/>
  <c r="S2987" i="2"/>
  <c r="U2987" i="2" s="1"/>
  <c r="S2988" i="2"/>
  <c r="U2988" i="2" s="1"/>
  <c r="S2989" i="2"/>
  <c r="U2989" i="2" s="1"/>
  <c r="S2990" i="2"/>
  <c r="U2990" i="2" s="1"/>
  <c r="S2991" i="2"/>
  <c r="U2991" i="2" s="1"/>
  <c r="S2992" i="2"/>
  <c r="U2992" i="2" s="1"/>
  <c r="S2993" i="2"/>
  <c r="U2993" i="2" s="1"/>
  <c r="S2994" i="2"/>
  <c r="U2994" i="2" s="1"/>
  <c r="S2995" i="2"/>
  <c r="U2995" i="2" s="1"/>
  <c r="S2996" i="2"/>
  <c r="U2996" i="2" s="1"/>
  <c r="S2997" i="2"/>
  <c r="U2997" i="2" s="1"/>
  <c r="S2998" i="2"/>
  <c r="U2998" i="2" s="1"/>
  <c r="S2999" i="2"/>
  <c r="U2999" i="2" s="1"/>
  <c r="S3000" i="2"/>
  <c r="U3000" i="2" s="1"/>
  <c r="S3001" i="2"/>
  <c r="U3001" i="2" s="1"/>
  <c r="S3002" i="2"/>
  <c r="U3002" i="2" s="1"/>
  <c r="S3003" i="2"/>
  <c r="U3003" i="2" s="1"/>
  <c r="S3004" i="2"/>
  <c r="U3004" i="2" s="1"/>
  <c r="S3005" i="2"/>
  <c r="U3005" i="2" s="1"/>
  <c r="S3006" i="2"/>
  <c r="U3006" i="2" s="1"/>
  <c r="S3007" i="2"/>
  <c r="U3007" i="2" s="1"/>
  <c r="S3008" i="2"/>
  <c r="U3008" i="2" s="1"/>
  <c r="S3009" i="2"/>
  <c r="U3009" i="2" s="1"/>
  <c r="S3010" i="2"/>
  <c r="U3010" i="2" s="1"/>
  <c r="S3011" i="2"/>
  <c r="U3011" i="2" s="1"/>
  <c r="S3012" i="2"/>
  <c r="U3012" i="2" s="1"/>
  <c r="S3013" i="2"/>
  <c r="U3013" i="2" s="1"/>
  <c r="S3014" i="2"/>
  <c r="U3014" i="2" s="1"/>
  <c r="S3015" i="2"/>
  <c r="U3015" i="2" s="1"/>
  <c r="S3016" i="2"/>
  <c r="U3016" i="2" s="1"/>
  <c r="S3017" i="2"/>
  <c r="U3017" i="2" s="1"/>
  <c r="S3018" i="2"/>
  <c r="U3018" i="2" s="1"/>
  <c r="S3019" i="2"/>
  <c r="U3019" i="2" s="1"/>
  <c r="S3020" i="2"/>
  <c r="U3020" i="2" s="1"/>
  <c r="S3021" i="2"/>
  <c r="U3021" i="2" s="1"/>
  <c r="S3022" i="2"/>
  <c r="U3022" i="2" s="1"/>
  <c r="S3023" i="2"/>
  <c r="U3023" i="2" s="1"/>
  <c r="S3024" i="2"/>
  <c r="U3024" i="2" s="1"/>
  <c r="S3025" i="2"/>
  <c r="U3025" i="2" s="1"/>
  <c r="S3026" i="2"/>
  <c r="U3026" i="2" s="1"/>
  <c r="S3027" i="2"/>
  <c r="U3027" i="2" s="1"/>
  <c r="S3028" i="2"/>
  <c r="U3028" i="2" s="1"/>
  <c r="S3029" i="2"/>
  <c r="U3029" i="2" s="1"/>
  <c r="S3030" i="2"/>
  <c r="U3030" i="2" s="1"/>
  <c r="S3031" i="2"/>
  <c r="U3031" i="2" s="1"/>
  <c r="S3032" i="2"/>
  <c r="U3032" i="2" s="1"/>
  <c r="S3033" i="2"/>
  <c r="U3033" i="2" s="1"/>
  <c r="S3034" i="2"/>
  <c r="U3034" i="2" s="1"/>
  <c r="S3035" i="2"/>
  <c r="U3035" i="2" s="1"/>
  <c r="S3036" i="2"/>
  <c r="U3036" i="2" s="1"/>
  <c r="S3037" i="2"/>
  <c r="U3037" i="2" s="1"/>
  <c r="S3038" i="2"/>
  <c r="U3038" i="2" s="1"/>
  <c r="S3039" i="2"/>
  <c r="U3039" i="2" s="1"/>
  <c r="S3040" i="2"/>
  <c r="U3040" i="2" s="1"/>
  <c r="S3041" i="2"/>
  <c r="U3041" i="2" s="1"/>
  <c r="S3042" i="2"/>
  <c r="U3042" i="2" s="1"/>
  <c r="S3043" i="2"/>
  <c r="U3043" i="2" s="1"/>
  <c r="S3044" i="2"/>
  <c r="U3044" i="2" s="1"/>
  <c r="S3045" i="2"/>
  <c r="U3045" i="2" s="1"/>
  <c r="S3046" i="2"/>
  <c r="U3046" i="2" s="1"/>
  <c r="S3047" i="2"/>
  <c r="U3047" i="2" s="1"/>
  <c r="S3048" i="2"/>
  <c r="U3048" i="2" s="1"/>
  <c r="S3049" i="2"/>
  <c r="U3049" i="2" s="1"/>
  <c r="S3050" i="2"/>
  <c r="U3050" i="2" s="1"/>
  <c r="S3051" i="2"/>
  <c r="U3051" i="2" s="1"/>
  <c r="S3052" i="2"/>
  <c r="U3052" i="2" s="1"/>
  <c r="S3053" i="2"/>
  <c r="U3053" i="2" s="1"/>
  <c r="S3054" i="2"/>
  <c r="U3054" i="2" s="1"/>
  <c r="S3055" i="2"/>
  <c r="U3055" i="2" s="1"/>
  <c r="S3056" i="2"/>
  <c r="U3056" i="2" s="1"/>
  <c r="S3057" i="2"/>
  <c r="U3057" i="2" s="1"/>
  <c r="S3058" i="2"/>
  <c r="U3058" i="2" s="1"/>
  <c r="S3059" i="2"/>
  <c r="U3059" i="2" s="1"/>
  <c r="S3060" i="2"/>
  <c r="U3060" i="2" s="1"/>
  <c r="S3061" i="2"/>
  <c r="U3061" i="2" s="1"/>
  <c r="S3062" i="2"/>
  <c r="U3062" i="2" s="1"/>
  <c r="S3063" i="2"/>
  <c r="U3063" i="2" s="1"/>
  <c r="S3064" i="2"/>
  <c r="U3064" i="2" s="1"/>
  <c r="S3065" i="2"/>
  <c r="U3065" i="2" s="1"/>
  <c r="S3066" i="2"/>
  <c r="U3066" i="2" s="1"/>
  <c r="S3067" i="2"/>
  <c r="U3067" i="2" s="1"/>
  <c r="S3068" i="2"/>
  <c r="U3068" i="2" s="1"/>
  <c r="S3069" i="2"/>
  <c r="U3069" i="2" s="1"/>
  <c r="S3070" i="2"/>
  <c r="U3070" i="2" s="1"/>
  <c r="S3071" i="2"/>
  <c r="U3071" i="2" s="1"/>
  <c r="S3072" i="2"/>
  <c r="U3072" i="2" s="1"/>
  <c r="S3073" i="2"/>
  <c r="U3073" i="2" s="1"/>
  <c r="S3074" i="2"/>
  <c r="U3074" i="2" s="1"/>
  <c r="S3075" i="2"/>
  <c r="U3075" i="2" s="1"/>
  <c r="S3076" i="2"/>
  <c r="U3076" i="2" s="1"/>
  <c r="S3077" i="2"/>
  <c r="U3077" i="2" s="1"/>
  <c r="S3078" i="2"/>
  <c r="U3078" i="2" s="1"/>
  <c r="S3079" i="2"/>
  <c r="U3079" i="2" s="1"/>
  <c r="S3080" i="2"/>
  <c r="U3080" i="2" s="1"/>
  <c r="S3081" i="2"/>
  <c r="U3081" i="2" s="1"/>
  <c r="S3082" i="2"/>
  <c r="U3082" i="2" s="1"/>
  <c r="S3083" i="2"/>
  <c r="U3083" i="2" s="1"/>
  <c r="S3084" i="2"/>
  <c r="U3084" i="2" s="1"/>
  <c r="S3085" i="2"/>
  <c r="U3085" i="2" s="1"/>
  <c r="S3086" i="2"/>
  <c r="U3086" i="2" s="1"/>
  <c r="S3087" i="2"/>
  <c r="U3087" i="2" s="1"/>
  <c r="S3088" i="2"/>
  <c r="U3088" i="2" s="1"/>
  <c r="S3089" i="2"/>
  <c r="U3089" i="2" s="1"/>
  <c r="S3090" i="2"/>
  <c r="U3090" i="2" s="1"/>
  <c r="S3091" i="2"/>
  <c r="U3091" i="2" s="1"/>
  <c r="S3092" i="2"/>
  <c r="U3092" i="2" s="1"/>
  <c r="S3093" i="2"/>
  <c r="U3093" i="2" s="1"/>
  <c r="S3094" i="2"/>
  <c r="U3094" i="2" s="1"/>
  <c r="S3095" i="2"/>
  <c r="U3095" i="2" s="1"/>
  <c r="S3096" i="2"/>
  <c r="U3096" i="2" s="1"/>
  <c r="S3097" i="2"/>
  <c r="U3097" i="2" s="1"/>
  <c r="S3098" i="2"/>
  <c r="U3098" i="2" s="1"/>
  <c r="S3099" i="2"/>
  <c r="U3099" i="2" s="1"/>
  <c r="S3100" i="2"/>
  <c r="U3100" i="2" s="1"/>
  <c r="S3101" i="2"/>
  <c r="U3101" i="2" s="1"/>
  <c r="S3102" i="2"/>
  <c r="U3102" i="2" s="1"/>
  <c r="S3103" i="2"/>
  <c r="U3103" i="2" s="1"/>
  <c r="S3104" i="2"/>
  <c r="U3104" i="2" s="1"/>
  <c r="S3105" i="2"/>
  <c r="U3105" i="2" s="1"/>
  <c r="S3106" i="2"/>
  <c r="U3106" i="2" s="1"/>
  <c r="S3107" i="2"/>
  <c r="U3107" i="2" s="1"/>
  <c r="S3108" i="2"/>
  <c r="U3108" i="2" s="1"/>
  <c r="S3109" i="2"/>
  <c r="U3109" i="2" s="1"/>
  <c r="S3110" i="2"/>
  <c r="U3110" i="2" s="1"/>
  <c r="S3111" i="2"/>
  <c r="U3111" i="2" s="1"/>
  <c r="S3112" i="2"/>
  <c r="U3112" i="2" s="1"/>
  <c r="S3113" i="2"/>
  <c r="U3113" i="2" s="1"/>
  <c r="S3114" i="2"/>
  <c r="U3114" i="2" s="1"/>
  <c r="S3115" i="2"/>
  <c r="U3115" i="2" s="1"/>
  <c r="S3116" i="2"/>
  <c r="U3116" i="2" s="1"/>
  <c r="S3117" i="2"/>
  <c r="U3117" i="2" s="1"/>
  <c r="S3118" i="2"/>
  <c r="U3118" i="2" s="1"/>
  <c r="S3119" i="2"/>
  <c r="U3119" i="2" s="1"/>
  <c r="S3120" i="2"/>
  <c r="U3120" i="2" s="1"/>
  <c r="S3121" i="2"/>
  <c r="U3121" i="2" s="1"/>
  <c r="S3122" i="2"/>
  <c r="U3122" i="2" s="1"/>
  <c r="S3123" i="2"/>
  <c r="U3123" i="2" s="1"/>
  <c r="S3124" i="2"/>
  <c r="U3124" i="2" s="1"/>
  <c r="S3125" i="2"/>
  <c r="U3125" i="2" s="1"/>
  <c r="S3126" i="2"/>
  <c r="U3126" i="2" s="1"/>
  <c r="S3127" i="2"/>
  <c r="U3127" i="2" s="1"/>
  <c r="S3128" i="2"/>
  <c r="U3128" i="2" s="1"/>
  <c r="S3129" i="2"/>
  <c r="U3129" i="2" s="1"/>
  <c r="S3130" i="2"/>
  <c r="U3130" i="2" s="1"/>
  <c r="S3131" i="2"/>
  <c r="U3131" i="2" s="1"/>
  <c r="S3132" i="2"/>
  <c r="U3132" i="2" s="1"/>
  <c r="S3133" i="2"/>
  <c r="U3133" i="2" s="1"/>
  <c r="S3134" i="2"/>
  <c r="U3134" i="2" s="1"/>
  <c r="S3135" i="2"/>
  <c r="U3135" i="2" s="1"/>
  <c r="S3136" i="2"/>
  <c r="U3136" i="2" s="1"/>
  <c r="S3137" i="2"/>
  <c r="U3137" i="2" s="1"/>
  <c r="S3138" i="2"/>
  <c r="U3138" i="2" s="1"/>
  <c r="S3139" i="2"/>
  <c r="U3139" i="2" s="1"/>
  <c r="S3140" i="2"/>
  <c r="U3140" i="2" s="1"/>
  <c r="S3141" i="2"/>
  <c r="U3141" i="2" s="1"/>
  <c r="S3142" i="2"/>
  <c r="U3142" i="2" s="1"/>
  <c r="S3143" i="2"/>
  <c r="U3143" i="2" s="1"/>
  <c r="S3144" i="2"/>
  <c r="U3144" i="2" s="1"/>
  <c r="S3145" i="2"/>
  <c r="U3145" i="2" s="1"/>
  <c r="S3146" i="2"/>
  <c r="U3146" i="2" s="1"/>
  <c r="S3147" i="2"/>
  <c r="U3147" i="2" s="1"/>
  <c r="S3148" i="2"/>
  <c r="U3148" i="2" s="1"/>
  <c r="S3149" i="2"/>
  <c r="U3149" i="2" s="1"/>
  <c r="S3150" i="2"/>
  <c r="U3150" i="2" s="1"/>
  <c r="S3151" i="2"/>
  <c r="U3151" i="2" s="1"/>
  <c r="S3152" i="2"/>
  <c r="U3152" i="2" s="1"/>
  <c r="S3153" i="2"/>
  <c r="U3153" i="2" s="1"/>
  <c r="S3154" i="2"/>
  <c r="U3154" i="2" s="1"/>
  <c r="S3155" i="2"/>
  <c r="U3155" i="2" s="1"/>
  <c r="S3156" i="2"/>
  <c r="U3156" i="2" s="1"/>
  <c r="S3157" i="2"/>
  <c r="U3157" i="2" s="1"/>
  <c r="S3158" i="2"/>
  <c r="U3158" i="2" s="1"/>
  <c r="S3159" i="2"/>
  <c r="U3159" i="2" s="1"/>
  <c r="S3160" i="2"/>
  <c r="U3160" i="2" s="1"/>
  <c r="S3161" i="2"/>
  <c r="U3161" i="2" s="1"/>
  <c r="S3162" i="2"/>
  <c r="U3162" i="2" s="1"/>
  <c r="S3163" i="2"/>
  <c r="U3163" i="2" s="1"/>
  <c r="S3164" i="2"/>
  <c r="U3164" i="2" s="1"/>
  <c r="S3165" i="2"/>
  <c r="U3165" i="2" s="1"/>
  <c r="S3166" i="2"/>
  <c r="U3166" i="2" s="1"/>
  <c r="S3167" i="2"/>
  <c r="U3167" i="2" s="1"/>
  <c r="S3168" i="2"/>
  <c r="U3168" i="2" s="1"/>
  <c r="S3169" i="2"/>
  <c r="U3169" i="2" s="1"/>
  <c r="S3170" i="2"/>
  <c r="U3170" i="2" s="1"/>
  <c r="S3171" i="2"/>
  <c r="U3171" i="2" s="1"/>
  <c r="S3172" i="2"/>
  <c r="U3172" i="2" s="1"/>
  <c r="S3173" i="2"/>
  <c r="U3173" i="2" s="1"/>
  <c r="S3174" i="2"/>
  <c r="U3174" i="2" s="1"/>
  <c r="S3175" i="2"/>
  <c r="U3175" i="2" s="1"/>
  <c r="S3176" i="2"/>
  <c r="U3176" i="2" s="1"/>
  <c r="S3177" i="2"/>
  <c r="U3177" i="2" s="1"/>
  <c r="S3178" i="2"/>
  <c r="U3178" i="2" s="1"/>
  <c r="S3179" i="2"/>
  <c r="U3179" i="2" s="1"/>
  <c r="S3180" i="2"/>
  <c r="U3180" i="2" s="1"/>
  <c r="S3181" i="2"/>
  <c r="U3181" i="2" s="1"/>
  <c r="S3182" i="2"/>
  <c r="U3182" i="2" s="1"/>
  <c r="S3183" i="2"/>
  <c r="U3183" i="2" s="1"/>
  <c r="S3184" i="2"/>
  <c r="U3184" i="2" s="1"/>
  <c r="S3185" i="2"/>
  <c r="U3185" i="2" s="1"/>
  <c r="S3186" i="2"/>
  <c r="U3186" i="2" s="1"/>
  <c r="S3187" i="2"/>
  <c r="U3187" i="2" s="1"/>
  <c r="S3188" i="2"/>
  <c r="U3188" i="2" s="1"/>
  <c r="S3189" i="2"/>
  <c r="U3189" i="2" s="1"/>
  <c r="S3190" i="2"/>
  <c r="U3190" i="2" s="1"/>
  <c r="S3191" i="2"/>
  <c r="U3191" i="2" s="1"/>
  <c r="S3192" i="2"/>
  <c r="U3192" i="2" s="1"/>
  <c r="S3193" i="2"/>
  <c r="U3193" i="2" s="1"/>
  <c r="S3194" i="2"/>
  <c r="U3194" i="2" s="1"/>
  <c r="S3195" i="2"/>
  <c r="U3195" i="2" s="1"/>
  <c r="S3196" i="2"/>
  <c r="U3196" i="2" s="1"/>
  <c r="S3197" i="2"/>
  <c r="U3197" i="2" s="1"/>
  <c r="S3198" i="2"/>
  <c r="U3198" i="2" s="1"/>
  <c r="S3199" i="2"/>
  <c r="U3199" i="2" s="1"/>
  <c r="S3200" i="2"/>
  <c r="U3200" i="2" s="1"/>
  <c r="S3201" i="2"/>
  <c r="U3201" i="2" s="1"/>
  <c r="S3202" i="2"/>
  <c r="U3202" i="2" s="1"/>
  <c r="S3203" i="2"/>
  <c r="U3203" i="2" s="1"/>
  <c r="S3204" i="2"/>
  <c r="U3204" i="2" s="1"/>
  <c r="S3205" i="2"/>
  <c r="U3205" i="2" s="1"/>
  <c r="S3206" i="2"/>
  <c r="U3206" i="2" s="1"/>
  <c r="S3207" i="2"/>
  <c r="U3207" i="2" s="1"/>
  <c r="S3208" i="2"/>
  <c r="U3208" i="2" s="1"/>
  <c r="S3209" i="2"/>
  <c r="U3209" i="2" s="1"/>
  <c r="S3210" i="2"/>
  <c r="U3210" i="2" s="1"/>
  <c r="S3211" i="2"/>
  <c r="U3211" i="2" s="1"/>
  <c r="S3212" i="2"/>
  <c r="U3212" i="2" s="1"/>
  <c r="S3213" i="2"/>
  <c r="U3213" i="2" s="1"/>
  <c r="S3214" i="2"/>
  <c r="U3214" i="2" s="1"/>
  <c r="S3215" i="2"/>
  <c r="U3215" i="2" s="1"/>
  <c r="S3216" i="2"/>
  <c r="U3216" i="2" s="1"/>
  <c r="S3217" i="2"/>
  <c r="U3217" i="2" s="1"/>
  <c r="S3218" i="2"/>
  <c r="U3218" i="2" s="1"/>
  <c r="S3219" i="2"/>
  <c r="U3219" i="2" s="1"/>
  <c r="S3220" i="2"/>
  <c r="U3220" i="2" s="1"/>
  <c r="S3221" i="2"/>
  <c r="U3221" i="2" s="1"/>
  <c r="S3222" i="2"/>
  <c r="U3222" i="2" s="1"/>
  <c r="S3223" i="2"/>
  <c r="U3223" i="2" s="1"/>
  <c r="S3224" i="2"/>
  <c r="U3224" i="2" s="1"/>
  <c r="S3225" i="2"/>
  <c r="U3225" i="2" s="1"/>
  <c r="S3226" i="2"/>
  <c r="U3226" i="2" s="1"/>
  <c r="S3227" i="2"/>
  <c r="U3227" i="2" s="1"/>
  <c r="S3228" i="2"/>
  <c r="U3228" i="2" s="1"/>
  <c r="S3229" i="2"/>
  <c r="U3229" i="2" s="1"/>
  <c r="S3230" i="2"/>
  <c r="U3230" i="2" s="1"/>
  <c r="S3231" i="2"/>
  <c r="U3231" i="2" s="1"/>
  <c r="S3232" i="2"/>
  <c r="U3232" i="2" s="1"/>
  <c r="S3233" i="2"/>
  <c r="U3233" i="2" s="1"/>
  <c r="S3234" i="2"/>
  <c r="U3234" i="2" s="1"/>
  <c r="S3235" i="2"/>
  <c r="U3235" i="2" s="1"/>
  <c r="S3236" i="2"/>
  <c r="U3236" i="2" s="1"/>
  <c r="S3237" i="2"/>
  <c r="U3237" i="2" s="1"/>
  <c r="S3238" i="2"/>
  <c r="U3238" i="2" s="1"/>
  <c r="S3239" i="2"/>
  <c r="U3239" i="2" s="1"/>
  <c r="S3240" i="2"/>
  <c r="U3240" i="2" s="1"/>
  <c r="S3241" i="2"/>
  <c r="U3241" i="2" s="1"/>
  <c r="S3242" i="2"/>
  <c r="U3242" i="2" s="1"/>
  <c r="S3243" i="2"/>
  <c r="U3243" i="2" s="1"/>
  <c r="S3244" i="2"/>
  <c r="U3244" i="2" s="1"/>
  <c r="S3245" i="2"/>
  <c r="U3245" i="2" s="1"/>
  <c r="S3246" i="2"/>
  <c r="U3246" i="2" s="1"/>
  <c r="S3247" i="2"/>
  <c r="U3247" i="2" s="1"/>
  <c r="S3248" i="2"/>
  <c r="U3248" i="2" s="1"/>
  <c r="S3249" i="2"/>
  <c r="U3249" i="2" s="1"/>
  <c r="S3250" i="2"/>
  <c r="U3250" i="2" s="1"/>
  <c r="S3251" i="2"/>
  <c r="U3251" i="2" s="1"/>
  <c r="S3252" i="2"/>
  <c r="U3252" i="2" s="1"/>
  <c r="S3253" i="2"/>
  <c r="U3253" i="2" s="1"/>
  <c r="S3254" i="2"/>
  <c r="U3254" i="2" s="1"/>
  <c r="S3255" i="2"/>
  <c r="U3255" i="2" s="1"/>
  <c r="S3256" i="2"/>
  <c r="U3256" i="2" s="1"/>
  <c r="S3257" i="2"/>
  <c r="U3257" i="2" s="1"/>
  <c r="S3258" i="2"/>
  <c r="U3258" i="2" s="1"/>
  <c r="S3259" i="2"/>
  <c r="U3259" i="2" s="1"/>
  <c r="S3260" i="2"/>
  <c r="U3260" i="2" s="1"/>
  <c r="S3261" i="2"/>
  <c r="U3261" i="2" s="1"/>
  <c r="S3262" i="2"/>
  <c r="U3262" i="2" s="1"/>
  <c r="S3263" i="2"/>
  <c r="U3263" i="2" s="1"/>
  <c r="S3264" i="2"/>
  <c r="U3264" i="2" s="1"/>
  <c r="S3265" i="2"/>
  <c r="U3265" i="2" s="1"/>
  <c r="S3266" i="2"/>
  <c r="U3266" i="2" s="1"/>
  <c r="S3267" i="2"/>
  <c r="U3267" i="2" s="1"/>
  <c r="S3268" i="2"/>
  <c r="U3268" i="2" s="1"/>
  <c r="S3269" i="2"/>
  <c r="U3269" i="2" s="1"/>
  <c r="S3270" i="2"/>
  <c r="U3270" i="2" s="1"/>
  <c r="S3271" i="2"/>
  <c r="U3271" i="2" s="1"/>
  <c r="S3272" i="2"/>
  <c r="U3272" i="2" s="1"/>
  <c r="S3273" i="2"/>
  <c r="U3273" i="2" s="1"/>
  <c r="S3274" i="2"/>
  <c r="U3274" i="2" s="1"/>
  <c r="S3275" i="2"/>
  <c r="U3275" i="2" s="1"/>
  <c r="S3276" i="2"/>
  <c r="U3276" i="2" s="1"/>
  <c r="S3277" i="2"/>
  <c r="U3277" i="2" s="1"/>
  <c r="S3278" i="2"/>
  <c r="U3278" i="2" s="1"/>
  <c r="S3279" i="2"/>
  <c r="U3279" i="2" s="1"/>
  <c r="S3280" i="2"/>
  <c r="U3280" i="2" s="1"/>
  <c r="S3281" i="2"/>
  <c r="U3281" i="2" s="1"/>
  <c r="S3282" i="2"/>
  <c r="U3282" i="2" s="1"/>
  <c r="S3283" i="2"/>
  <c r="U3283" i="2" s="1"/>
  <c r="S3284" i="2"/>
  <c r="U3284" i="2" s="1"/>
  <c r="S3285" i="2"/>
  <c r="U3285" i="2" s="1"/>
  <c r="S3286" i="2"/>
  <c r="U3286" i="2" s="1"/>
  <c r="S3287" i="2"/>
  <c r="U3287" i="2" s="1"/>
  <c r="S3288" i="2"/>
  <c r="U3288" i="2" s="1"/>
  <c r="S3289" i="2"/>
  <c r="U3289" i="2" s="1"/>
  <c r="S3290" i="2"/>
  <c r="U3290" i="2" s="1"/>
  <c r="S3291" i="2"/>
  <c r="U3291" i="2" s="1"/>
  <c r="S3292" i="2"/>
  <c r="U3292" i="2" s="1"/>
  <c r="S3293" i="2"/>
  <c r="U3293" i="2" s="1"/>
  <c r="S3294" i="2"/>
  <c r="U3294" i="2" s="1"/>
  <c r="S3295" i="2"/>
  <c r="U3295" i="2" s="1"/>
  <c r="S3296" i="2"/>
  <c r="U3296" i="2" s="1"/>
  <c r="S3297" i="2"/>
  <c r="U3297" i="2" s="1"/>
  <c r="S3298" i="2"/>
  <c r="U3298" i="2" s="1"/>
  <c r="S3299" i="2"/>
  <c r="U3299" i="2" s="1"/>
  <c r="S3300" i="2"/>
  <c r="U3300" i="2" s="1"/>
  <c r="S3301" i="2"/>
  <c r="U3301" i="2" s="1"/>
  <c r="S3302" i="2"/>
  <c r="U3302" i="2" s="1"/>
  <c r="S3303" i="2"/>
  <c r="U3303" i="2" s="1"/>
  <c r="S3304" i="2"/>
  <c r="U3304" i="2" s="1"/>
  <c r="S3305" i="2"/>
  <c r="U3305" i="2" s="1"/>
  <c r="S3306" i="2"/>
  <c r="U3306" i="2" s="1"/>
  <c r="S3307" i="2"/>
  <c r="U3307" i="2" s="1"/>
  <c r="S3308" i="2"/>
  <c r="U3308" i="2" s="1"/>
  <c r="S3309" i="2"/>
  <c r="U3309" i="2" s="1"/>
  <c r="S3310" i="2"/>
  <c r="U3310" i="2" s="1"/>
  <c r="S3311" i="2"/>
  <c r="U3311" i="2" s="1"/>
  <c r="S3312" i="2"/>
  <c r="U3312" i="2" s="1"/>
  <c r="S3313" i="2"/>
  <c r="U3313" i="2" s="1"/>
  <c r="S3314" i="2"/>
  <c r="U3314" i="2" s="1"/>
  <c r="S3315" i="2"/>
  <c r="U3315" i="2" s="1"/>
  <c r="S3316" i="2"/>
  <c r="U3316" i="2" s="1"/>
  <c r="S3317" i="2"/>
  <c r="U3317" i="2" s="1"/>
  <c r="S3318" i="2"/>
  <c r="U3318" i="2" s="1"/>
  <c r="S3319" i="2"/>
  <c r="U3319" i="2" s="1"/>
  <c r="S3320" i="2"/>
  <c r="U3320" i="2" s="1"/>
  <c r="S3321" i="2"/>
  <c r="U3321" i="2" s="1"/>
  <c r="S3322" i="2"/>
  <c r="U3322" i="2" s="1"/>
  <c r="S3323" i="2"/>
  <c r="U3323" i="2" s="1"/>
  <c r="S3324" i="2"/>
  <c r="U3324" i="2" s="1"/>
  <c r="S3325" i="2"/>
  <c r="U3325" i="2" s="1"/>
  <c r="S3326" i="2"/>
  <c r="U3326" i="2" s="1"/>
  <c r="S3327" i="2"/>
  <c r="U3327" i="2" s="1"/>
  <c r="S3328" i="2"/>
  <c r="U3328" i="2" s="1"/>
  <c r="S3329" i="2"/>
  <c r="U3329" i="2" s="1"/>
  <c r="S3330" i="2"/>
  <c r="U3330" i="2" s="1"/>
  <c r="S3331" i="2"/>
  <c r="U3331" i="2" s="1"/>
  <c r="S3332" i="2"/>
  <c r="U3332" i="2" s="1"/>
  <c r="S3333" i="2"/>
  <c r="U3333" i="2" s="1"/>
  <c r="S3334" i="2"/>
  <c r="U3334" i="2" s="1"/>
  <c r="S3335" i="2"/>
  <c r="U3335" i="2" s="1"/>
  <c r="S3336" i="2"/>
  <c r="U3336" i="2" s="1"/>
  <c r="S3337" i="2"/>
  <c r="U3337" i="2" s="1"/>
  <c r="S3338" i="2"/>
  <c r="U3338" i="2" s="1"/>
  <c r="S3339" i="2"/>
  <c r="U3339" i="2" s="1"/>
  <c r="S3340" i="2"/>
  <c r="U3340" i="2" s="1"/>
  <c r="S3341" i="2"/>
  <c r="U3341" i="2" s="1"/>
  <c r="S3342" i="2"/>
  <c r="U3342" i="2" s="1"/>
  <c r="S3343" i="2"/>
  <c r="U3343" i="2" s="1"/>
  <c r="S3344" i="2"/>
  <c r="U3344" i="2" s="1"/>
  <c r="S3345" i="2"/>
  <c r="U3345" i="2" s="1"/>
  <c r="S3346" i="2"/>
  <c r="U3346" i="2" s="1"/>
  <c r="S3347" i="2"/>
  <c r="U3347" i="2" s="1"/>
  <c r="S3348" i="2"/>
  <c r="U3348" i="2" s="1"/>
  <c r="S3349" i="2"/>
  <c r="U3349" i="2" s="1"/>
  <c r="S3350" i="2"/>
  <c r="U3350" i="2" s="1"/>
  <c r="S3351" i="2"/>
  <c r="U3351" i="2" s="1"/>
  <c r="S3352" i="2"/>
  <c r="U3352" i="2" s="1"/>
  <c r="S3353" i="2"/>
  <c r="U3353" i="2" s="1"/>
  <c r="S3354" i="2"/>
  <c r="U3354" i="2" s="1"/>
  <c r="S3355" i="2"/>
  <c r="U3355" i="2" s="1"/>
  <c r="S3356" i="2"/>
  <c r="U3356" i="2" s="1"/>
  <c r="S3357" i="2"/>
  <c r="U3357" i="2" s="1"/>
  <c r="S3358" i="2"/>
  <c r="U3358" i="2" s="1"/>
  <c r="S3359" i="2"/>
  <c r="U3359" i="2" s="1"/>
  <c r="S3360" i="2"/>
  <c r="U3360" i="2" s="1"/>
  <c r="S3361" i="2"/>
  <c r="U3361" i="2" s="1"/>
  <c r="S3362" i="2"/>
  <c r="U3362" i="2" s="1"/>
  <c r="S3363" i="2"/>
  <c r="U3363" i="2" s="1"/>
  <c r="S3364" i="2"/>
  <c r="U3364" i="2" s="1"/>
  <c r="S3365" i="2"/>
  <c r="U3365" i="2" s="1"/>
  <c r="S3366" i="2"/>
  <c r="U3366" i="2" s="1"/>
  <c r="S3367" i="2"/>
  <c r="U3367" i="2" s="1"/>
  <c r="S3368" i="2"/>
  <c r="U3368" i="2" s="1"/>
  <c r="S3369" i="2"/>
  <c r="U3369" i="2" s="1"/>
  <c r="S3370" i="2"/>
  <c r="U3370" i="2" s="1"/>
  <c r="S3371" i="2"/>
  <c r="U3371" i="2" s="1"/>
  <c r="S3372" i="2"/>
  <c r="U3372" i="2" s="1"/>
  <c r="S3373" i="2"/>
  <c r="U3373" i="2" s="1"/>
  <c r="S3374" i="2"/>
  <c r="U3374" i="2" s="1"/>
  <c r="S3375" i="2"/>
  <c r="U3375" i="2" s="1"/>
  <c r="S3376" i="2"/>
  <c r="U3376" i="2" s="1"/>
  <c r="S3377" i="2"/>
  <c r="U3377" i="2" s="1"/>
  <c r="S3378" i="2"/>
  <c r="U3378" i="2" s="1"/>
  <c r="S3379" i="2"/>
  <c r="U3379" i="2" s="1"/>
  <c r="S3380" i="2"/>
  <c r="U3380" i="2" s="1"/>
  <c r="S3381" i="2"/>
  <c r="U3381" i="2" s="1"/>
  <c r="S3382" i="2"/>
  <c r="U3382" i="2" s="1"/>
  <c r="S3383" i="2"/>
  <c r="U3383" i="2" s="1"/>
  <c r="S3384" i="2"/>
  <c r="U3384" i="2" s="1"/>
  <c r="S3385" i="2"/>
  <c r="U3385" i="2" s="1"/>
  <c r="S3386" i="2"/>
  <c r="U3386" i="2" s="1"/>
  <c r="S3387" i="2"/>
  <c r="U3387" i="2" s="1"/>
  <c r="S3388" i="2"/>
  <c r="U3388" i="2" s="1"/>
  <c r="S3389" i="2"/>
  <c r="U3389" i="2" s="1"/>
  <c r="S3390" i="2"/>
  <c r="U3390" i="2" s="1"/>
  <c r="S3391" i="2"/>
  <c r="U3391" i="2" s="1"/>
  <c r="S3392" i="2"/>
  <c r="U3392" i="2" s="1"/>
  <c r="S3393" i="2"/>
  <c r="U3393" i="2" s="1"/>
  <c r="S3394" i="2"/>
  <c r="U3394" i="2" s="1"/>
  <c r="S3395" i="2"/>
  <c r="U3395" i="2" s="1"/>
  <c r="S3396" i="2"/>
  <c r="U3396" i="2" s="1"/>
  <c r="S3397" i="2"/>
  <c r="U3397" i="2" s="1"/>
  <c r="S3398" i="2"/>
  <c r="U3398" i="2" s="1"/>
  <c r="S3399" i="2"/>
  <c r="U3399" i="2" s="1"/>
  <c r="S3400" i="2"/>
  <c r="U3400" i="2" s="1"/>
  <c r="S3401" i="2"/>
  <c r="U3401" i="2" s="1"/>
  <c r="S3402" i="2"/>
  <c r="U3402" i="2" s="1"/>
  <c r="S3403" i="2"/>
  <c r="U3403" i="2" s="1"/>
  <c r="S3404" i="2"/>
  <c r="U3404" i="2" s="1"/>
  <c r="S3405" i="2"/>
  <c r="U3405" i="2" s="1"/>
  <c r="S3406" i="2"/>
  <c r="U3406" i="2" s="1"/>
  <c r="S3407" i="2"/>
  <c r="U3407" i="2" s="1"/>
  <c r="S3408" i="2"/>
  <c r="U3408" i="2" s="1"/>
  <c r="S3409" i="2"/>
  <c r="U3409" i="2" s="1"/>
  <c r="S3410" i="2"/>
  <c r="U3410" i="2" s="1"/>
  <c r="S3411" i="2"/>
  <c r="U3411" i="2" s="1"/>
  <c r="S3412" i="2"/>
  <c r="U3412" i="2" s="1"/>
  <c r="S3413" i="2"/>
  <c r="U3413" i="2" s="1"/>
  <c r="S3414" i="2"/>
  <c r="U3414" i="2" s="1"/>
  <c r="S3415" i="2"/>
  <c r="U3415" i="2" s="1"/>
  <c r="S3416" i="2"/>
  <c r="U3416" i="2" s="1"/>
  <c r="S3417" i="2"/>
  <c r="U3417" i="2" s="1"/>
  <c r="S3418" i="2"/>
  <c r="U3418" i="2" s="1"/>
  <c r="S3419" i="2"/>
  <c r="U3419" i="2" s="1"/>
  <c r="S3420" i="2"/>
  <c r="U3420" i="2" s="1"/>
  <c r="S3421" i="2"/>
  <c r="U3421" i="2" s="1"/>
  <c r="S3422" i="2"/>
  <c r="U3422" i="2" s="1"/>
  <c r="S3423" i="2"/>
  <c r="U3423" i="2" s="1"/>
  <c r="S3424" i="2"/>
  <c r="U3424" i="2" s="1"/>
  <c r="S3425" i="2"/>
  <c r="U3425" i="2" s="1"/>
  <c r="S3426" i="2"/>
  <c r="U3426" i="2" s="1"/>
  <c r="S3427" i="2"/>
  <c r="U3427" i="2" s="1"/>
  <c r="S3428" i="2"/>
  <c r="U3428" i="2" s="1"/>
  <c r="S3429" i="2"/>
  <c r="U3429" i="2" s="1"/>
  <c r="S3430" i="2"/>
  <c r="U3430" i="2" s="1"/>
  <c r="S3431" i="2"/>
  <c r="U3431" i="2" s="1"/>
  <c r="S3432" i="2"/>
  <c r="U3432" i="2" s="1"/>
  <c r="S3433" i="2"/>
  <c r="U3433" i="2" s="1"/>
  <c r="S3434" i="2"/>
  <c r="U3434" i="2" s="1"/>
  <c r="S3435" i="2"/>
  <c r="U3435" i="2" s="1"/>
  <c r="S3436" i="2"/>
  <c r="U3436" i="2" s="1"/>
  <c r="S3437" i="2"/>
  <c r="U3437" i="2" s="1"/>
  <c r="S3438" i="2"/>
  <c r="U3438" i="2" s="1"/>
  <c r="S3439" i="2"/>
  <c r="U3439" i="2" s="1"/>
  <c r="S3440" i="2"/>
  <c r="U3440" i="2" s="1"/>
  <c r="S3441" i="2"/>
  <c r="U3441" i="2" s="1"/>
  <c r="S3442" i="2"/>
  <c r="U3442" i="2" s="1"/>
  <c r="S3443" i="2"/>
  <c r="U3443" i="2" s="1"/>
  <c r="S3444" i="2"/>
  <c r="U3444" i="2" s="1"/>
  <c r="S3445" i="2"/>
  <c r="U3445" i="2" s="1"/>
  <c r="S3446" i="2"/>
  <c r="U3446" i="2" s="1"/>
  <c r="S3447" i="2"/>
  <c r="U3447" i="2" s="1"/>
  <c r="S3448" i="2"/>
  <c r="U3448" i="2" s="1"/>
  <c r="S3449" i="2"/>
  <c r="U3449" i="2" s="1"/>
  <c r="S3450" i="2"/>
  <c r="U3450" i="2" s="1"/>
  <c r="S3451" i="2"/>
  <c r="U3451" i="2" s="1"/>
  <c r="S3452" i="2"/>
  <c r="U3452" i="2" s="1"/>
  <c r="S3453" i="2"/>
  <c r="U3453" i="2" s="1"/>
  <c r="S3454" i="2"/>
  <c r="U3454" i="2" s="1"/>
  <c r="S3455" i="2"/>
  <c r="U3455" i="2" s="1"/>
  <c r="S3456" i="2"/>
  <c r="U3456" i="2" s="1"/>
  <c r="S3457" i="2"/>
  <c r="U3457" i="2" s="1"/>
  <c r="S3458" i="2"/>
  <c r="U3458" i="2" s="1"/>
  <c r="S3459" i="2"/>
  <c r="U3459" i="2" s="1"/>
  <c r="S3460" i="2"/>
  <c r="U3460" i="2" s="1"/>
  <c r="S3461" i="2"/>
  <c r="U3461" i="2" s="1"/>
  <c r="S3462" i="2"/>
  <c r="U3462" i="2" s="1"/>
  <c r="S3463" i="2"/>
  <c r="U3463" i="2" s="1"/>
  <c r="S3464" i="2"/>
  <c r="U3464" i="2" s="1"/>
  <c r="S3465" i="2"/>
  <c r="U3465" i="2" s="1"/>
  <c r="S3466" i="2"/>
  <c r="U3466" i="2" s="1"/>
  <c r="S3467" i="2"/>
  <c r="U3467" i="2" s="1"/>
  <c r="S3468" i="2"/>
  <c r="U3468" i="2" s="1"/>
  <c r="S3469" i="2"/>
  <c r="U3469" i="2" s="1"/>
  <c r="S3470" i="2"/>
  <c r="U3470" i="2" s="1"/>
  <c r="S3471" i="2"/>
  <c r="U3471" i="2" s="1"/>
  <c r="S3472" i="2"/>
  <c r="U3472" i="2" s="1"/>
  <c r="S3473" i="2"/>
  <c r="U3473" i="2" s="1"/>
  <c r="S3474" i="2"/>
  <c r="U3474" i="2" s="1"/>
  <c r="S3475" i="2"/>
  <c r="U3475" i="2" s="1"/>
  <c r="S3476" i="2"/>
  <c r="U3476" i="2" s="1"/>
  <c r="S3477" i="2"/>
  <c r="U3477" i="2" s="1"/>
  <c r="S3478" i="2"/>
  <c r="U3478" i="2" s="1"/>
  <c r="S3479" i="2"/>
  <c r="U3479" i="2" s="1"/>
  <c r="S3480" i="2"/>
  <c r="U3480" i="2" s="1"/>
  <c r="S3481" i="2"/>
  <c r="U3481" i="2" s="1"/>
  <c r="S3482" i="2"/>
  <c r="U3482" i="2" s="1"/>
  <c r="S3483" i="2"/>
  <c r="U3483" i="2" s="1"/>
  <c r="S3484" i="2"/>
  <c r="U3484" i="2" s="1"/>
  <c r="S3485" i="2"/>
  <c r="U3485" i="2" s="1"/>
  <c r="S3486" i="2"/>
  <c r="U3486" i="2" s="1"/>
  <c r="S3487" i="2"/>
  <c r="U3487" i="2" s="1"/>
  <c r="S3488" i="2"/>
  <c r="U3488" i="2" s="1"/>
  <c r="S3489" i="2"/>
  <c r="U3489" i="2" s="1"/>
  <c r="S3490" i="2"/>
  <c r="U3490" i="2" s="1"/>
  <c r="S3491" i="2"/>
  <c r="U3491" i="2" s="1"/>
  <c r="S3492" i="2"/>
  <c r="U3492" i="2" s="1"/>
  <c r="S3493" i="2"/>
  <c r="U3493" i="2" s="1"/>
  <c r="S3494" i="2"/>
  <c r="U3494" i="2" s="1"/>
  <c r="S3495" i="2"/>
  <c r="U3495" i="2" s="1"/>
  <c r="S3496" i="2"/>
  <c r="U3496" i="2" s="1"/>
  <c r="S3497" i="2"/>
  <c r="U3497" i="2" s="1"/>
  <c r="S3498" i="2"/>
  <c r="U3498" i="2" s="1"/>
  <c r="S3499" i="2"/>
  <c r="U3499" i="2" s="1"/>
  <c r="S3500" i="2"/>
  <c r="U3500" i="2" s="1"/>
  <c r="S3501" i="2"/>
  <c r="U3501" i="2" s="1"/>
  <c r="S3502" i="2"/>
  <c r="U3502" i="2" s="1"/>
  <c r="S3503" i="2"/>
  <c r="U3503" i="2" s="1"/>
  <c r="S3504" i="2"/>
  <c r="U3504" i="2" s="1"/>
  <c r="S3505" i="2"/>
  <c r="U3505" i="2" s="1"/>
  <c r="S3506" i="2"/>
  <c r="U3506" i="2" s="1"/>
  <c r="S3507" i="2"/>
  <c r="U3507" i="2" s="1"/>
  <c r="S3508" i="2"/>
  <c r="U3508" i="2" s="1"/>
  <c r="S3509" i="2"/>
  <c r="U3509" i="2" s="1"/>
  <c r="S3510" i="2"/>
  <c r="U3510" i="2" s="1"/>
  <c r="S3511" i="2"/>
  <c r="U3511" i="2" s="1"/>
  <c r="S3512" i="2"/>
  <c r="U3512" i="2" s="1"/>
  <c r="S3513" i="2"/>
  <c r="U3513" i="2" s="1"/>
  <c r="S3514" i="2"/>
  <c r="U3514" i="2" s="1"/>
  <c r="S3515" i="2"/>
  <c r="U3515" i="2" s="1"/>
  <c r="S3516" i="2"/>
  <c r="U3516" i="2" s="1"/>
  <c r="S3517" i="2"/>
  <c r="U3517" i="2" s="1"/>
  <c r="S3518" i="2"/>
  <c r="U3518" i="2" s="1"/>
  <c r="S3519" i="2"/>
  <c r="U3519" i="2" s="1"/>
  <c r="S3520" i="2"/>
  <c r="U3520" i="2" s="1"/>
  <c r="S3521" i="2"/>
  <c r="U3521" i="2" s="1"/>
  <c r="S3522" i="2"/>
  <c r="U3522" i="2" s="1"/>
  <c r="S3523" i="2"/>
  <c r="U3523" i="2" s="1"/>
  <c r="S3524" i="2"/>
  <c r="U3524" i="2" s="1"/>
  <c r="S3525" i="2"/>
  <c r="U3525" i="2" s="1"/>
  <c r="S3526" i="2"/>
  <c r="U3526" i="2" s="1"/>
  <c r="S3527" i="2"/>
  <c r="U3527" i="2" s="1"/>
  <c r="S3528" i="2"/>
  <c r="U3528" i="2" s="1"/>
  <c r="S3529" i="2"/>
  <c r="U3529" i="2" s="1"/>
  <c r="S3530" i="2"/>
  <c r="U3530" i="2" s="1"/>
  <c r="S3531" i="2"/>
  <c r="U3531" i="2" s="1"/>
  <c r="S3532" i="2"/>
  <c r="U3532" i="2" s="1"/>
  <c r="S3533" i="2"/>
  <c r="U3533" i="2" s="1"/>
  <c r="S3534" i="2"/>
  <c r="U3534" i="2" s="1"/>
  <c r="S3535" i="2"/>
  <c r="U3535" i="2" s="1"/>
  <c r="S3536" i="2"/>
  <c r="U3536" i="2" s="1"/>
  <c r="S3537" i="2"/>
  <c r="U3537" i="2" s="1"/>
  <c r="S3538" i="2"/>
  <c r="U3538" i="2" s="1"/>
  <c r="S3539" i="2"/>
  <c r="U3539" i="2" s="1"/>
  <c r="S3540" i="2"/>
  <c r="U3540" i="2" s="1"/>
  <c r="S3541" i="2"/>
  <c r="U3541" i="2" s="1"/>
  <c r="S3542" i="2"/>
  <c r="U3542" i="2" s="1"/>
  <c r="S3543" i="2"/>
  <c r="U3543" i="2" s="1"/>
  <c r="S3544" i="2"/>
  <c r="U3544" i="2" s="1"/>
  <c r="S3545" i="2"/>
  <c r="U3545" i="2" s="1"/>
  <c r="S3546" i="2"/>
  <c r="U3546" i="2" s="1"/>
  <c r="S3547" i="2"/>
  <c r="U3547" i="2" s="1"/>
  <c r="S3548" i="2"/>
  <c r="U3548" i="2" s="1"/>
  <c r="S3549" i="2"/>
  <c r="U3549" i="2" s="1"/>
  <c r="S3550" i="2"/>
  <c r="U3550" i="2" s="1"/>
  <c r="S3551" i="2"/>
  <c r="U3551" i="2" s="1"/>
  <c r="S3552" i="2"/>
  <c r="U3552" i="2" s="1"/>
  <c r="S3553" i="2"/>
  <c r="U3553" i="2" s="1"/>
  <c r="S3554" i="2"/>
  <c r="U3554" i="2" s="1"/>
  <c r="S3555" i="2"/>
  <c r="U3555" i="2" s="1"/>
  <c r="S3556" i="2"/>
  <c r="U3556" i="2" s="1"/>
  <c r="S3557" i="2"/>
  <c r="U3557" i="2" s="1"/>
  <c r="S3558" i="2"/>
  <c r="U3558" i="2" s="1"/>
  <c r="S3559" i="2"/>
  <c r="U3559" i="2" s="1"/>
  <c r="S3560" i="2"/>
  <c r="U3560" i="2" s="1"/>
  <c r="S3561" i="2"/>
  <c r="U3561" i="2" s="1"/>
  <c r="S3562" i="2"/>
  <c r="U3562" i="2" s="1"/>
  <c r="S3563" i="2"/>
  <c r="U3563" i="2" s="1"/>
  <c r="S3564" i="2"/>
  <c r="U3564" i="2" s="1"/>
  <c r="S3565" i="2"/>
  <c r="U3565" i="2" s="1"/>
  <c r="S3566" i="2"/>
  <c r="U3566" i="2" s="1"/>
  <c r="S3567" i="2"/>
  <c r="U3567" i="2" s="1"/>
  <c r="S3568" i="2"/>
  <c r="U3568" i="2" s="1"/>
  <c r="S3569" i="2"/>
  <c r="U3569" i="2" s="1"/>
  <c r="S3570" i="2"/>
  <c r="U3570" i="2" s="1"/>
  <c r="S3571" i="2"/>
  <c r="U3571" i="2" s="1"/>
  <c r="S3572" i="2"/>
  <c r="U3572" i="2" s="1"/>
  <c r="S3573" i="2"/>
  <c r="U3573" i="2" s="1"/>
  <c r="S3574" i="2"/>
  <c r="U3574" i="2" s="1"/>
  <c r="S3575" i="2"/>
  <c r="U3575" i="2" s="1"/>
  <c r="S3576" i="2"/>
  <c r="U3576" i="2" s="1"/>
  <c r="S3577" i="2"/>
  <c r="U3577" i="2" s="1"/>
  <c r="S3578" i="2"/>
  <c r="U3578" i="2" s="1"/>
  <c r="S3579" i="2"/>
  <c r="U3579" i="2" s="1"/>
  <c r="S3580" i="2"/>
  <c r="U3580" i="2" s="1"/>
  <c r="S3581" i="2"/>
  <c r="U3581" i="2" s="1"/>
  <c r="S3582" i="2"/>
  <c r="U3582" i="2" s="1"/>
  <c r="S3583" i="2"/>
  <c r="U3583" i="2" s="1"/>
  <c r="S3584" i="2"/>
  <c r="U3584" i="2" s="1"/>
  <c r="S3585" i="2"/>
  <c r="U3585" i="2" s="1"/>
  <c r="S3586" i="2"/>
  <c r="U3586" i="2" s="1"/>
  <c r="S3587" i="2"/>
  <c r="U3587" i="2" s="1"/>
  <c r="S3588" i="2"/>
  <c r="U3588" i="2" s="1"/>
  <c r="S3589" i="2"/>
  <c r="U3589" i="2" s="1"/>
  <c r="S3590" i="2"/>
  <c r="U3590" i="2" s="1"/>
  <c r="S3591" i="2"/>
  <c r="U3591" i="2" s="1"/>
  <c r="S3592" i="2"/>
  <c r="U3592" i="2" s="1"/>
  <c r="S3593" i="2"/>
  <c r="U3593" i="2" s="1"/>
  <c r="S3594" i="2"/>
  <c r="U3594" i="2" s="1"/>
  <c r="S3595" i="2"/>
  <c r="U3595" i="2" s="1"/>
  <c r="S3596" i="2"/>
  <c r="U3596" i="2" s="1"/>
  <c r="S3597" i="2"/>
  <c r="U3597" i="2" s="1"/>
  <c r="S3598" i="2"/>
  <c r="U3598" i="2" s="1"/>
  <c r="S3599" i="2"/>
  <c r="U3599" i="2" s="1"/>
  <c r="S3600" i="2"/>
  <c r="U3600" i="2" s="1"/>
  <c r="S3601" i="2"/>
  <c r="U3601" i="2" s="1"/>
  <c r="S3602" i="2"/>
  <c r="U3602" i="2" s="1"/>
  <c r="S3603" i="2"/>
  <c r="U3603" i="2" s="1"/>
  <c r="S3604" i="2"/>
  <c r="U3604" i="2" s="1"/>
  <c r="S3605" i="2"/>
  <c r="U3605" i="2" s="1"/>
  <c r="S3606" i="2"/>
  <c r="U3606" i="2" s="1"/>
  <c r="S3607" i="2"/>
  <c r="U3607" i="2" s="1"/>
  <c r="S3608" i="2"/>
  <c r="U3608" i="2" s="1"/>
  <c r="S3609" i="2"/>
  <c r="U3609" i="2" s="1"/>
  <c r="S3610" i="2"/>
  <c r="U3610" i="2" s="1"/>
  <c r="S3611" i="2"/>
  <c r="U3611" i="2" s="1"/>
  <c r="S3612" i="2"/>
  <c r="U3612" i="2" s="1"/>
  <c r="S3613" i="2"/>
  <c r="U3613" i="2" s="1"/>
  <c r="S3614" i="2"/>
  <c r="U3614" i="2" s="1"/>
  <c r="S3615" i="2"/>
  <c r="U3615" i="2" s="1"/>
  <c r="S3616" i="2"/>
  <c r="U3616" i="2" s="1"/>
  <c r="S3617" i="2"/>
  <c r="U3617" i="2" s="1"/>
  <c r="S3618" i="2"/>
  <c r="U3618" i="2" s="1"/>
  <c r="S3619" i="2"/>
  <c r="U3619" i="2" s="1"/>
  <c r="S3620" i="2"/>
  <c r="U3620" i="2" s="1"/>
  <c r="S3621" i="2"/>
  <c r="U3621" i="2" s="1"/>
  <c r="S3622" i="2"/>
  <c r="U3622" i="2" s="1"/>
  <c r="S3623" i="2"/>
  <c r="U3623" i="2" s="1"/>
  <c r="S3624" i="2"/>
  <c r="U3624" i="2" s="1"/>
  <c r="S3625" i="2"/>
  <c r="U3625" i="2" s="1"/>
  <c r="S3626" i="2"/>
  <c r="U3626" i="2" s="1"/>
  <c r="S3627" i="2"/>
  <c r="U3627" i="2" s="1"/>
  <c r="S3628" i="2"/>
  <c r="U3628" i="2" s="1"/>
  <c r="S3629" i="2"/>
  <c r="U3629" i="2" s="1"/>
  <c r="S3630" i="2"/>
  <c r="U3630" i="2" s="1"/>
  <c r="S3631" i="2"/>
  <c r="U3631" i="2" s="1"/>
  <c r="S3632" i="2"/>
  <c r="U3632" i="2" s="1"/>
  <c r="S3633" i="2"/>
  <c r="U3633" i="2" s="1"/>
  <c r="S3634" i="2"/>
  <c r="U3634" i="2" s="1"/>
  <c r="S3635" i="2"/>
  <c r="U3635" i="2" s="1"/>
  <c r="S3636" i="2"/>
  <c r="U3636" i="2" s="1"/>
  <c r="S3637" i="2"/>
  <c r="U3637" i="2" s="1"/>
  <c r="S3638" i="2"/>
  <c r="U3638" i="2" s="1"/>
  <c r="S3639" i="2"/>
  <c r="U3639" i="2" s="1"/>
  <c r="S3640" i="2"/>
  <c r="U3640" i="2" s="1"/>
  <c r="S3641" i="2"/>
  <c r="U3641" i="2" s="1"/>
  <c r="S3642" i="2"/>
  <c r="U3642" i="2" s="1"/>
  <c r="S3643" i="2"/>
  <c r="U3643" i="2" s="1"/>
  <c r="S3644" i="2"/>
  <c r="U3644" i="2" s="1"/>
  <c r="S3645" i="2"/>
  <c r="U3645" i="2" s="1"/>
  <c r="S3646" i="2"/>
  <c r="U3646" i="2" s="1"/>
  <c r="S3647" i="2"/>
  <c r="U3647" i="2" s="1"/>
  <c r="S3648" i="2"/>
  <c r="U3648" i="2" s="1"/>
  <c r="S3649" i="2"/>
  <c r="U3649" i="2" s="1"/>
  <c r="S3650" i="2"/>
  <c r="U3650" i="2" s="1"/>
  <c r="S3651" i="2"/>
  <c r="U3651" i="2" s="1"/>
  <c r="S3652" i="2"/>
  <c r="U3652" i="2" s="1"/>
  <c r="S3653" i="2"/>
  <c r="U3653" i="2" s="1"/>
  <c r="S3654" i="2"/>
  <c r="U3654" i="2" s="1"/>
  <c r="S3655" i="2"/>
  <c r="U3655" i="2" s="1"/>
  <c r="S3656" i="2"/>
  <c r="U3656" i="2" s="1"/>
  <c r="S3657" i="2"/>
  <c r="U3657" i="2" s="1"/>
  <c r="S3658" i="2"/>
  <c r="U3658" i="2" s="1"/>
  <c r="S3659" i="2"/>
  <c r="U3659" i="2" s="1"/>
  <c r="S3660" i="2"/>
  <c r="U3660" i="2" s="1"/>
  <c r="S3661" i="2"/>
  <c r="U3661" i="2" s="1"/>
  <c r="S3662" i="2"/>
  <c r="U3662" i="2" s="1"/>
  <c r="S3663" i="2"/>
  <c r="U3663" i="2" s="1"/>
  <c r="S3664" i="2"/>
  <c r="U3664" i="2" s="1"/>
  <c r="S3665" i="2"/>
  <c r="U3665" i="2" s="1"/>
  <c r="S3666" i="2"/>
  <c r="U3666" i="2" s="1"/>
  <c r="S3667" i="2"/>
  <c r="U3667" i="2" s="1"/>
  <c r="S3668" i="2"/>
  <c r="U3668" i="2" s="1"/>
  <c r="S3669" i="2"/>
  <c r="U3669" i="2" s="1"/>
  <c r="S3670" i="2"/>
  <c r="U3670" i="2" s="1"/>
  <c r="S3671" i="2"/>
  <c r="U3671" i="2" s="1"/>
  <c r="S3672" i="2"/>
  <c r="U3672" i="2" s="1"/>
  <c r="S3673" i="2"/>
  <c r="U3673" i="2" s="1"/>
  <c r="S3674" i="2"/>
  <c r="U3674" i="2" s="1"/>
  <c r="S3675" i="2"/>
  <c r="U3675" i="2" s="1"/>
  <c r="S3676" i="2"/>
  <c r="U3676" i="2" s="1"/>
  <c r="S3677" i="2"/>
  <c r="U3677" i="2" s="1"/>
  <c r="S3678" i="2"/>
  <c r="U3678" i="2" s="1"/>
  <c r="S3679" i="2"/>
  <c r="U3679" i="2" s="1"/>
  <c r="S3680" i="2"/>
  <c r="U3680" i="2" s="1"/>
  <c r="S3681" i="2"/>
  <c r="U3681" i="2" s="1"/>
  <c r="S3682" i="2"/>
  <c r="U3682" i="2" s="1"/>
  <c r="S3683" i="2"/>
  <c r="U3683" i="2" s="1"/>
  <c r="S3684" i="2"/>
  <c r="U3684" i="2" s="1"/>
  <c r="S3685" i="2"/>
  <c r="U3685" i="2" s="1"/>
  <c r="S3686" i="2"/>
  <c r="U3686" i="2" s="1"/>
  <c r="S3687" i="2"/>
  <c r="U3687" i="2" s="1"/>
  <c r="S3688" i="2"/>
  <c r="U3688" i="2" s="1"/>
  <c r="S3689" i="2"/>
  <c r="U3689" i="2" s="1"/>
  <c r="S3690" i="2"/>
  <c r="U3690" i="2" s="1"/>
  <c r="S3691" i="2"/>
  <c r="U3691" i="2" s="1"/>
  <c r="S3692" i="2"/>
  <c r="U3692" i="2" s="1"/>
  <c r="S3693" i="2"/>
  <c r="U3693" i="2" s="1"/>
  <c r="S3694" i="2"/>
  <c r="U3694" i="2" s="1"/>
  <c r="S3695" i="2"/>
  <c r="U3695" i="2" s="1"/>
  <c r="S3696" i="2"/>
  <c r="U3696" i="2" s="1"/>
  <c r="S3697" i="2"/>
  <c r="U3697" i="2" s="1"/>
  <c r="S3698" i="2"/>
  <c r="U3698" i="2" s="1"/>
  <c r="S3699" i="2"/>
  <c r="U3699" i="2" s="1"/>
  <c r="S3700" i="2"/>
  <c r="U3700" i="2" s="1"/>
  <c r="S3701" i="2"/>
  <c r="U3701" i="2" s="1"/>
  <c r="S3702" i="2"/>
  <c r="U3702" i="2" s="1"/>
  <c r="S3703" i="2"/>
  <c r="U3703" i="2" s="1"/>
  <c r="S3704" i="2"/>
  <c r="U3704" i="2" s="1"/>
  <c r="S3705" i="2"/>
  <c r="U3705" i="2" s="1"/>
  <c r="S3706" i="2"/>
  <c r="U3706" i="2" s="1"/>
  <c r="S3707" i="2"/>
  <c r="U3707" i="2" s="1"/>
  <c r="S3708" i="2"/>
  <c r="U3708" i="2" s="1"/>
  <c r="S3709" i="2"/>
  <c r="U3709" i="2" s="1"/>
  <c r="S3710" i="2"/>
  <c r="U3710" i="2" s="1"/>
  <c r="S3711" i="2"/>
  <c r="U3711" i="2" s="1"/>
  <c r="S3712" i="2"/>
  <c r="U3712" i="2" s="1"/>
  <c r="S3713" i="2"/>
  <c r="U3713" i="2" s="1"/>
  <c r="S3714" i="2"/>
  <c r="U3714" i="2" s="1"/>
  <c r="S3715" i="2"/>
  <c r="U3715" i="2" s="1"/>
  <c r="S3716" i="2"/>
  <c r="U3716" i="2" s="1"/>
  <c r="S3717" i="2"/>
  <c r="U3717" i="2" s="1"/>
  <c r="S3718" i="2"/>
  <c r="U3718" i="2" s="1"/>
  <c r="S3719" i="2"/>
  <c r="U3719" i="2" s="1"/>
  <c r="S3720" i="2"/>
  <c r="U3720" i="2" s="1"/>
  <c r="S3721" i="2"/>
  <c r="U3721" i="2" s="1"/>
  <c r="S3722" i="2"/>
  <c r="U3722" i="2" s="1"/>
  <c r="S3723" i="2"/>
  <c r="U3723" i="2" s="1"/>
  <c r="S3724" i="2"/>
  <c r="U3724" i="2" s="1"/>
  <c r="S3725" i="2"/>
  <c r="U3725" i="2" s="1"/>
  <c r="S3726" i="2"/>
  <c r="U3726" i="2" s="1"/>
  <c r="S3727" i="2"/>
  <c r="U3727" i="2" s="1"/>
  <c r="S3728" i="2"/>
  <c r="U3728" i="2" s="1"/>
  <c r="S3729" i="2"/>
  <c r="U3729" i="2" s="1"/>
  <c r="S3730" i="2"/>
  <c r="U3730" i="2" s="1"/>
  <c r="S3731" i="2"/>
  <c r="U3731" i="2" s="1"/>
  <c r="S3732" i="2"/>
  <c r="U3732" i="2" s="1"/>
  <c r="S3733" i="2"/>
  <c r="U3733" i="2" s="1"/>
  <c r="S3734" i="2"/>
  <c r="U3734" i="2" s="1"/>
  <c r="S3735" i="2"/>
  <c r="U3735" i="2" s="1"/>
  <c r="S3736" i="2"/>
  <c r="U3736" i="2" s="1"/>
  <c r="S3737" i="2"/>
  <c r="U3737" i="2" s="1"/>
  <c r="S3738" i="2"/>
  <c r="U3738" i="2" s="1"/>
  <c r="S3739" i="2"/>
  <c r="U3739" i="2" s="1"/>
  <c r="S3740" i="2"/>
  <c r="U3740" i="2" s="1"/>
  <c r="S3741" i="2"/>
  <c r="U3741" i="2" s="1"/>
  <c r="S3742" i="2"/>
  <c r="U3742" i="2" s="1"/>
  <c r="S3743" i="2"/>
  <c r="U3743" i="2" s="1"/>
  <c r="S3744" i="2"/>
  <c r="U3744" i="2" s="1"/>
  <c r="S3745" i="2"/>
  <c r="U3745" i="2" s="1"/>
  <c r="S3746" i="2"/>
  <c r="U3746" i="2" s="1"/>
  <c r="S3747" i="2"/>
  <c r="U3747" i="2" s="1"/>
  <c r="S3748" i="2"/>
  <c r="U3748" i="2" s="1"/>
  <c r="S3749" i="2"/>
  <c r="U3749" i="2" s="1"/>
  <c r="S3750" i="2"/>
  <c r="U3750" i="2" s="1"/>
  <c r="S3751" i="2"/>
  <c r="U3751" i="2" s="1"/>
  <c r="S3752" i="2"/>
  <c r="U3752" i="2" s="1"/>
  <c r="S3753" i="2"/>
  <c r="U3753" i="2" s="1"/>
  <c r="S3754" i="2"/>
  <c r="U3754" i="2" s="1"/>
  <c r="S3755" i="2"/>
  <c r="U3755" i="2" s="1"/>
  <c r="S3756" i="2"/>
  <c r="U3756" i="2" s="1"/>
  <c r="S3757" i="2"/>
  <c r="U3757" i="2" s="1"/>
  <c r="S3758" i="2"/>
  <c r="U3758" i="2" s="1"/>
  <c r="S3759" i="2"/>
  <c r="U3759" i="2" s="1"/>
  <c r="S3760" i="2"/>
  <c r="U3760" i="2" s="1"/>
  <c r="S3761" i="2"/>
  <c r="U3761" i="2" s="1"/>
  <c r="S3762" i="2"/>
  <c r="U3762" i="2" s="1"/>
  <c r="S3763" i="2"/>
  <c r="U3763" i="2" s="1"/>
  <c r="S3764" i="2"/>
  <c r="U3764" i="2" s="1"/>
  <c r="S3765" i="2"/>
  <c r="U3765" i="2" s="1"/>
  <c r="S3766" i="2"/>
  <c r="U3766" i="2" s="1"/>
  <c r="S3767" i="2"/>
  <c r="U3767" i="2" s="1"/>
  <c r="S3768" i="2"/>
  <c r="U3768" i="2" s="1"/>
  <c r="S3769" i="2"/>
  <c r="U3769" i="2" s="1"/>
  <c r="S3770" i="2"/>
  <c r="U3770" i="2" s="1"/>
  <c r="S3771" i="2"/>
  <c r="U3771" i="2" s="1"/>
  <c r="S3772" i="2"/>
  <c r="U3772" i="2" s="1"/>
  <c r="S3773" i="2"/>
  <c r="U3773" i="2" s="1"/>
  <c r="S3774" i="2"/>
  <c r="U3774" i="2" s="1"/>
  <c r="S3775" i="2"/>
  <c r="U3775" i="2" s="1"/>
  <c r="S3776" i="2"/>
  <c r="U3776" i="2" s="1"/>
  <c r="S3777" i="2"/>
  <c r="U3777" i="2" s="1"/>
  <c r="S3778" i="2"/>
  <c r="U3778" i="2" s="1"/>
  <c r="S3779" i="2"/>
  <c r="U3779" i="2" s="1"/>
  <c r="S3780" i="2"/>
  <c r="U3780" i="2" s="1"/>
  <c r="S3781" i="2"/>
  <c r="U3781" i="2" s="1"/>
  <c r="S3782" i="2"/>
  <c r="U3782" i="2" s="1"/>
  <c r="S3783" i="2"/>
  <c r="U3783" i="2" s="1"/>
  <c r="S3784" i="2"/>
  <c r="U3784" i="2" s="1"/>
  <c r="S3785" i="2"/>
  <c r="U3785" i="2" s="1"/>
  <c r="S3786" i="2"/>
  <c r="U3786" i="2" s="1"/>
  <c r="S3787" i="2"/>
  <c r="U3787" i="2" s="1"/>
  <c r="S3788" i="2"/>
  <c r="U3788" i="2" s="1"/>
  <c r="S3789" i="2"/>
  <c r="U3789" i="2" s="1"/>
  <c r="S3790" i="2"/>
  <c r="U3790" i="2" s="1"/>
  <c r="S3791" i="2"/>
  <c r="U3791" i="2" s="1"/>
  <c r="S3792" i="2"/>
  <c r="U3792" i="2" s="1"/>
  <c r="S3793" i="2"/>
  <c r="U3793" i="2" s="1"/>
  <c r="S3794" i="2"/>
  <c r="U3794" i="2" s="1"/>
  <c r="S3795" i="2"/>
  <c r="U3795" i="2" s="1"/>
  <c r="S3796" i="2"/>
  <c r="U3796" i="2" s="1"/>
  <c r="S3797" i="2"/>
  <c r="U3797" i="2" s="1"/>
  <c r="S3798" i="2"/>
  <c r="U3798" i="2" s="1"/>
  <c r="S3799" i="2"/>
  <c r="U3799" i="2" s="1"/>
  <c r="S3800" i="2"/>
  <c r="U3800" i="2" s="1"/>
  <c r="S3801" i="2"/>
  <c r="U3801" i="2" s="1"/>
  <c r="S3802" i="2"/>
  <c r="U3802" i="2" s="1"/>
  <c r="S3803" i="2"/>
  <c r="U3803" i="2" s="1"/>
  <c r="S3804" i="2"/>
  <c r="U3804" i="2" s="1"/>
  <c r="S3805" i="2"/>
  <c r="U3805" i="2" s="1"/>
  <c r="S3806" i="2"/>
  <c r="U3806" i="2" s="1"/>
  <c r="S3807" i="2"/>
  <c r="U3807" i="2" s="1"/>
  <c r="S3808" i="2"/>
  <c r="U3808" i="2" s="1"/>
  <c r="S3809" i="2"/>
  <c r="U3809" i="2" s="1"/>
  <c r="S3810" i="2"/>
  <c r="U3810" i="2" s="1"/>
  <c r="S3811" i="2"/>
  <c r="U3811" i="2" s="1"/>
  <c r="S3812" i="2"/>
  <c r="U3812" i="2" s="1"/>
  <c r="S3813" i="2"/>
  <c r="U3813" i="2" s="1"/>
  <c r="S3814" i="2"/>
  <c r="U3814" i="2" s="1"/>
  <c r="S3815" i="2"/>
  <c r="U3815" i="2" s="1"/>
  <c r="S3816" i="2"/>
  <c r="U3816" i="2" s="1"/>
  <c r="S3817" i="2"/>
  <c r="U3817" i="2" s="1"/>
  <c r="S3818" i="2"/>
  <c r="U3818" i="2" s="1"/>
  <c r="S3819" i="2"/>
  <c r="U3819" i="2" s="1"/>
  <c r="S3820" i="2"/>
  <c r="U3820" i="2" s="1"/>
  <c r="S3821" i="2"/>
  <c r="U3821" i="2" s="1"/>
  <c r="S3822" i="2"/>
  <c r="U3822" i="2" s="1"/>
  <c r="S3823" i="2"/>
  <c r="U3823" i="2" s="1"/>
  <c r="S3824" i="2"/>
  <c r="U3824" i="2" s="1"/>
  <c r="S3825" i="2"/>
  <c r="U3825" i="2" s="1"/>
  <c r="S3826" i="2"/>
  <c r="U3826" i="2" s="1"/>
  <c r="S3827" i="2"/>
  <c r="U3827" i="2" s="1"/>
  <c r="S3828" i="2"/>
  <c r="U3828" i="2" s="1"/>
  <c r="S3829" i="2"/>
  <c r="U3829" i="2" s="1"/>
  <c r="S3830" i="2"/>
  <c r="U3830" i="2" s="1"/>
  <c r="S3831" i="2"/>
  <c r="U3831" i="2" s="1"/>
  <c r="S3832" i="2"/>
  <c r="U3832" i="2" s="1"/>
  <c r="S3833" i="2"/>
  <c r="U3833" i="2" s="1"/>
  <c r="S3834" i="2"/>
  <c r="U3834" i="2" s="1"/>
  <c r="S3835" i="2"/>
  <c r="U3835" i="2" s="1"/>
  <c r="S3836" i="2"/>
  <c r="U3836" i="2" s="1"/>
  <c r="S3837" i="2"/>
  <c r="U3837" i="2" s="1"/>
  <c r="S3838" i="2"/>
  <c r="U3838" i="2" s="1"/>
  <c r="S3839" i="2"/>
  <c r="U3839" i="2" s="1"/>
  <c r="S3840" i="2"/>
  <c r="U3840" i="2" s="1"/>
  <c r="S3841" i="2"/>
  <c r="U3841" i="2" s="1"/>
  <c r="S3842" i="2"/>
  <c r="U3842" i="2" s="1"/>
  <c r="S3843" i="2"/>
  <c r="U3843" i="2" s="1"/>
  <c r="S3844" i="2"/>
  <c r="U3844" i="2" s="1"/>
  <c r="S3845" i="2"/>
  <c r="U3845" i="2" s="1"/>
  <c r="S3846" i="2"/>
  <c r="U3846" i="2" s="1"/>
  <c r="S3847" i="2"/>
  <c r="U3847" i="2" s="1"/>
  <c r="S3848" i="2"/>
  <c r="U3848" i="2" s="1"/>
  <c r="S3849" i="2"/>
  <c r="U3849" i="2" s="1"/>
  <c r="S3850" i="2"/>
  <c r="U3850" i="2" s="1"/>
  <c r="S3851" i="2"/>
  <c r="U3851" i="2" s="1"/>
  <c r="S3852" i="2"/>
  <c r="U3852" i="2" s="1"/>
  <c r="S3853" i="2"/>
  <c r="U3853" i="2" s="1"/>
  <c r="S3854" i="2"/>
  <c r="U3854" i="2" s="1"/>
  <c r="S3855" i="2"/>
  <c r="U3855" i="2" s="1"/>
  <c r="S3856" i="2"/>
  <c r="U3856" i="2" s="1"/>
  <c r="S3857" i="2"/>
  <c r="U3857" i="2" s="1"/>
  <c r="S3858" i="2"/>
  <c r="U3858" i="2" s="1"/>
  <c r="S3859" i="2"/>
  <c r="U3859" i="2" s="1"/>
  <c r="S3860" i="2"/>
  <c r="U3860" i="2" s="1"/>
  <c r="S3861" i="2"/>
  <c r="U3861" i="2" s="1"/>
  <c r="S3862" i="2"/>
  <c r="U3862" i="2" s="1"/>
  <c r="S3863" i="2"/>
  <c r="U3863" i="2" s="1"/>
  <c r="S3864" i="2"/>
  <c r="U3864" i="2" s="1"/>
  <c r="S3865" i="2"/>
  <c r="U3865" i="2" s="1"/>
  <c r="S3866" i="2"/>
  <c r="U3866" i="2" s="1"/>
  <c r="S3867" i="2"/>
  <c r="U3867" i="2" s="1"/>
  <c r="S3868" i="2"/>
  <c r="U3868" i="2" s="1"/>
  <c r="S3869" i="2"/>
  <c r="U3869" i="2" s="1"/>
  <c r="S3870" i="2"/>
  <c r="U3870" i="2" s="1"/>
  <c r="S3871" i="2"/>
  <c r="U3871" i="2" s="1"/>
  <c r="S3872" i="2"/>
  <c r="U3872" i="2" s="1"/>
  <c r="S3873" i="2"/>
  <c r="U3873" i="2" s="1"/>
  <c r="S3874" i="2"/>
  <c r="U3874" i="2" s="1"/>
  <c r="S3875" i="2"/>
  <c r="U3875" i="2" s="1"/>
  <c r="S3876" i="2"/>
  <c r="U3876" i="2" s="1"/>
  <c r="S3877" i="2"/>
  <c r="U3877" i="2" s="1"/>
  <c r="S3878" i="2"/>
  <c r="U3878" i="2" s="1"/>
  <c r="S3879" i="2"/>
  <c r="U3879" i="2" s="1"/>
  <c r="S3880" i="2"/>
  <c r="U3880" i="2" s="1"/>
  <c r="S3881" i="2"/>
  <c r="U3881" i="2" s="1"/>
  <c r="S3882" i="2"/>
  <c r="U3882" i="2" s="1"/>
  <c r="S3883" i="2"/>
  <c r="U3883" i="2" s="1"/>
  <c r="S3884" i="2"/>
  <c r="U3884" i="2" s="1"/>
  <c r="S3885" i="2"/>
  <c r="U3885" i="2" s="1"/>
  <c r="S3886" i="2"/>
  <c r="U3886" i="2" s="1"/>
  <c r="S3887" i="2"/>
  <c r="U3887" i="2" s="1"/>
  <c r="S3888" i="2"/>
  <c r="U3888" i="2" s="1"/>
  <c r="S3889" i="2"/>
  <c r="U3889" i="2" s="1"/>
  <c r="S3890" i="2"/>
  <c r="U3890" i="2" s="1"/>
  <c r="S3891" i="2"/>
  <c r="U3891" i="2" s="1"/>
  <c r="S3892" i="2"/>
  <c r="U3892" i="2" s="1"/>
  <c r="S3893" i="2"/>
  <c r="U3893" i="2" s="1"/>
  <c r="S3894" i="2"/>
  <c r="U3894" i="2" s="1"/>
  <c r="S3895" i="2"/>
  <c r="U3895" i="2" s="1"/>
  <c r="S3896" i="2"/>
  <c r="U3896" i="2" s="1"/>
  <c r="S3897" i="2"/>
  <c r="U3897" i="2" s="1"/>
  <c r="S3898" i="2"/>
  <c r="U3898" i="2" s="1"/>
  <c r="S3899" i="2"/>
  <c r="U3899" i="2" s="1"/>
  <c r="S3900" i="2"/>
  <c r="U3900" i="2" s="1"/>
  <c r="S3901" i="2"/>
  <c r="U3901" i="2" s="1"/>
  <c r="S3902" i="2"/>
  <c r="U3902" i="2" s="1"/>
  <c r="S3903" i="2"/>
  <c r="U3903" i="2" s="1"/>
  <c r="S3904" i="2"/>
  <c r="U3904" i="2" s="1"/>
  <c r="S3905" i="2"/>
  <c r="U3905" i="2" s="1"/>
  <c r="S3906" i="2"/>
  <c r="U3906" i="2" s="1"/>
  <c r="S3907" i="2"/>
  <c r="U3907" i="2" s="1"/>
  <c r="S3908" i="2"/>
  <c r="U3908" i="2" s="1"/>
  <c r="S3909" i="2"/>
  <c r="U3909" i="2" s="1"/>
  <c r="S3910" i="2"/>
  <c r="U3910" i="2" s="1"/>
  <c r="S3911" i="2"/>
  <c r="U3911" i="2" s="1"/>
  <c r="S3912" i="2"/>
  <c r="U3912" i="2" s="1"/>
  <c r="S3913" i="2"/>
  <c r="U3913" i="2" s="1"/>
  <c r="S3914" i="2"/>
  <c r="U3914" i="2" s="1"/>
  <c r="S3915" i="2"/>
  <c r="U3915" i="2" s="1"/>
  <c r="S3916" i="2"/>
  <c r="U3916" i="2" s="1"/>
  <c r="S3917" i="2"/>
  <c r="U3917" i="2" s="1"/>
  <c r="S3918" i="2"/>
  <c r="U3918" i="2" s="1"/>
  <c r="S3919" i="2"/>
  <c r="U3919" i="2" s="1"/>
  <c r="S3920" i="2"/>
  <c r="U3920" i="2" s="1"/>
  <c r="S3921" i="2"/>
  <c r="U3921" i="2" s="1"/>
  <c r="S3922" i="2"/>
  <c r="U3922" i="2" s="1"/>
  <c r="S3923" i="2"/>
  <c r="U3923" i="2" s="1"/>
  <c r="S3924" i="2"/>
  <c r="U3924" i="2" s="1"/>
  <c r="S3925" i="2"/>
  <c r="U3925" i="2" s="1"/>
  <c r="S3926" i="2"/>
  <c r="U3926" i="2" s="1"/>
  <c r="S3927" i="2"/>
  <c r="U3927" i="2" s="1"/>
  <c r="S3928" i="2"/>
  <c r="U3928" i="2" s="1"/>
  <c r="S3929" i="2"/>
  <c r="U3929" i="2" s="1"/>
  <c r="S3930" i="2"/>
  <c r="U3930" i="2" s="1"/>
  <c r="S3931" i="2"/>
  <c r="U3931" i="2" s="1"/>
  <c r="S3932" i="2"/>
  <c r="U3932" i="2" s="1"/>
  <c r="S3933" i="2"/>
  <c r="U3933" i="2" s="1"/>
  <c r="S3934" i="2"/>
  <c r="U3934" i="2" s="1"/>
  <c r="S3935" i="2"/>
  <c r="U3935" i="2" s="1"/>
  <c r="S3936" i="2"/>
  <c r="U3936" i="2" s="1"/>
  <c r="S3937" i="2"/>
  <c r="U3937" i="2" s="1"/>
  <c r="S3938" i="2"/>
  <c r="U3938" i="2" s="1"/>
  <c r="S3939" i="2"/>
  <c r="U3939" i="2" s="1"/>
  <c r="S3940" i="2"/>
  <c r="U3940" i="2" s="1"/>
  <c r="S3941" i="2"/>
  <c r="U3941" i="2" s="1"/>
  <c r="S3942" i="2"/>
  <c r="U3942" i="2" s="1"/>
  <c r="S3943" i="2"/>
  <c r="U3943" i="2" s="1"/>
  <c r="S3944" i="2"/>
  <c r="U3944" i="2" s="1"/>
  <c r="S3945" i="2"/>
  <c r="U3945" i="2" s="1"/>
  <c r="S3946" i="2"/>
  <c r="U3946" i="2" s="1"/>
  <c r="S3947" i="2"/>
  <c r="U3947" i="2" s="1"/>
  <c r="S3948" i="2"/>
  <c r="U3948" i="2" s="1"/>
  <c r="S3949" i="2"/>
  <c r="U3949" i="2" s="1"/>
  <c r="S3950" i="2"/>
  <c r="U3950" i="2" s="1"/>
  <c r="S3951" i="2"/>
  <c r="U3951" i="2" s="1"/>
  <c r="S3952" i="2"/>
  <c r="U3952" i="2" s="1"/>
  <c r="S3953" i="2"/>
  <c r="U3953" i="2" s="1"/>
  <c r="S3954" i="2"/>
  <c r="U3954" i="2" s="1"/>
  <c r="S3955" i="2"/>
  <c r="U3955" i="2" s="1"/>
  <c r="S3956" i="2"/>
  <c r="U3956" i="2" s="1"/>
  <c r="S3957" i="2"/>
  <c r="U3957" i="2" s="1"/>
  <c r="S3958" i="2"/>
  <c r="U3958" i="2" s="1"/>
  <c r="S3959" i="2"/>
  <c r="U3959" i="2" s="1"/>
  <c r="S3960" i="2"/>
  <c r="U3960" i="2" s="1"/>
  <c r="S3961" i="2"/>
  <c r="U3961" i="2" s="1"/>
  <c r="S3962" i="2"/>
  <c r="U3962" i="2" s="1"/>
  <c r="S3963" i="2"/>
  <c r="U3963" i="2" s="1"/>
  <c r="S3964" i="2"/>
  <c r="U3964" i="2" s="1"/>
  <c r="S3965" i="2"/>
  <c r="U3965" i="2" s="1"/>
  <c r="S3966" i="2"/>
  <c r="U3966" i="2" s="1"/>
  <c r="S3967" i="2"/>
  <c r="U3967" i="2" s="1"/>
  <c r="S3968" i="2"/>
  <c r="U3968" i="2" s="1"/>
  <c r="S3969" i="2"/>
  <c r="U3969" i="2" s="1"/>
  <c r="S3970" i="2"/>
  <c r="U3970" i="2" s="1"/>
  <c r="S3971" i="2"/>
  <c r="U3971" i="2" s="1"/>
  <c r="S3972" i="2"/>
  <c r="U3972" i="2" s="1"/>
  <c r="S3973" i="2"/>
  <c r="U3973" i="2" s="1"/>
  <c r="S3974" i="2"/>
  <c r="U3974" i="2" s="1"/>
  <c r="S3975" i="2"/>
  <c r="U3975" i="2" s="1"/>
  <c r="S3976" i="2"/>
  <c r="U3976" i="2" s="1"/>
  <c r="S3977" i="2"/>
  <c r="U3977" i="2" s="1"/>
  <c r="S3978" i="2"/>
  <c r="U3978" i="2" s="1"/>
  <c r="S3979" i="2"/>
  <c r="U3979" i="2" s="1"/>
  <c r="S3980" i="2"/>
  <c r="U3980" i="2" s="1"/>
  <c r="S3981" i="2"/>
  <c r="U3981" i="2" s="1"/>
  <c r="S3982" i="2"/>
  <c r="U3982" i="2" s="1"/>
  <c r="S3983" i="2"/>
  <c r="U3983" i="2" s="1"/>
  <c r="S3984" i="2"/>
  <c r="U3984" i="2" s="1"/>
  <c r="S3985" i="2"/>
  <c r="U3985" i="2" s="1"/>
  <c r="S3986" i="2"/>
  <c r="U3986" i="2" s="1"/>
  <c r="S3987" i="2"/>
  <c r="U3987" i="2" s="1"/>
  <c r="S3988" i="2"/>
  <c r="U3988" i="2" s="1"/>
  <c r="S3989" i="2"/>
  <c r="U3989" i="2" s="1"/>
  <c r="S3990" i="2"/>
  <c r="U3990" i="2" s="1"/>
  <c r="S3991" i="2"/>
  <c r="U3991" i="2" s="1"/>
  <c r="S3992" i="2"/>
  <c r="U3992" i="2" s="1"/>
  <c r="S3993" i="2"/>
  <c r="U3993" i="2" s="1"/>
  <c r="S3994" i="2"/>
  <c r="U3994" i="2" s="1"/>
  <c r="S3995" i="2"/>
  <c r="U3995" i="2" s="1"/>
  <c r="S3996" i="2"/>
  <c r="U3996" i="2" s="1"/>
  <c r="S3997" i="2"/>
  <c r="U3997" i="2" s="1"/>
  <c r="S3998" i="2"/>
  <c r="U3998" i="2" s="1"/>
  <c r="S3999" i="2"/>
  <c r="U3999" i="2" s="1"/>
  <c r="S4000" i="2"/>
  <c r="U4000" i="2" s="1"/>
  <c r="S4001" i="2"/>
  <c r="U4001" i="2" s="1"/>
  <c r="S4002" i="2"/>
  <c r="U4002" i="2" s="1"/>
  <c r="S4003" i="2"/>
  <c r="U4003" i="2" s="1"/>
  <c r="S4004" i="2"/>
  <c r="U4004" i="2" s="1"/>
  <c r="S4005" i="2"/>
  <c r="U4005" i="2" s="1"/>
  <c r="S4006" i="2"/>
  <c r="U4006" i="2" s="1"/>
  <c r="S4007" i="2"/>
  <c r="U4007" i="2" s="1"/>
  <c r="S4008" i="2"/>
  <c r="U4008" i="2" s="1"/>
  <c r="S4009" i="2"/>
  <c r="U4009" i="2" s="1"/>
  <c r="S4010" i="2"/>
  <c r="U4010" i="2" s="1"/>
  <c r="S4011" i="2"/>
  <c r="U4011" i="2" s="1"/>
  <c r="S4012" i="2"/>
  <c r="U4012" i="2" s="1"/>
  <c r="S4013" i="2"/>
  <c r="U4013" i="2" s="1"/>
  <c r="S4014" i="2"/>
  <c r="U4014" i="2" s="1"/>
  <c r="S4015" i="2"/>
  <c r="U4015" i="2" s="1"/>
  <c r="S4016" i="2"/>
  <c r="U4016" i="2" s="1"/>
  <c r="S4017" i="2"/>
  <c r="U4017" i="2" s="1"/>
  <c r="S4018" i="2"/>
  <c r="U4018" i="2" s="1"/>
  <c r="S4019" i="2"/>
  <c r="U4019" i="2" s="1"/>
  <c r="S4020" i="2"/>
  <c r="U4020" i="2" s="1"/>
  <c r="S4021" i="2"/>
  <c r="U4021" i="2" s="1"/>
  <c r="S4022" i="2"/>
  <c r="U4022" i="2" s="1"/>
  <c r="S4023" i="2"/>
  <c r="U4023" i="2" s="1"/>
  <c r="S4024" i="2"/>
  <c r="U4024" i="2" s="1"/>
  <c r="S4025" i="2"/>
  <c r="U4025" i="2" s="1"/>
  <c r="S4026" i="2"/>
  <c r="U4026" i="2" s="1"/>
  <c r="S4027" i="2"/>
  <c r="U4027" i="2" s="1"/>
  <c r="S4028" i="2"/>
  <c r="U4028" i="2" s="1"/>
  <c r="S4029" i="2"/>
  <c r="U4029" i="2" s="1"/>
  <c r="S4030" i="2"/>
  <c r="U4030" i="2" s="1"/>
  <c r="S4031" i="2"/>
  <c r="U4031" i="2" s="1"/>
  <c r="S4032" i="2"/>
  <c r="U4032" i="2" s="1"/>
  <c r="S4033" i="2"/>
  <c r="U4033" i="2" s="1"/>
  <c r="S4034" i="2"/>
  <c r="U4034" i="2" s="1"/>
  <c r="S4035" i="2"/>
  <c r="U4035" i="2" s="1"/>
  <c r="S4036" i="2"/>
  <c r="U4036" i="2" s="1"/>
  <c r="S4037" i="2"/>
  <c r="U4037" i="2" s="1"/>
  <c r="S4038" i="2"/>
  <c r="U4038" i="2" s="1"/>
  <c r="S4039" i="2"/>
  <c r="U4039" i="2" s="1"/>
  <c r="S4040" i="2"/>
  <c r="U4040" i="2" s="1"/>
  <c r="S4041" i="2"/>
  <c r="U4041" i="2" s="1"/>
  <c r="S4042" i="2"/>
  <c r="U4042" i="2" s="1"/>
  <c r="S4043" i="2"/>
  <c r="U4043" i="2" s="1"/>
  <c r="S4044" i="2"/>
  <c r="U4044" i="2" s="1"/>
  <c r="S4045" i="2"/>
  <c r="U4045" i="2" s="1"/>
  <c r="S4046" i="2"/>
  <c r="U4046" i="2" s="1"/>
  <c r="S4047" i="2"/>
  <c r="U4047" i="2" s="1"/>
  <c r="S4048" i="2"/>
  <c r="U4048" i="2" s="1"/>
  <c r="S4049" i="2"/>
  <c r="U4049" i="2" s="1"/>
  <c r="S4050" i="2"/>
  <c r="U4050" i="2" s="1"/>
  <c r="S4051" i="2"/>
  <c r="U4051" i="2" s="1"/>
  <c r="S4052" i="2"/>
  <c r="U4052" i="2" s="1"/>
  <c r="S4053" i="2"/>
  <c r="U4053" i="2" s="1"/>
  <c r="S4054" i="2"/>
  <c r="U4054" i="2" s="1"/>
  <c r="S4055" i="2"/>
  <c r="U4055" i="2" s="1"/>
  <c r="S4056" i="2"/>
  <c r="U4056" i="2" s="1"/>
  <c r="S4057" i="2"/>
  <c r="U4057" i="2" s="1"/>
  <c r="S4058" i="2"/>
  <c r="U4058" i="2" s="1"/>
  <c r="S4059" i="2"/>
  <c r="U4059" i="2" s="1"/>
  <c r="S4060" i="2"/>
  <c r="U4060" i="2" s="1"/>
  <c r="S4061" i="2"/>
  <c r="U4061" i="2" s="1"/>
  <c r="S4062" i="2"/>
  <c r="U4062" i="2" s="1"/>
  <c r="S4063" i="2"/>
  <c r="U4063" i="2" s="1"/>
  <c r="S4064" i="2"/>
  <c r="U4064" i="2" s="1"/>
  <c r="S4065" i="2"/>
  <c r="U4065" i="2" s="1"/>
  <c r="S4066" i="2"/>
  <c r="U4066" i="2" s="1"/>
  <c r="S4067" i="2"/>
  <c r="U4067" i="2" s="1"/>
  <c r="S4068" i="2"/>
  <c r="U4068" i="2" s="1"/>
  <c r="S4069" i="2"/>
  <c r="U4069" i="2" s="1"/>
  <c r="S4070" i="2"/>
  <c r="U4070" i="2" s="1"/>
  <c r="S4071" i="2"/>
  <c r="U4071" i="2" s="1"/>
  <c r="S4072" i="2"/>
  <c r="U4072" i="2" s="1"/>
  <c r="S4073" i="2"/>
  <c r="U4073" i="2" s="1"/>
  <c r="S4074" i="2"/>
  <c r="U4074" i="2" s="1"/>
  <c r="S4075" i="2"/>
  <c r="U4075" i="2" s="1"/>
  <c r="S4076" i="2"/>
  <c r="U4076" i="2" s="1"/>
  <c r="S4077" i="2"/>
  <c r="U4077" i="2" s="1"/>
  <c r="S4078" i="2"/>
  <c r="U4078" i="2" s="1"/>
  <c r="S4079" i="2"/>
  <c r="U4079" i="2" s="1"/>
  <c r="S4080" i="2"/>
  <c r="U4080" i="2" s="1"/>
  <c r="S4081" i="2"/>
  <c r="U4081" i="2" s="1"/>
  <c r="S4082" i="2"/>
  <c r="U4082" i="2" s="1"/>
  <c r="S4083" i="2"/>
  <c r="U4083" i="2" s="1"/>
  <c r="S4084" i="2"/>
  <c r="U4084" i="2" s="1"/>
  <c r="S4085" i="2"/>
  <c r="U4085" i="2" s="1"/>
  <c r="S4086" i="2"/>
  <c r="U4086" i="2" s="1"/>
  <c r="S4087" i="2"/>
  <c r="U4087" i="2" s="1"/>
  <c r="S4088" i="2"/>
  <c r="U4088" i="2" s="1"/>
  <c r="S4089" i="2"/>
  <c r="U4089" i="2" s="1"/>
  <c r="S4090" i="2"/>
  <c r="U4090" i="2" s="1"/>
  <c r="S4091" i="2"/>
  <c r="U4091" i="2" s="1"/>
  <c r="S4092" i="2"/>
  <c r="U4092" i="2" s="1"/>
  <c r="S4093" i="2"/>
  <c r="U4093" i="2" s="1"/>
  <c r="S4094" i="2"/>
  <c r="U4094" i="2" s="1"/>
  <c r="S4095" i="2"/>
  <c r="U4095" i="2" s="1"/>
  <c r="S4096" i="2"/>
  <c r="U4096" i="2" s="1"/>
  <c r="S4097" i="2"/>
  <c r="U4097" i="2" s="1"/>
  <c r="S4098" i="2"/>
  <c r="U4098" i="2" s="1"/>
  <c r="S4099" i="2"/>
  <c r="U4099" i="2" s="1"/>
  <c r="S4100" i="2"/>
  <c r="U4100" i="2" s="1"/>
  <c r="S4101" i="2"/>
  <c r="U4101" i="2" s="1"/>
  <c r="S4102" i="2"/>
  <c r="U4102" i="2" s="1"/>
  <c r="S4103" i="2"/>
  <c r="U4103" i="2" s="1"/>
  <c r="S4104" i="2"/>
  <c r="U4104" i="2" s="1"/>
  <c r="S4105" i="2"/>
  <c r="U4105" i="2" s="1"/>
  <c r="S4106" i="2"/>
  <c r="U4106" i="2" s="1"/>
  <c r="S4107" i="2"/>
  <c r="U4107" i="2" s="1"/>
  <c r="S4108" i="2"/>
  <c r="U4108" i="2" s="1"/>
  <c r="S4109" i="2"/>
  <c r="U4109" i="2" s="1"/>
  <c r="S4110" i="2"/>
  <c r="U4110" i="2" s="1"/>
  <c r="S4111" i="2"/>
  <c r="U4111" i="2" s="1"/>
  <c r="S4112" i="2"/>
  <c r="U4112" i="2" s="1"/>
  <c r="S4113" i="2"/>
  <c r="U4113" i="2" s="1"/>
  <c r="S4114" i="2"/>
  <c r="U4114" i="2" s="1"/>
  <c r="S4115" i="2"/>
  <c r="U4115" i="2" s="1"/>
  <c r="S3" i="2"/>
  <c r="U3" i="2" s="1"/>
  <c r="S4" i="2"/>
  <c r="U4" i="2" s="1"/>
  <c r="S5" i="2"/>
  <c r="U5" i="2" s="1"/>
  <c r="S2" i="2"/>
  <c r="U2" i="2" s="1"/>
  <c r="P5" i="2"/>
  <c r="P2" i="2"/>
  <c r="P7" i="2"/>
  <c r="E3" i="15" l="1"/>
  <c r="F2" i="15"/>
  <c r="B3" i="15"/>
  <c r="G2" i="15"/>
  <c r="C3" i="15"/>
  <c r="H2" i="15"/>
  <c r="D3" i="15"/>
  <c r="H3" i="15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B4" i="15" l="1"/>
  <c r="B5" i="15" s="1"/>
  <c r="B6" i="15" s="1"/>
  <c r="D4" i="15"/>
  <c r="D6" i="15" s="1"/>
  <c r="G3" i="15"/>
  <c r="C4" i="15"/>
  <c r="E4" i="15"/>
  <c r="D5" i="15"/>
  <c r="F3" i="15"/>
  <c r="C5" i="15"/>
  <c r="F4" i="15" l="1"/>
  <c r="D7" i="15"/>
  <c r="B7" i="15"/>
  <c r="E5" i="15"/>
  <c r="F5" i="15" s="1"/>
  <c r="H4" i="15"/>
  <c r="G4" i="15"/>
  <c r="C6" i="15"/>
  <c r="B8" i="15" l="1"/>
  <c r="B9" i="15" s="1"/>
  <c r="G5" i="15"/>
  <c r="E6" i="15"/>
  <c r="D8" i="15"/>
  <c r="H5" i="15"/>
  <c r="C7" i="15"/>
  <c r="D9" i="15" l="1"/>
  <c r="D10" i="15" s="1"/>
  <c r="H6" i="15"/>
  <c r="F6" i="15"/>
  <c r="E7" i="15"/>
  <c r="E8" i="15" s="1"/>
  <c r="H8" i="15" s="1"/>
  <c r="G6" i="15"/>
  <c r="C8" i="15"/>
  <c r="C9" i="15" s="1"/>
  <c r="B10" i="15"/>
  <c r="B11" i="15" s="1"/>
  <c r="G8" i="15" l="1"/>
  <c r="H7" i="15"/>
  <c r="F7" i="15"/>
  <c r="E9" i="15"/>
  <c r="F9" i="15" s="1"/>
  <c r="C10" i="15"/>
  <c r="C11" i="15" s="1"/>
  <c r="G7" i="15"/>
  <c r="F8" i="15"/>
  <c r="D11" i="15"/>
  <c r="D12" i="15" s="1"/>
  <c r="B12" i="15"/>
  <c r="C12" i="15" l="1"/>
  <c r="G9" i="15"/>
  <c r="H9" i="15"/>
  <c r="E10" i="15"/>
  <c r="E11" i="15" l="1"/>
  <c r="H10" i="15"/>
  <c r="F10" i="15"/>
  <c r="G10" i="15"/>
  <c r="E12" i="15" l="1"/>
  <c r="F11" i="15"/>
  <c r="G11" i="15"/>
  <c r="H11" i="15"/>
  <c r="H12" i="15" l="1"/>
  <c r="F12" i="15"/>
  <c r="G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Sharath</author>
  </authors>
  <commentList>
    <comment ref="I14" authorId="0" shapeId="0" xr:uid="{BC083829-2F46-4896-B61D-4867AE4508EE}">
      <text>
        <r>
          <rPr>
            <b/>
            <sz val="9"/>
            <color indexed="81"/>
            <rFont val="Tahoma"/>
            <family val="2"/>
          </rPr>
          <t>When deciding whih is the better option for the median vs the median, the median is a better representative. This is because there are some massive outliers in the data which can very much skew the mean.</t>
        </r>
      </text>
    </comment>
  </commentList>
</comments>
</file>

<file path=xl/sharedStrings.xml><?xml version="1.0" encoding="utf-8"?>
<sst xmlns="http://schemas.openxmlformats.org/spreadsheetml/2006/main" count="61476" uniqueCount="8418">
  <si>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</si>
  <si>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</si>
  <si>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</si>
  <si>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</si>
  <si>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</si>
  <si>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</si>
  <si>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</si>
  <si>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</si>
  <si>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</si>
  <si>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</si>
  <si>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</si>
  <si>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</si>
  <si>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</si>
  <si>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</si>
  <si>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</si>
  <si>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</si>
  <si>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</si>
  <si>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</si>
  <si>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</si>
  <si>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</si>
  <si>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</si>
  <si>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</si>
  <si>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</si>
  <si>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</si>
  <si>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</si>
  <si>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</si>
  <si>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</si>
  <si>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</si>
  <si>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</si>
  <si>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</si>
  <si>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</si>
  <si>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</si>
  <si>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</si>
  <si>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</si>
  <si>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</si>
  <si>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</si>
  <si>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</si>
  <si>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</si>
  <si>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</si>
  <si>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</si>
  <si>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</si>
  <si>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</si>
  <si>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</si>
  <si>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</si>
  <si>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</si>
  <si>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</si>
  <si>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</si>
  <si>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</si>
  <si>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</si>
  <si>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</si>
  <si>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</si>
  <si>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</si>
  <si>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</si>
  <si>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</si>
  <si>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</si>
  <si>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</si>
  <si>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</si>
  <si>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</si>
  <si>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</si>
  <si>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</si>
  <si>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</si>
  <si>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</si>
  <si>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</si>
  <si>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</si>
  <si>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</si>
  <si>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</si>
  <si>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</si>
  <si>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</si>
  <si>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</si>
  <si>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</si>
  <si>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</si>
  <si>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</si>
  <si>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</si>
  <si>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</si>
  <si>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</si>
  <si>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</si>
  <si>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</si>
  <si>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</si>
  <si>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</si>
  <si>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</si>
  <si>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</si>
  <si>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</si>
  <si>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</si>
  <si>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</si>
  <si>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</si>
  <si>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</si>
  <si>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</si>
  <si>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</si>
  <si>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</si>
  <si>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</si>
  <si>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</si>
  <si>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</si>
  <si>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</si>
  <si>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</si>
  <si>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</si>
  <si>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</si>
  <si>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</si>
  <si>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</si>
  <si>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</si>
  <si>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</si>
  <si>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</si>
  <si>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</si>
  <si>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</si>
  <si>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</si>
  <si>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</si>
  <si>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</si>
  <si>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</si>
  <si>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</si>
  <si>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</si>
  <si>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</si>
  <si>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</si>
  <si>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</si>
  <si>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</si>
  <si>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</si>
  <si>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</si>
  <si>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</si>
  <si>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</si>
  <si>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</si>
  <si>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</si>
  <si>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</si>
  <si>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</si>
  <si>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</si>
  <si>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</si>
  <si>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</si>
  <si>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</si>
  <si>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</si>
  <si>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</si>
  <si>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</si>
  <si>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</si>
  <si>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</si>
  <si>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</si>
  <si>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</si>
  <si>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</si>
  <si>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</si>
  <si>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</si>
  <si>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</si>
  <si>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</si>
  <si>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</si>
  <si>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</si>
  <si>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</si>
  <si>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</si>
  <si>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</si>
  <si>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</si>
  <si>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</si>
  <si>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</si>
  <si>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</si>
  <si>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</si>
  <si>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</si>
  <si>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</si>
  <si>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</si>
  <si>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</si>
  <si>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</si>
  <si>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</si>
  <si>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</si>
  <si>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</si>
  <si>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</si>
  <si>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</si>
  <si>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</si>
  <si>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</si>
  <si>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</si>
  <si>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</si>
  <si>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</si>
  <si>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</si>
  <si>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</si>
  <si>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</si>
  <si>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</si>
  <si>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</si>
  <si>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</si>
  <si>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</si>
  <si>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</si>
  <si>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</si>
  <si>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</si>
  <si>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</si>
  <si>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</si>
  <si>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</si>
  <si>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</si>
  <si>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</si>
  <si>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</si>
  <si>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</si>
  <si>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</si>
  <si>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</si>
  <si>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</si>
  <si>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</si>
  <si>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</si>
  <si>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</si>
  <si>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</si>
  <si>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</si>
  <si>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</si>
  <si>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</si>
  <si>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</si>
  <si>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</si>
  <si>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</si>
  <si>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</si>
  <si>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</si>
  <si>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</si>
  <si>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</si>
  <si>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</si>
  <si>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</si>
  <si>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</si>
  <si>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</si>
  <si>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</si>
  <si>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</si>
  <si>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</si>
  <si>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</si>
  <si>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</si>
  <si>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</si>
  <si>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</si>
  <si>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</si>
  <si>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</si>
  <si>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</si>
  <si>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</si>
  <si>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</si>
  <si>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</si>
  <si>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</si>
  <si>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</si>
  <si>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</si>
  <si>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</si>
  <si>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</si>
  <si>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</si>
  <si>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</si>
  <si>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</si>
  <si>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</si>
  <si>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</si>
  <si>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</si>
  <si>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</si>
  <si>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</si>
  <si>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</si>
  <si>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</si>
  <si>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</si>
  <si>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</si>
  <si>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</si>
  <si>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</si>
  <si>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</si>
  <si>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</si>
  <si>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</si>
  <si>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</si>
  <si>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</si>
  <si>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</si>
  <si>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</si>
  <si>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</si>
  <si>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</si>
  <si>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</si>
  <si>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</si>
  <si>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</si>
  <si>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</si>
  <si>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</si>
  <si>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</si>
  <si>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</si>
  <si>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</si>
  <si>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</si>
  <si>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</si>
  <si>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</si>
  <si>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</si>
  <si>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</si>
  <si>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</si>
  <si>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</si>
  <si>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</si>
  <si>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</si>
  <si>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</si>
  <si>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</si>
  <si>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</si>
  <si>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</si>
  <si>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</si>
  <si>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</si>
  <si>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</si>
  <si>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</si>
  <si>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</si>
  <si>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</si>
  <si>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</si>
  <si>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</si>
  <si>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</si>
  <si>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</si>
  <si>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</si>
  <si>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</si>
  <si>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</si>
  <si>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</si>
  <si>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</si>
  <si>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</si>
  <si>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</si>
  <si>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</si>
  <si>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</si>
  <si>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</si>
  <si>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</si>
  <si>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</si>
  <si>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</si>
  <si>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</si>
  <si>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</si>
  <si>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</si>
  <si>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</si>
  <si>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</si>
  <si>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</si>
  <si>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</si>
  <si>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</si>
  <si>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</si>
  <si>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</si>
  <si>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</si>
  <si>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</si>
  <si>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</si>
  <si>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</si>
  <si>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</si>
  <si>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</si>
  <si>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</si>
  <si>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</si>
  <si>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</si>
  <si>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</si>
  <si>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</si>
  <si>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</si>
  <si>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</si>
  <si>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</si>
  <si>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</si>
  <si>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</si>
  <si>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</si>
  <si>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</si>
  <si>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</si>
  <si>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</si>
  <si>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</si>
  <si>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</si>
  <si>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</si>
  <si>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</si>
  <si>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</si>
  <si>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</si>
  <si>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</si>
  <si>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</si>
  <si>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</si>
  <si>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</si>
  <si>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</si>
  <si>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</si>
  <si>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</si>
  <si>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</si>
  <si>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</si>
  <si>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</si>
  <si>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</si>
  <si>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</si>
  <si>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</si>
  <si>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</si>
  <si>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</si>
  <si>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</si>
  <si>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</si>
  <si>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</si>
  <si>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</si>
  <si>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</si>
  <si>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</si>
  <si>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</si>
  <si>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</si>
  <si>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</si>
  <si>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</si>
  <si>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</si>
  <si>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</si>
  <si>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</si>
  <si>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</si>
  <si>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</si>
  <si>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</si>
  <si>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</si>
  <si>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</si>
  <si>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</si>
  <si>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</si>
  <si>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</si>
  <si>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</si>
  <si>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</si>
  <si>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</si>
  <si>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</si>
  <si>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</si>
  <si>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</si>
  <si>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</si>
  <si>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</si>
  <si>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</si>
  <si>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</si>
  <si>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</si>
  <si>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</si>
  <si>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</si>
  <si>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</si>
  <si>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</si>
  <si>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</si>
  <si>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</si>
  <si>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</si>
  <si>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</si>
  <si>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</si>
  <si>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</si>
  <si>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</si>
  <si>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</si>
  <si>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</si>
  <si>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</si>
  <si>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</si>
  <si>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</si>
  <si>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</si>
  <si>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</si>
  <si>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</si>
  <si>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</si>
  <si>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</si>
  <si>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</si>
  <si>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</si>
  <si>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</si>
  <si>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</si>
  <si>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</si>
  <si>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</si>
  <si>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</si>
  <si>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</si>
  <si>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</si>
  <si>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</si>
  <si>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</si>
  <si>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</si>
  <si>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</si>
  <si>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</si>
  <si>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</si>
  <si>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</si>
  <si>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</si>
  <si>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</si>
  <si>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</si>
  <si>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</si>
  <si>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</si>
  <si>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</si>
  <si>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</si>
  <si>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</si>
  <si>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</si>
  <si>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</si>
  <si>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</si>
  <si>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</si>
  <si>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</si>
  <si>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</si>
  <si>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</si>
  <si>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</si>
  <si>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</si>
  <si>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</si>
  <si>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</si>
  <si>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</si>
  <si>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</si>
  <si>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</si>
  <si>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</si>
  <si>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</si>
  <si>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</si>
  <si>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</si>
  <si>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</si>
  <si>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</si>
  <si>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</si>
  <si>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</si>
  <si>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</si>
  <si>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</si>
  <si>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</si>
  <si>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</si>
  <si>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</si>
  <si>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</si>
  <si>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</si>
  <si>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</si>
  <si>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</si>
  <si>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</si>
  <si>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</si>
  <si>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</si>
  <si>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</si>
  <si>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</si>
  <si>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</si>
  <si>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</si>
  <si>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</si>
  <si>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</si>
  <si>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</si>
  <si>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</si>
  <si>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</si>
  <si>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</si>
  <si>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</si>
  <si>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</si>
  <si>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</si>
  <si>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</si>
  <si>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</si>
  <si>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</si>
  <si>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</si>
  <si>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</si>
  <si>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</si>
  <si>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</si>
  <si>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</si>
  <si>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</si>
  <si>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</si>
  <si>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</si>
  <si>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</si>
  <si>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</si>
  <si>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</si>
  <si>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</si>
  <si>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</si>
  <si>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</si>
  <si>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</si>
  <si>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</si>
  <si>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</si>
  <si>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</si>
  <si>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</si>
  <si>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</si>
  <si>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</si>
  <si>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</si>
  <si>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</si>
  <si>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</si>
  <si>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</si>
  <si>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</si>
  <si>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</si>
  <si>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</si>
  <si>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</si>
  <si>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</si>
  <si>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</si>
  <si>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</si>
  <si>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</si>
  <si>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</si>
  <si>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</si>
  <si>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</si>
  <si>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</si>
  <si>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</si>
  <si>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</si>
  <si>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</si>
  <si>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</si>
  <si>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</si>
  <si>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</si>
  <si>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</si>
  <si>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</si>
  <si>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</si>
  <si>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</si>
  <si>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</si>
  <si>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</si>
  <si>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</si>
  <si>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</si>
  <si>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</si>
  <si>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</si>
  <si>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</si>
  <si>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</si>
  <si>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</si>
  <si>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</si>
  <si>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</si>
  <si>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</si>
  <si>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</si>
  <si>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</si>
  <si>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</si>
  <si>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</si>
  <si>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</si>
  <si>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</si>
  <si>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</si>
  <si>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</si>
  <si>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</si>
  <si>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</si>
  <si>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</si>
  <si>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</si>
  <si>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</si>
  <si>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</si>
  <si>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</si>
  <si>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</si>
  <si>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</si>
  <si>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</si>
  <si>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</si>
  <si>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</si>
  <si>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</si>
  <si>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</si>
  <si>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</si>
  <si>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</si>
  <si>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</si>
  <si>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</si>
  <si>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</si>
  <si>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</si>
  <si>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</si>
  <si>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</si>
  <si>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</si>
  <si>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</si>
  <si>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</si>
  <si>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</si>
  <si>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</si>
  <si>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</si>
  <si>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</si>
  <si>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</si>
  <si>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</si>
  <si>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</si>
  <si>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</si>
  <si>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</si>
  <si>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</si>
  <si>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</si>
  <si>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</si>
  <si>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</si>
  <si>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</si>
  <si>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</si>
  <si>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</si>
  <si>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</si>
  <si>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</si>
  <si>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</si>
  <si>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</si>
  <si>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</si>
  <si>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</si>
  <si>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</si>
  <si>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</si>
  <si>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</si>
  <si>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</si>
  <si>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</si>
  <si>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</si>
  <si>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</si>
  <si>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</si>
  <si>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</si>
  <si>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</si>
  <si>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</si>
  <si>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</si>
  <si>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</si>
  <si>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</si>
  <si>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</si>
  <si>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</si>
  <si>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</si>
  <si>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</si>
  <si>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</si>
  <si>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</si>
  <si>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</si>
  <si>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</si>
  <si>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</si>
  <si>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</si>
  <si>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</si>
  <si>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</si>
  <si>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</si>
  <si>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</si>
  <si>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</si>
  <si>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</si>
  <si>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</si>
  <si>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</si>
  <si>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</si>
  <si>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</si>
  <si>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</si>
  <si>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</si>
  <si>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</si>
  <si>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</si>
  <si>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</si>
  <si>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</si>
  <si>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</si>
  <si>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</si>
  <si>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</si>
  <si>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</si>
  <si>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</si>
  <si>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</si>
  <si>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</si>
  <si>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</si>
  <si>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</si>
  <si>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</si>
  <si>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</si>
  <si>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</si>
  <si>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</si>
  <si>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</si>
  <si>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</si>
  <si>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</si>
  <si>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</si>
  <si>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</si>
  <si>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</si>
  <si>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</si>
  <si>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</si>
  <si>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</si>
  <si>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</si>
  <si>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</si>
  <si>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</si>
  <si>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</si>
  <si>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</si>
  <si>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</si>
  <si>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</si>
  <si>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</si>
  <si>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</si>
  <si>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</si>
  <si>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</si>
  <si>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</si>
  <si>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</si>
  <si>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</si>
  <si>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</si>
  <si>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</si>
  <si>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</si>
  <si>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</si>
  <si>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</si>
  <si>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</si>
  <si>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</si>
  <si>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</si>
  <si>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</si>
  <si>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</si>
  <si>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</si>
  <si>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</si>
  <si>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</si>
  <si>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</si>
  <si>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</si>
  <si>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</si>
  <si>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</si>
  <si>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</si>
  <si>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</si>
  <si>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</si>
  <si>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</si>
  <si>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</si>
  <si>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</si>
  <si>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</si>
  <si>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</si>
  <si>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</si>
  <si>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</si>
  <si>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</si>
  <si>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</si>
  <si>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</si>
  <si>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</si>
  <si>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</si>
  <si>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</si>
  <si>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</si>
  <si>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</si>
  <si>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</si>
  <si>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</si>
  <si>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</si>
  <si>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</si>
  <si>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</si>
  <si>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</si>
  <si>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</si>
  <si>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</si>
  <si>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</si>
  <si>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</si>
  <si>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</si>
  <si>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</si>
  <si>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</si>
  <si>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</si>
  <si>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</si>
  <si>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</si>
  <si>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</si>
  <si>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</si>
  <si>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</si>
  <si>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</si>
  <si>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</si>
  <si>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</si>
  <si>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</si>
  <si>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</si>
  <si>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</si>
  <si>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</si>
  <si>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</si>
  <si>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</si>
  <si>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</si>
  <si>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</si>
  <si>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</si>
  <si>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</si>
  <si>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</si>
  <si>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</si>
  <si>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</si>
  <si>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</si>
  <si>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</si>
  <si>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</si>
  <si>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</si>
  <si>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</si>
  <si>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</si>
  <si>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</si>
  <si>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</si>
  <si>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</si>
  <si>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</si>
  <si>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</si>
  <si>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</si>
  <si>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</si>
  <si>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</si>
  <si>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</si>
  <si>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</si>
  <si>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</si>
  <si>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</si>
  <si>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</si>
  <si>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</si>
  <si>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</si>
  <si>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</si>
  <si>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</si>
  <si>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</si>
  <si>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</si>
  <si>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</si>
  <si>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</si>
  <si>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</si>
  <si>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</si>
  <si>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</si>
  <si>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</si>
  <si>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</si>
  <si>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</si>
  <si>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</si>
  <si>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</si>
  <si>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</si>
  <si>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</si>
  <si>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</si>
  <si>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</si>
  <si>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</si>
  <si>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</si>
  <si>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</si>
  <si>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</si>
  <si>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</si>
  <si>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</si>
  <si>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</si>
  <si>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</si>
  <si>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</si>
  <si>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</si>
  <si>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</si>
  <si>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</si>
  <si>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</si>
  <si>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</si>
  <si>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</si>
  <si>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</si>
  <si>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</si>
  <si>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</si>
  <si>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</si>
  <si>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</si>
  <si>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</si>
  <si>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</si>
  <si>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</si>
  <si>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</si>
  <si>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</si>
  <si>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</si>
  <si>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</si>
  <si>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</si>
  <si>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</si>
  <si>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</si>
  <si>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</si>
  <si>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</si>
  <si>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</si>
  <si>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</si>
  <si>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</si>
  <si>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</si>
  <si>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</si>
  <si>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</si>
  <si>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</si>
  <si>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</si>
  <si>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</si>
  <si>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</si>
  <si>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</si>
  <si>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</si>
  <si>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</si>
  <si>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</si>
  <si>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</si>
  <si>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</si>
  <si>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</si>
  <si>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</si>
  <si>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</si>
  <si>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</si>
  <si>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</si>
  <si>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</si>
  <si>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</si>
  <si>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</si>
  <si>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</si>
  <si>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</si>
  <si>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</si>
  <si>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</si>
  <si>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</si>
  <si>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</si>
  <si>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</si>
  <si>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</si>
  <si>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</si>
  <si>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</si>
  <si>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</si>
  <si>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</si>
  <si>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</si>
  <si>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</si>
  <si>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</si>
  <si>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</si>
  <si>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</si>
  <si>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</si>
  <si>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</si>
  <si>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</si>
  <si>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</si>
  <si>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</si>
  <si>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</si>
  <si>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</si>
  <si>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</si>
  <si>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</si>
  <si>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</si>
  <si>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</si>
  <si>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</si>
  <si>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</si>
  <si>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</si>
  <si>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</si>
  <si>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</si>
  <si>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</si>
  <si>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</si>
  <si>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</si>
  <si>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</si>
  <si>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</si>
  <si>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</si>
  <si>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</si>
  <si>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</si>
  <si>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</si>
  <si>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</si>
  <si>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</si>
  <si>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</si>
  <si>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</si>
  <si>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</si>
  <si>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</si>
  <si>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</si>
  <si>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</si>
  <si>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</si>
  <si>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</si>
  <si>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</si>
  <si>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</si>
  <si>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</si>
  <si>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</si>
  <si>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</si>
  <si>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</si>
  <si>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</si>
  <si>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</si>
  <si>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</si>
  <si>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</si>
  <si>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</si>
  <si>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</si>
  <si>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</si>
  <si>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</si>
  <si>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</si>
  <si>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</si>
  <si>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</si>
  <si>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</si>
  <si>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</si>
  <si>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</si>
  <si>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</si>
  <si>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</si>
  <si>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</si>
  <si>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</si>
  <si>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</si>
  <si>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</si>
  <si>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</si>
  <si>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</si>
  <si>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</si>
  <si>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</si>
  <si>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</si>
  <si>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</si>
  <si>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</si>
  <si>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</si>
  <si>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</si>
  <si>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</si>
  <si>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</si>
  <si>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</si>
  <si>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</si>
  <si>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</si>
  <si>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</si>
  <si>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</si>
  <si>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</si>
  <si>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</si>
  <si>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</si>
  <si>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</si>
  <si>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</si>
  <si>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</si>
  <si>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</si>
  <si>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</si>
  <si>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</si>
  <si>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</si>
  <si>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</si>
  <si>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</si>
  <si>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</si>
  <si>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</si>
  <si>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</si>
  <si>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</si>
  <si>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</si>
  <si>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</si>
  <si>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</si>
  <si>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</si>
  <si>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</si>
  <si>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</si>
  <si>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</si>
  <si>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</si>
  <si>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</si>
  <si>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</si>
  <si>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</si>
  <si>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</si>
  <si>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</si>
  <si>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</si>
  <si>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</si>
  <si>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</si>
  <si>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</si>
  <si>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</si>
  <si>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</si>
  <si>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</si>
  <si>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</si>
  <si>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</si>
  <si>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</si>
  <si>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</si>
  <si>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</si>
  <si>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</si>
  <si>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</si>
  <si>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</si>
  <si>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</si>
  <si>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</si>
  <si>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</si>
  <si>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</si>
  <si>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</si>
  <si>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</si>
  <si>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</si>
  <si>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</si>
  <si>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</si>
  <si>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</si>
  <si>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</si>
  <si>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</si>
  <si>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</si>
  <si>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</si>
  <si>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</si>
  <si>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</si>
  <si>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</si>
  <si>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</si>
  <si>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</si>
  <si>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</si>
  <si>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</si>
  <si>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</si>
  <si>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</si>
  <si>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</si>
  <si>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</si>
  <si>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</si>
  <si>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</si>
  <si>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</si>
  <si>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</si>
  <si>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</si>
  <si>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</si>
  <si>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</si>
  <si>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</si>
  <si>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</si>
  <si>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</si>
  <si>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</si>
  <si>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</si>
  <si>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</si>
  <si>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</si>
  <si>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</si>
  <si>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</si>
  <si>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</si>
  <si>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</si>
  <si>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</si>
  <si>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</si>
  <si>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</si>
  <si>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</si>
  <si>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</si>
  <si>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</si>
  <si>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</si>
  <si>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</si>
  <si>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</si>
  <si>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</si>
  <si>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</si>
  <si>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</si>
  <si>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</si>
  <si>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</si>
  <si>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</si>
  <si>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</si>
  <si>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</si>
  <si>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</si>
  <si>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</si>
  <si>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</si>
  <si>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</si>
  <si>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</si>
  <si>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</si>
  <si>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</si>
  <si>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</si>
  <si>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</si>
  <si>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</si>
  <si>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</si>
  <si>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</si>
  <si>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</si>
  <si>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</si>
  <si>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</si>
  <si>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</si>
  <si>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</si>
  <si>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</si>
  <si>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</si>
  <si>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</si>
  <si>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</si>
  <si>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</si>
  <si>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</si>
  <si>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</si>
  <si>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</si>
  <si>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</si>
  <si>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</si>
  <si>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</si>
  <si>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</si>
  <si>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</si>
  <si>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</si>
  <si>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</si>
  <si>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</si>
  <si>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</si>
  <si>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</si>
  <si>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</si>
  <si>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</si>
  <si>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</si>
  <si>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</si>
  <si>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</si>
  <si>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</si>
  <si>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</si>
  <si>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</si>
  <si>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</si>
  <si>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</si>
  <si>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</si>
  <si>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</si>
  <si>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</si>
  <si>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</si>
  <si>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</si>
  <si>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</si>
  <si>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</si>
  <si>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</si>
  <si>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</si>
  <si>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</si>
  <si>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</si>
  <si>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</si>
  <si>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</si>
  <si>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</si>
  <si>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</si>
  <si>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</si>
  <si>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</si>
  <si>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</si>
  <si>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</si>
  <si>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</si>
  <si>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</si>
  <si>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</si>
  <si>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</si>
  <si>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</si>
  <si>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</si>
  <si>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</si>
  <si>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</si>
  <si>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</si>
  <si>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</si>
  <si>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</si>
  <si>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</si>
  <si>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</si>
  <si>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</si>
  <si>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</si>
  <si>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</si>
  <si>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</si>
  <si>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</si>
  <si>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</si>
  <si>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</si>
  <si>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</si>
  <si>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</si>
  <si>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</si>
  <si>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</si>
  <si>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</si>
  <si>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</si>
  <si>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</si>
  <si>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</si>
  <si>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</si>
  <si>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</si>
  <si>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</si>
  <si>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</si>
  <si>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</si>
  <si>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</si>
  <si>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</si>
  <si>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</si>
  <si>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</si>
  <si>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</si>
  <si>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</si>
  <si>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</si>
  <si>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</si>
  <si>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</si>
  <si>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</si>
  <si>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</si>
  <si>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</si>
  <si>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</si>
  <si>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</si>
  <si>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</si>
  <si>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</si>
  <si>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</si>
  <si>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</si>
  <si>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</si>
  <si>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</si>
  <si>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</si>
  <si>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</si>
  <si>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</si>
  <si>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</si>
  <si>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</si>
  <si>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</si>
  <si>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</si>
  <si>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</si>
  <si>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</si>
  <si>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</si>
  <si>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</si>
  <si>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</si>
  <si>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</si>
  <si>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</si>
  <si>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</si>
  <si>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</si>
  <si>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</si>
  <si>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</si>
  <si>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</si>
  <si>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</si>
  <si>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</si>
  <si>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</si>
  <si>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</si>
  <si>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</si>
  <si>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</si>
  <si>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</si>
  <si>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</si>
  <si>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</si>
  <si>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</si>
  <si>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</si>
  <si>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</si>
  <si>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</si>
  <si>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</si>
  <si>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</si>
  <si>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</si>
  <si>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</si>
  <si>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</si>
  <si>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</si>
  <si>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</si>
  <si>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</si>
  <si>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</si>
  <si>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</si>
  <si>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</si>
  <si>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</si>
  <si>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</si>
  <si>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</si>
  <si>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</si>
  <si>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</si>
  <si>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</si>
  <si>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</si>
  <si>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</si>
  <si>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</si>
  <si>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</si>
  <si>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</si>
  <si>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</si>
  <si>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</si>
  <si>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</si>
  <si>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</si>
  <si>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</si>
  <si>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</si>
  <si>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</si>
  <si>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</si>
  <si>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</si>
  <si>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</si>
  <si>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</si>
  <si>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</si>
  <si>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</si>
  <si>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</si>
  <si>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</si>
  <si>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</si>
  <si>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</si>
  <si>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</si>
  <si>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</si>
  <si>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</si>
  <si>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</si>
  <si>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</si>
  <si>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</si>
  <si>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</si>
  <si>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</si>
  <si>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</si>
  <si>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</si>
  <si>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</si>
  <si>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</si>
  <si>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</si>
  <si>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</si>
  <si>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</si>
  <si>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</si>
  <si>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</si>
  <si>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</si>
  <si>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</si>
  <si>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</si>
  <si>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</si>
  <si>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</si>
  <si>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</si>
  <si>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</si>
  <si>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</si>
  <si>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</si>
  <si>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</si>
  <si>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</si>
  <si>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</si>
  <si>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</si>
  <si>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</si>
  <si>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</si>
  <si>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</si>
  <si>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</si>
  <si>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</si>
  <si>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</si>
  <si>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</si>
  <si>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</si>
  <si>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</si>
  <si>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</si>
  <si>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</si>
  <si>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</si>
  <si>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</si>
  <si>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</si>
  <si>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</si>
  <si>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</si>
  <si>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</si>
  <si>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</si>
  <si>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</si>
  <si>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</si>
  <si>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</si>
  <si>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</si>
  <si>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</si>
  <si>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</si>
  <si>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</si>
  <si>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</si>
  <si>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</si>
  <si>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</si>
  <si>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</si>
  <si>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</si>
  <si>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</si>
  <si>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</si>
  <si>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</si>
  <si>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</si>
  <si>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</si>
  <si>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</si>
  <si>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</si>
  <si>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</si>
  <si>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</si>
  <si>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</si>
  <si>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</si>
  <si>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</si>
  <si>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</si>
  <si>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</si>
  <si>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</si>
  <si>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</si>
  <si>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</si>
  <si>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</si>
  <si>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</si>
  <si>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</si>
  <si>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</si>
  <si>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</si>
  <si>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</si>
  <si>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</si>
  <si>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</si>
  <si>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</si>
  <si>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</si>
  <si>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</si>
  <si>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</si>
  <si>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</si>
  <si>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</si>
  <si>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</si>
  <si>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</si>
  <si>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</si>
  <si>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</si>
  <si>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</si>
  <si>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</si>
  <si>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</si>
  <si>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</si>
  <si>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</si>
  <si>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</si>
  <si>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</si>
  <si>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</si>
  <si>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</si>
  <si>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</si>
  <si>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</si>
  <si>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</si>
  <si>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</si>
  <si>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</si>
  <si>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</si>
  <si>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</si>
  <si>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</si>
  <si>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</si>
  <si>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</si>
  <si>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</si>
  <si>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</si>
  <si>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</si>
  <si>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</si>
  <si>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</si>
  <si>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</si>
  <si>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</si>
  <si>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</si>
  <si>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</si>
  <si>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</si>
  <si>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</si>
  <si>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</si>
  <si>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</si>
  <si>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</si>
  <si>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</si>
  <si>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</si>
  <si>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</si>
  <si>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</si>
  <si>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</si>
  <si>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</si>
  <si>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</si>
  <si>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</si>
  <si>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</si>
  <si>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</si>
  <si>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</si>
  <si>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</si>
  <si>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</si>
  <si>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</si>
  <si>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</si>
  <si>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</si>
  <si>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</si>
  <si>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</si>
  <si>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</si>
  <si>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</si>
  <si>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</si>
  <si>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</si>
  <si>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</si>
  <si>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</si>
  <si>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</si>
  <si>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</si>
  <si>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</si>
  <si>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</si>
  <si>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</si>
  <si>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</si>
  <si>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</si>
  <si>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</si>
  <si>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</si>
  <si>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</si>
  <si>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</si>
  <si>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</si>
  <si>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</si>
  <si>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</si>
  <si>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</si>
  <si>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</si>
  <si>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</si>
  <si>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</si>
  <si>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</si>
  <si>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</si>
  <si>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</si>
  <si>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</si>
  <si>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</si>
  <si>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</si>
  <si>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</si>
  <si>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</si>
  <si>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</si>
  <si>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</si>
  <si>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</si>
  <si>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</si>
  <si>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</si>
  <si>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</si>
  <si>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</si>
  <si>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</si>
  <si>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</si>
  <si>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</si>
  <si>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</si>
  <si>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</si>
  <si>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</si>
  <si>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</si>
  <si>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</si>
  <si>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</si>
  <si>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</si>
  <si>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</si>
  <si>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</si>
  <si>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</si>
  <si>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</si>
  <si>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</si>
  <si>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</si>
  <si>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</si>
  <si>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</si>
  <si>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</si>
  <si>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</si>
  <si>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</si>
  <si>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</si>
  <si>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</si>
  <si>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</si>
  <si>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</si>
  <si>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</si>
  <si>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</si>
  <si>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</si>
  <si>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</si>
  <si>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</si>
  <si>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</si>
  <si>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</si>
  <si>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</si>
  <si>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</si>
  <si>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</si>
  <si>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</si>
  <si>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</si>
  <si>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</si>
  <si>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</si>
  <si>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</si>
  <si>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</si>
  <si>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</si>
  <si>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</si>
  <si>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</si>
  <si>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</si>
  <si>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</si>
  <si>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</si>
  <si>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</si>
  <si>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</si>
  <si>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</si>
  <si>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</si>
  <si>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</si>
  <si>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</si>
  <si>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</si>
  <si>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</si>
  <si>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</si>
  <si>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</si>
  <si>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</si>
  <si>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</si>
  <si>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</si>
  <si>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</si>
  <si>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</si>
  <si>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</si>
  <si>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</si>
  <si>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</si>
  <si>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</si>
  <si>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</si>
  <si>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</si>
  <si>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</si>
  <si>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</si>
  <si>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</si>
  <si>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</si>
  <si>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</si>
  <si>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</si>
  <si>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</si>
  <si>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</si>
  <si>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</si>
  <si>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</si>
  <si>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</si>
  <si>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</si>
  <si>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</si>
  <si>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</si>
  <si>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</si>
  <si>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</si>
  <si>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</si>
  <si>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</si>
  <si>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</si>
  <si>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</si>
  <si>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</si>
  <si>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</si>
  <si>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</si>
  <si>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</si>
  <si>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</si>
  <si>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</si>
  <si>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</si>
  <si>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</si>
  <si>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</si>
  <si>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</si>
  <si>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</si>
  <si>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</si>
  <si>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</si>
  <si>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</si>
  <si>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</si>
  <si>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</si>
  <si>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</si>
  <si>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</si>
  <si>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</si>
  <si>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</si>
  <si>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</si>
  <si>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</si>
  <si>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</si>
  <si>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</si>
  <si>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</si>
  <si>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</si>
  <si>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</si>
  <si>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</si>
  <si>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</si>
  <si>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</si>
  <si>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</si>
  <si>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</si>
  <si>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</si>
  <si>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</si>
  <si>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</si>
  <si>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</si>
  <si>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</si>
  <si>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</si>
  <si>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</si>
  <si>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</si>
  <si>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</si>
  <si>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</si>
  <si>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</si>
  <si>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</si>
  <si>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</si>
  <si>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</si>
  <si>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</si>
  <si>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</si>
  <si>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</si>
  <si>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</si>
  <si>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</si>
  <si>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</si>
  <si>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</si>
  <si>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</si>
  <si>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</si>
  <si>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</si>
  <si>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</si>
  <si>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</si>
  <si>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</si>
  <si>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</si>
  <si>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</si>
  <si>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</si>
  <si>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</si>
  <si>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</si>
  <si>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</si>
  <si>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</si>
  <si>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</si>
  <si>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</si>
  <si>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</si>
  <si>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</si>
  <si>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</si>
  <si>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</si>
  <si>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</si>
  <si>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</si>
  <si>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</si>
  <si>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</si>
  <si>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</si>
  <si>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</si>
  <si>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</si>
  <si>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</si>
  <si>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</si>
  <si>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</si>
  <si>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</si>
  <si>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</si>
  <si>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</si>
  <si>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</si>
  <si>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</si>
  <si>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</si>
  <si>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</si>
  <si>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</si>
  <si>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</si>
  <si>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</si>
  <si>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</si>
  <si>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</si>
  <si>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</si>
  <si>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</si>
  <si>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</si>
  <si>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</si>
  <si>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</si>
  <si>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</si>
  <si>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</si>
  <si>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</si>
  <si>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</si>
  <si>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</si>
  <si>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</si>
  <si>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</si>
  <si>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</si>
  <si>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</si>
  <si>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</si>
  <si>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</si>
  <si>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</si>
  <si>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</si>
  <si>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</si>
  <si>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</si>
  <si>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</si>
  <si>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</si>
  <si>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</si>
  <si>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</si>
  <si>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</si>
  <si>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</si>
  <si>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</si>
  <si>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</si>
  <si>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</si>
  <si>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</si>
  <si>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</si>
  <si>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</si>
  <si>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</si>
  <si>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</si>
  <si>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</si>
  <si>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</si>
  <si>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</si>
  <si>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</si>
  <si>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</si>
  <si>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</si>
  <si>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</si>
  <si>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</si>
  <si>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</si>
  <si>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</si>
  <si>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</si>
  <si>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</si>
  <si>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</si>
  <si>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</si>
  <si>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</si>
  <si>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</si>
  <si>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</si>
  <si>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</si>
  <si>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</si>
  <si>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</si>
  <si>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</si>
  <si>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</si>
  <si>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</si>
  <si>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</si>
  <si>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</si>
  <si>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</si>
  <si>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</si>
  <si>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</si>
  <si>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</si>
  <si>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</si>
  <si>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</si>
  <si>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</si>
  <si>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</si>
  <si>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</si>
  <si>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</si>
  <si>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</si>
  <si>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</si>
  <si>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</si>
  <si>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</si>
  <si>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</si>
  <si>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</si>
  <si>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</si>
  <si>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</si>
  <si>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</si>
  <si>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</si>
  <si>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</si>
  <si>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</si>
  <si>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</si>
  <si>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</si>
  <si>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</si>
  <si>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</si>
  <si>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</si>
  <si>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</si>
  <si>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</si>
  <si>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</si>
  <si>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</si>
  <si>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</si>
  <si>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</si>
  <si>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</si>
  <si>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</si>
  <si>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</si>
  <si>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</si>
  <si>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</si>
  <si>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</si>
  <si>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</si>
  <si>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</si>
  <si>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</si>
  <si>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</si>
  <si>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</si>
  <si>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</si>
  <si>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</si>
  <si>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</si>
  <si>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</si>
  <si>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</si>
  <si>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</si>
  <si>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</si>
  <si>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</si>
  <si>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</si>
  <si>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</si>
  <si>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</si>
  <si>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</si>
  <si>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</si>
  <si>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</si>
  <si>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</si>
  <si>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</si>
  <si>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</si>
  <si>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</si>
  <si>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</si>
  <si>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</si>
  <si>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</si>
  <si>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</si>
  <si>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</si>
  <si>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</si>
  <si>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</si>
  <si>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</si>
  <si>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</si>
  <si>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</si>
  <si>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</si>
  <si>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</si>
  <si>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</si>
  <si>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</si>
  <si>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</si>
  <si>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</si>
  <si>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</si>
  <si>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</si>
  <si>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</si>
  <si>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</si>
  <si>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</si>
  <si>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</si>
  <si>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</si>
  <si>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</si>
  <si>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</si>
  <si>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</si>
  <si>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</si>
  <si>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</si>
  <si>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</si>
  <si>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</si>
  <si>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</si>
  <si>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</si>
  <si>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</si>
  <si>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</si>
  <si>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</si>
  <si>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</si>
  <si>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</si>
  <si>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</si>
  <si>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</si>
  <si>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</si>
  <si>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</si>
  <si>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</si>
  <si>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</si>
  <si>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</si>
  <si>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</si>
  <si>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</si>
  <si>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</si>
  <si>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</si>
  <si>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</si>
  <si>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</si>
  <si>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</si>
  <si>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</si>
  <si>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</si>
  <si>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</si>
  <si>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</si>
  <si>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</si>
  <si>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</si>
  <si>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</si>
  <si>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</si>
  <si>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</si>
  <si>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</si>
  <si>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</si>
  <si>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</si>
  <si>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</si>
  <si>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</si>
  <si>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</si>
  <si>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</si>
  <si>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</si>
  <si>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</si>
  <si>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</si>
  <si>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</si>
  <si>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</si>
  <si>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</si>
  <si>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</si>
  <si>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</si>
  <si>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</si>
  <si>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</si>
  <si>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</si>
  <si>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</si>
  <si>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</si>
  <si>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</si>
  <si>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</si>
  <si>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</si>
  <si>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</si>
  <si>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</si>
  <si>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</si>
  <si>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</si>
  <si>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</si>
  <si>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</si>
  <si>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</si>
  <si>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</si>
  <si>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</si>
  <si>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</si>
  <si>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</si>
  <si>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</si>
  <si>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</si>
  <si>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</si>
  <si>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</si>
  <si>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</si>
  <si>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</si>
  <si>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</si>
  <si>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</si>
  <si>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</si>
  <si>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</si>
  <si>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</si>
  <si>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</si>
  <si>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</si>
  <si>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</si>
  <si>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</si>
  <si>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</si>
  <si>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</si>
  <si>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</si>
  <si>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</si>
  <si>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</si>
  <si>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</si>
  <si>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</si>
  <si>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</si>
  <si>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</si>
  <si>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</si>
  <si>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</si>
  <si>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</si>
  <si>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</si>
  <si>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</si>
  <si>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</si>
  <si>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</si>
  <si>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</si>
  <si>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</si>
  <si>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</si>
  <si>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</si>
  <si>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</si>
  <si>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</si>
  <si>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</si>
  <si>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</si>
  <si>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</si>
  <si>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</si>
  <si>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</si>
  <si>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</si>
  <si>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</si>
  <si>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</si>
  <si>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</si>
  <si>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</si>
  <si>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</si>
  <si>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</si>
  <si>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</si>
  <si>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</si>
  <si>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</si>
  <si>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</si>
  <si>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</si>
  <si>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</si>
  <si>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</si>
  <si>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</si>
  <si>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</si>
  <si>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</si>
  <si>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</si>
  <si>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</si>
  <si>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</si>
  <si>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</si>
  <si>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</si>
  <si>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</si>
  <si>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</si>
  <si>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</si>
  <si>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</si>
  <si>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</si>
  <si>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</si>
  <si>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</si>
  <si>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</si>
  <si>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</si>
  <si>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</si>
  <si>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</si>
  <si>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</si>
  <si>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</si>
  <si>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</si>
  <si>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</si>
  <si>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</si>
  <si>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</si>
  <si>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</si>
  <si>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</si>
  <si>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</si>
  <si>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</si>
  <si>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</si>
  <si>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</si>
  <si>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</si>
  <si>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</si>
  <si>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</si>
  <si>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</si>
  <si>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</si>
  <si>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</si>
  <si>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</si>
  <si>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</si>
  <si>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</si>
  <si>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</si>
  <si>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</si>
  <si>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</si>
  <si>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</si>
  <si>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</si>
  <si>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</si>
  <si>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</si>
  <si>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</si>
  <si>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</si>
  <si>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</si>
  <si>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</si>
  <si>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</si>
  <si>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</si>
  <si>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</si>
  <si>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</si>
  <si>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</si>
  <si>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</si>
  <si>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</si>
  <si>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</si>
  <si>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</si>
  <si>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</si>
  <si>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</si>
  <si>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</si>
  <si>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</si>
  <si>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</si>
  <si>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</si>
  <si>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</si>
  <si>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</si>
  <si>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</si>
  <si>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</si>
  <si>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</si>
  <si>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</si>
  <si>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</si>
  <si>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</si>
  <si>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</si>
  <si>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</si>
  <si>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</si>
  <si>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</si>
  <si>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</si>
  <si>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</si>
  <si>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</si>
  <si>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</si>
  <si>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</si>
  <si>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</si>
  <si>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</si>
  <si>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</si>
  <si>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</si>
  <si>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</si>
  <si>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</si>
  <si>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</si>
  <si>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</si>
  <si>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</si>
  <si>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</si>
  <si>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</si>
  <si>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</si>
  <si>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</si>
  <si>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</si>
  <si>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</si>
  <si>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</si>
  <si>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</si>
  <si>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</si>
  <si>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</si>
  <si>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</si>
  <si>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</si>
  <si>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</si>
  <si>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</si>
  <si>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</si>
  <si>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</si>
  <si>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</si>
  <si>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</si>
  <si>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</si>
  <si>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</si>
  <si>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</si>
  <si>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</si>
  <si>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</si>
  <si>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</si>
  <si>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</si>
  <si>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</si>
  <si>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</si>
  <si>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</si>
  <si>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</si>
  <si>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</si>
  <si>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</si>
  <si>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</si>
  <si>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</si>
  <si>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</si>
  <si>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</si>
  <si>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</si>
  <si>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</si>
  <si>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</si>
  <si>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</si>
  <si>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</si>
  <si>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</si>
  <si>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</si>
  <si>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</si>
  <si>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</si>
  <si>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</si>
  <si>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</si>
  <si>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</si>
  <si>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</si>
  <si>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</si>
  <si>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</si>
  <si>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</si>
  <si>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</si>
  <si>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</si>
  <si>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</si>
  <si>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</si>
  <si>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</si>
  <si>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</si>
  <si>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</si>
  <si>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</si>
  <si>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</si>
  <si>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</si>
  <si>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</si>
  <si>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</si>
  <si>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</si>
  <si>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</si>
  <si>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</si>
  <si>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</si>
  <si>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</si>
  <si>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</si>
  <si>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</si>
  <si>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</si>
  <si>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</si>
  <si>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</si>
  <si>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</si>
  <si>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</si>
  <si>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</si>
  <si>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</si>
  <si>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</si>
  <si>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</si>
  <si>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</si>
  <si>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</si>
  <si>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</si>
  <si>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</si>
  <si>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</si>
  <si>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</si>
  <si>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</si>
  <si>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</si>
  <si>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</si>
  <si>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</si>
  <si>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</si>
  <si>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</si>
  <si>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</si>
  <si>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</si>
  <si>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</si>
  <si>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</si>
  <si>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</si>
  <si>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</si>
  <si>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</si>
  <si>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</si>
  <si>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</si>
  <si>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</si>
  <si>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</si>
  <si>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</si>
  <si>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</si>
  <si>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</si>
  <si>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</si>
  <si>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</si>
  <si>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</si>
  <si>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</si>
  <si>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</si>
  <si>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</si>
  <si>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</si>
  <si>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</si>
  <si>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</si>
  <si>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</si>
  <si>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</si>
  <si>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</si>
  <si>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</si>
  <si>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</si>
  <si>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</si>
  <si>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</si>
  <si>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</si>
  <si>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</si>
  <si>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</si>
  <si>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</si>
  <si>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</si>
  <si>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</si>
  <si>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</si>
  <si>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</si>
  <si>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</si>
  <si>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</si>
  <si>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</si>
  <si>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</si>
  <si>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</si>
  <si>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</si>
  <si>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</si>
  <si>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</si>
  <si>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</si>
  <si>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</si>
  <si>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</si>
  <si>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</si>
  <si>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</si>
  <si>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</si>
  <si>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</si>
  <si>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</si>
  <si>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</si>
  <si>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</si>
  <si>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</si>
  <si>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</si>
  <si>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</si>
  <si>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</si>
  <si>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</si>
  <si>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</si>
  <si>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</si>
  <si>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</si>
  <si>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</si>
  <si>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</si>
  <si>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</si>
  <si>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</si>
  <si>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</si>
  <si>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</si>
  <si>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</si>
  <si>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</si>
  <si>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</si>
  <si>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</si>
  <si>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</si>
  <si>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</si>
  <si>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</si>
  <si>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</si>
  <si>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</si>
  <si>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</si>
  <si>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</si>
  <si>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</si>
  <si>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</si>
  <si>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</si>
  <si>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</si>
  <si>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</si>
  <si>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</si>
  <si>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</si>
  <si>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</si>
  <si>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</si>
  <si>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</si>
  <si>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</si>
  <si>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</si>
  <si>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</si>
  <si>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</si>
  <si>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</si>
  <si>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</si>
  <si>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</si>
  <si>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</si>
  <si>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</si>
  <si>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</si>
  <si>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</si>
  <si>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</si>
  <si>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</si>
  <si>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</si>
  <si>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</si>
  <si>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</si>
  <si>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</si>
  <si>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</si>
  <si>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</si>
  <si>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</si>
  <si>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</si>
  <si>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</si>
  <si>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</si>
  <si>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</si>
  <si>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</si>
  <si>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</si>
  <si>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</si>
  <si>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</si>
  <si>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</si>
  <si>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</si>
  <si>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</si>
  <si>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</si>
  <si>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</si>
  <si>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</si>
  <si>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</si>
  <si>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</si>
  <si>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</si>
  <si>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</si>
  <si>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</si>
  <si>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</si>
  <si>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</si>
  <si>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</si>
  <si>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</si>
  <si>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</si>
  <si>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</si>
  <si>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</si>
  <si>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</si>
  <si>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</si>
  <si>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</si>
  <si>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</si>
  <si>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</si>
  <si>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</si>
  <si>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</si>
  <si>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</si>
  <si>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</si>
  <si>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</si>
  <si>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</si>
  <si>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</si>
  <si>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</si>
  <si>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</si>
  <si>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</si>
  <si>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</si>
  <si>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</si>
  <si>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</si>
  <si>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</si>
  <si>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</si>
  <si>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</si>
  <si>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</si>
  <si>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</si>
  <si>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</si>
  <si>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</si>
  <si>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</si>
  <si>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</si>
  <si>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</si>
  <si>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</si>
  <si>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</si>
  <si>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</si>
  <si>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</si>
  <si>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</si>
  <si>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</si>
  <si>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</si>
  <si>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</si>
  <si>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</si>
  <si>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</si>
  <si>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</si>
  <si>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</si>
  <si>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</si>
  <si>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</si>
  <si>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</si>
  <si>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</si>
  <si>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</si>
  <si>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</si>
  <si>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</si>
  <si>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</si>
  <si>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</si>
  <si>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</si>
  <si>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</si>
  <si>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</si>
  <si>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</si>
  <si>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</si>
  <si>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</si>
  <si>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</si>
  <si>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</si>
  <si>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</si>
  <si>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</si>
  <si>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</si>
  <si>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</si>
  <si>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</si>
  <si>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</si>
  <si>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</si>
  <si>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</si>
  <si>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</si>
  <si>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</si>
  <si>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</si>
  <si>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</si>
  <si>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</si>
  <si>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</si>
  <si>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</si>
  <si>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</si>
  <si>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</si>
  <si>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</si>
  <si>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</si>
  <si>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</si>
  <si>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</si>
  <si>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</si>
  <si>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</si>
  <si>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</si>
  <si>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</si>
  <si>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</si>
  <si>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</si>
  <si>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</si>
  <si>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</si>
  <si>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</si>
  <si>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</si>
  <si>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</si>
  <si>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</si>
  <si>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</si>
  <si>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</si>
  <si>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</si>
  <si>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</si>
  <si>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</si>
  <si>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</si>
  <si>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</si>
  <si>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</si>
  <si>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</si>
  <si>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</si>
  <si>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</si>
  <si>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</si>
  <si>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</si>
  <si>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</si>
  <si>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</si>
  <si>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</si>
  <si>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</si>
  <si>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</si>
  <si>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</si>
  <si>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</si>
  <si>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</si>
  <si>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</si>
  <si>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</si>
  <si>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</si>
  <si>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</si>
  <si>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</si>
  <si>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</si>
  <si>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</si>
  <si>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</si>
  <si>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</si>
  <si>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</si>
  <si>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</si>
  <si>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</si>
  <si>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</si>
  <si>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</si>
  <si>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</si>
  <si>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</si>
  <si>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</si>
  <si>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</si>
  <si>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</si>
  <si>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</si>
  <si>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</si>
  <si>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</si>
  <si>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</si>
  <si>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</si>
  <si>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</si>
  <si>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</si>
  <si>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</si>
  <si>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</si>
  <si>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</si>
  <si>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</si>
  <si>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</si>
  <si>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</si>
  <si>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</si>
  <si>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</si>
  <si>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</si>
  <si>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</si>
  <si>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</si>
  <si>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</si>
  <si>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</si>
  <si>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</si>
  <si>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</si>
  <si>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</si>
  <si>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</si>
  <si>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</si>
  <si>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</si>
  <si>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</si>
  <si>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</si>
  <si>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</si>
  <si>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</si>
  <si>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</si>
  <si>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</si>
  <si>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</si>
  <si>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</si>
  <si>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</si>
  <si>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</si>
  <si>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</si>
  <si>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</si>
  <si>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</si>
  <si>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</si>
  <si>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</si>
  <si>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</si>
  <si>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</si>
  <si>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</si>
  <si>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</si>
  <si>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</si>
  <si>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</si>
  <si>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</si>
  <si>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</si>
  <si>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</si>
  <si>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</si>
  <si>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</si>
  <si>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</si>
  <si>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</si>
  <si>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</si>
  <si>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</si>
  <si>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</si>
  <si>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</si>
  <si>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</si>
  <si>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</si>
  <si>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</si>
  <si>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</si>
  <si>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</si>
  <si>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</si>
  <si>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</si>
  <si>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</si>
  <si>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</si>
  <si>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</si>
  <si>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</si>
  <si>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</si>
  <si>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</si>
  <si>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</si>
  <si>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</si>
  <si>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</si>
  <si>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</si>
  <si>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</si>
  <si>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</si>
  <si>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</si>
  <si>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</si>
  <si>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</si>
  <si>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</si>
  <si>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</si>
  <si>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</si>
  <si>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</si>
  <si>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</si>
  <si>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</si>
  <si>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</si>
  <si>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</si>
  <si>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</si>
  <si>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</si>
  <si>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</si>
  <si>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</si>
  <si>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</si>
  <si>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</si>
  <si>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</si>
  <si>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</si>
  <si>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</si>
  <si>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</si>
  <si>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</si>
  <si>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</si>
  <si>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</si>
  <si>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</si>
  <si>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</si>
  <si>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</si>
  <si>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</si>
  <si>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</si>
  <si>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</si>
  <si>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</si>
  <si>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</si>
  <si>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</si>
  <si>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</si>
  <si>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</si>
  <si>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</si>
  <si>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</si>
  <si>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</si>
  <si>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</si>
  <si>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</si>
  <si>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</si>
  <si>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</si>
  <si>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</si>
  <si>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</si>
  <si>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</si>
  <si>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</si>
  <si>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</si>
  <si>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</si>
  <si>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</si>
  <si>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</si>
  <si>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</si>
  <si>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</si>
  <si>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</si>
  <si>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</si>
  <si>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</si>
  <si>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</si>
  <si>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</si>
  <si>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</si>
  <si>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</si>
  <si>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</si>
  <si>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</si>
  <si>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</si>
  <si>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</si>
  <si>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</si>
  <si>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</si>
  <si>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</si>
  <si>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</si>
  <si>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</si>
  <si>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</si>
  <si>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</si>
  <si>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</si>
  <si>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</si>
  <si>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</si>
  <si>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</si>
  <si>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</si>
  <si>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</si>
  <si>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</si>
  <si>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</si>
  <si>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</si>
  <si>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</si>
  <si>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</si>
  <si>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</si>
  <si>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</si>
  <si>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</si>
  <si>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</si>
  <si>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</si>
  <si>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</si>
  <si>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</si>
  <si>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</si>
  <si>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</si>
  <si>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</si>
  <si>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</si>
  <si>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</si>
  <si>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</si>
  <si>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</si>
  <si>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</si>
  <si>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</si>
  <si>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</si>
  <si>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</si>
  <si>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</si>
  <si>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</si>
  <si>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</si>
  <si>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</si>
  <si>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</si>
  <si>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</si>
  <si>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</si>
  <si>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</si>
  <si>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</si>
  <si>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</si>
  <si>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</si>
  <si>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</si>
  <si>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</si>
  <si>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</si>
  <si>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</si>
  <si>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</si>
  <si>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</si>
  <si>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</si>
  <si>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</si>
  <si>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</si>
  <si>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</si>
  <si>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</si>
  <si>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</si>
  <si>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</si>
  <si>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</si>
  <si>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</si>
  <si>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</si>
  <si>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</si>
  <si>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</si>
  <si>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</si>
  <si>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</si>
  <si>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</si>
  <si>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</si>
  <si>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</si>
  <si>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</si>
  <si>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</si>
  <si>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</si>
  <si>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</si>
  <si>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</si>
  <si>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</si>
  <si>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</si>
  <si>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</si>
  <si>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</si>
  <si>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</si>
  <si>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</si>
  <si>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</si>
  <si>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</si>
  <si>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</si>
  <si>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</si>
  <si>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</si>
  <si>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</si>
  <si>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</si>
  <si>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</si>
  <si>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</si>
  <si>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</si>
  <si>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</si>
  <si>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</si>
  <si>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</si>
  <si>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</si>
  <si>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</si>
  <si>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</si>
  <si>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</si>
  <si>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</si>
  <si>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</si>
  <si>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</si>
  <si>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</si>
  <si>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</si>
  <si>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</si>
  <si>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</si>
  <si>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</si>
  <si>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</si>
  <si>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</si>
  <si>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</si>
  <si>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</si>
  <si>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</si>
  <si>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</si>
  <si>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</si>
  <si>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</si>
  <si>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</si>
  <si>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</si>
  <si>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</si>
  <si>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</si>
  <si>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</si>
  <si>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</si>
  <si>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</si>
  <si>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</si>
  <si>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</si>
  <si>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</si>
  <si>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</si>
  <si>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</si>
  <si>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</si>
  <si>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</si>
  <si>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</si>
  <si>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</si>
  <si>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</si>
  <si>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</si>
  <si>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</si>
  <si>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</si>
  <si>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</si>
  <si>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</si>
  <si>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</si>
  <si>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</si>
  <si>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</si>
  <si>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</si>
  <si>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</si>
  <si>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</si>
  <si>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</si>
  <si>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</si>
  <si>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</si>
  <si>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</si>
  <si>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</si>
  <si>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</si>
  <si>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</si>
  <si>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</si>
  <si>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</si>
  <si>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</si>
  <si>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</si>
  <si>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</si>
  <si>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</si>
  <si>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</si>
  <si>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</si>
  <si>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</si>
  <si>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</si>
  <si>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</si>
  <si>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</si>
  <si>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</si>
  <si>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</si>
  <si>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</si>
  <si>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</si>
  <si>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</si>
  <si>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</si>
  <si>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</si>
  <si>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</si>
  <si>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</si>
  <si>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</si>
  <si>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</si>
  <si>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</si>
  <si>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</si>
  <si>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</si>
  <si>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</si>
  <si>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</si>
  <si>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</si>
  <si>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</si>
  <si>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</si>
  <si>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</si>
  <si>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</si>
  <si>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</si>
  <si>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</si>
  <si>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</si>
  <si>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</si>
  <si>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</si>
  <si>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</si>
  <si>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</si>
  <si>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</si>
  <si>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</si>
  <si>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</si>
  <si>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</si>
  <si>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</si>
  <si>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</si>
  <si>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</si>
  <si>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</si>
  <si>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</si>
  <si>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</si>
  <si>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</si>
  <si>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</si>
  <si>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</si>
  <si>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</si>
  <si>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</si>
  <si>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</si>
  <si>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</si>
  <si>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</si>
  <si>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</si>
  <si>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</si>
  <si>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</si>
  <si>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</si>
  <si>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</si>
  <si>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</si>
  <si>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</si>
  <si>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</si>
  <si>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</si>
  <si>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</si>
  <si>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</si>
  <si>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</si>
  <si>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</si>
  <si>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</si>
  <si>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</si>
  <si>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</si>
  <si>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</si>
  <si>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</si>
  <si>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</si>
  <si>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</si>
  <si>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</si>
  <si>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</si>
  <si>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</si>
  <si>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</si>
  <si>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</si>
  <si>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</si>
  <si>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</si>
  <si>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</si>
  <si>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</si>
  <si>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</si>
  <si>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</si>
  <si>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</si>
  <si>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</si>
  <si>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</si>
  <si>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</si>
  <si>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</si>
  <si>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</si>
  <si>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</si>
  <si>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</si>
  <si>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</si>
  <si>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</si>
  <si>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</si>
  <si>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</si>
  <si>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</si>
  <si>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</si>
  <si>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</si>
  <si>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</si>
  <si>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</si>
  <si>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</si>
  <si>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</si>
  <si>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</si>
  <si>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</si>
  <si>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</si>
  <si>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</si>
  <si>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</si>
  <si>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</si>
  <si>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</si>
  <si>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</si>
  <si>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</si>
  <si>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</si>
  <si>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</si>
  <si>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</si>
  <si>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</si>
  <si>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</si>
  <si>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</si>
  <si>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</si>
  <si>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</si>
  <si>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</si>
  <si>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</si>
  <si>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</si>
  <si>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</si>
  <si>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</si>
  <si>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</si>
  <si>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</si>
  <si>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</si>
  <si>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</si>
  <si>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</si>
  <si>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</si>
  <si>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</si>
  <si>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</si>
  <si>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</si>
  <si>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</si>
  <si>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</si>
  <si>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</si>
  <si>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</si>
  <si>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</si>
  <si>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</si>
  <si>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</si>
  <si>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</si>
  <si>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</si>
  <si>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</si>
  <si>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</si>
  <si>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</si>
  <si>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</si>
  <si>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</si>
  <si>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</si>
  <si>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</si>
  <si>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</si>
  <si>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</si>
  <si>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</si>
  <si>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</si>
  <si>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</si>
  <si>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</si>
  <si>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</si>
  <si>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</si>
  <si>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</si>
  <si>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</si>
  <si>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</si>
  <si>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</si>
  <si>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</si>
  <si>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</si>
  <si>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</si>
  <si>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</si>
  <si>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</si>
  <si>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</si>
  <si>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</si>
  <si>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</si>
  <si>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</si>
  <si>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</si>
  <si>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</si>
  <si>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</si>
  <si>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</si>
  <si>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</si>
  <si>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</si>
  <si>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</si>
  <si>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</si>
  <si>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</si>
  <si>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</si>
  <si>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</si>
  <si>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</si>
  <si>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</si>
  <si>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</si>
  <si>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</si>
  <si>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</si>
  <si>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</si>
  <si>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</si>
  <si>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</si>
  <si>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</si>
  <si>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</si>
  <si>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</si>
  <si>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</si>
  <si>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</si>
  <si>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</si>
  <si>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</si>
  <si>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</si>
  <si>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</si>
  <si>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</si>
  <si>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</si>
  <si>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</si>
  <si>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</si>
  <si>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</si>
  <si>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</si>
  <si>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</si>
  <si>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</si>
  <si>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</si>
  <si>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</si>
  <si>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</si>
  <si>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</si>
  <si>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</si>
  <si>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</si>
  <si>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</si>
  <si>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</si>
  <si>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</si>
  <si>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</si>
  <si>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</si>
  <si>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</si>
  <si>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</si>
  <si>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</si>
  <si>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</si>
  <si>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</si>
  <si>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</si>
  <si>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</si>
  <si>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</si>
  <si>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</si>
  <si>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</si>
  <si>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</si>
  <si>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</si>
  <si>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</si>
  <si>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</si>
  <si>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</si>
  <si>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</si>
  <si>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</si>
  <si>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</si>
  <si>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</si>
  <si>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</si>
  <si>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</si>
  <si>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</si>
  <si>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</si>
  <si>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</si>
  <si>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</si>
  <si>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</si>
  <si>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</si>
  <si>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</si>
  <si>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</si>
  <si>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</si>
  <si>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</si>
  <si>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</si>
  <si>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</si>
  <si>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</si>
  <si>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</si>
  <si>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</si>
  <si>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</si>
  <si>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</si>
  <si>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</si>
  <si>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</si>
  <si>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</si>
  <si>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</si>
  <si>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</si>
  <si>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</si>
  <si>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</si>
  <si>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</si>
  <si>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</si>
  <si>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</si>
  <si>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</si>
  <si>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</si>
  <si>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</si>
  <si>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</si>
  <si>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</si>
  <si>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</si>
  <si>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</si>
  <si>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</si>
  <si>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</si>
  <si>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</si>
  <si>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</si>
  <si>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</si>
  <si>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</si>
  <si>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</si>
  <si>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</si>
  <si>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</si>
  <si>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</si>
  <si>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</si>
  <si>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</si>
  <si>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</si>
  <si>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</si>
  <si>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</si>
  <si>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</si>
  <si>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</si>
  <si>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</si>
  <si>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</si>
  <si>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</si>
  <si>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</si>
  <si>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</si>
  <si>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</si>
  <si>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</si>
  <si>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</si>
  <si>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</si>
  <si>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</si>
  <si>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</si>
  <si>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</si>
  <si>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</si>
  <si>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</si>
  <si>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</si>
  <si>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</si>
  <si>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</si>
  <si>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</si>
  <si>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</si>
  <si>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</si>
  <si>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</si>
  <si>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</si>
  <si>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</si>
  <si>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</si>
  <si>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</si>
  <si>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</si>
  <si>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</si>
  <si>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</si>
  <si>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</si>
  <si>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</si>
  <si>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</si>
  <si>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</si>
  <si>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</si>
  <si>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</si>
  <si>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</si>
  <si>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</si>
  <si>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</si>
  <si>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</si>
  <si>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</si>
  <si>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</si>
  <si>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</si>
  <si>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</si>
  <si>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</si>
  <si>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</si>
  <si>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</si>
  <si>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</si>
  <si>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</si>
  <si>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</si>
  <si>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</si>
  <si>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</si>
  <si>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</si>
  <si>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</si>
  <si>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</si>
  <si>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</si>
  <si>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</si>
  <si>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</si>
  <si>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</si>
  <si>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</si>
  <si>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</si>
  <si>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</si>
  <si>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</si>
  <si>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</si>
  <si>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</si>
  <si>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</si>
  <si>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</si>
  <si>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</si>
  <si>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</si>
  <si>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</si>
  <si>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</si>
  <si>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</si>
  <si>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</si>
  <si>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</si>
  <si>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</si>
  <si>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</si>
  <si>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</si>
  <si>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</si>
  <si>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</si>
  <si>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</si>
  <si>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</si>
  <si>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</si>
  <si>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</si>
  <si>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</si>
  <si>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</si>
  <si>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</si>
  <si>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</si>
  <si>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</si>
  <si>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</si>
  <si>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</si>
  <si>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</si>
  <si>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</si>
  <si>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</si>
  <si>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</si>
  <si>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</si>
  <si>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</si>
  <si>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</si>
  <si>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</si>
  <si>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</si>
  <si>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</si>
  <si>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</si>
  <si>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</si>
  <si>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</si>
  <si>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</si>
  <si>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</si>
  <si>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</si>
  <si>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</si>
  <si>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</si>
  <si>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</si>
  <si>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</si>
  <si>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</si>
  <si>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</si>
  <si>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</si>
  <si>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</si>
  <si>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</si>
  <si>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</si>
  <si>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</si>
  <si>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</si>
  <si>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</si>
  <si>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</si>
  <si>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</si>
  <si>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</si>
  <si>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</si>
  <si>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</si>
  <si>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</si>
  <si>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</si>
  <si>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</si>
  <si>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</si>
  <si>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</si>
  <si>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</si>
  <si>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</si>
  <si>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</si>
  <si>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</si>
  <si>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</si>
  <si>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</si>
  <si>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</si>
  <si>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</si>
  <si>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</si>
  <si>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</si>
  <si>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</si>
  <si>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</si>
  <si>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</si>
  <si>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</si>
  <si>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</si>
  <si>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</si>
  <si>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</si>
  <si>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</si>
  <si>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</si>
  <si>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</si>
  <si>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</si>
  <si>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</si>
  <si>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</si>
  <si>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</si>
  <si>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</si>
  <si>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</si>
  <si>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</si>
  <si>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</si>
  <si>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</si>
  <si>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</si>
  <si>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</si>
  <si>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</si>
  <si>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</si>
  <si>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</si>
  <si>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</si>
  <si>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</si>
  <si>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</si>
  <si>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</si>
  <si>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</si>
  <si>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</si>
  <si>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</si>
  <si>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</si>
  <si>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</si>
  <si>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</si>
  <si>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</si>
  <si>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</si>
  <si>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</si>
  <si>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</si>
  <si>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</si>
  <si>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</si>
  <si>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</si>
  <si>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</si>
  <si>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</si>
  <si>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</si>
  <si>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</si>
  <si>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</si>
  <si>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</si>
  <si>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</si>
  <si>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</si>
  <si>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</si>
  <si>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</si>
  <si>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</si>
  <si>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</si>
  <si>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</si>
  <si>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</si>
  <si>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</si>
  <si>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</si>
  <si>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</si>
  <si>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</si>
  <si>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</si>
  <si>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</si>
  <si>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</si>
  <si>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</si>
  <si>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</si>
  <si>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</si>
  <si>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</si>
  <si>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</si>
  <si>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</si>
  <si>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</si>
  <si>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</si>
  <si>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</si>
  <si>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</si>
  <si>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</si>
  <si>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</si>
  <si>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</si>
  <si>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</si>
  <si>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</si>
  <si>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</si>
  <si>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</si>
  <si>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</si>
  <si>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</si>
  <si>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</si>
  <si>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</si>
  <si>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</si>
  <si>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</si>
  <si>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</si>
  <si>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</si>
  <si>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</si>
  <si>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</si>
  <si>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</si>
  <si>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</si>
  <si>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</si>
  <si>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</si>
  <si>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</si>
  <si>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</si>
  <si>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</si>
  <si>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</si>
  <si>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</si>
  <si>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</si>
  <si>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</si>
  <si>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</si>
  <si>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</si>
  <si>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</si>
  <si>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</si>
  <si>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</si>
  <si>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</si>
  <si>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</si>
  <si>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</si>
  <si>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</si>
  <si>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</si>
  <si>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</si>
  <si>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</si>
  <si>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</si>
  <si>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</si>
  <si>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</si>
  <si>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</si>
  <si>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</si>
  <si>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</si>
  <si>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</si>
  <si>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</si>
  <si>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</si>
  <si>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</si>
  <si>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</si>
  <si>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</si>
  <si>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</si>
  <si>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</si>
  <si>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</si>
  <si>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</si>
  <si>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</si>
  <si>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</si>
  <si>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</si>
  <si>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</si>
  <si>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</si>
  <si>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</si>
  <si>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</si>
  <si>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</si>
  <si>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</si>
  <si>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</si>
  <si>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</si>
  <si>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</si>
  <si>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</si>
  <si>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</si>
  <si>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</si>
  <si>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</si>
  <si>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</si>
  <si>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</si>
  <si>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</si>
  <si>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</si>
  <si>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</si>
  <si>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</si>
  <si>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</si>
  <si>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</si>
  <si>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</si>
  <si>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</si>
  <si>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</si>
  <si>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</si>
  <si>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</si>
  <si>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</si>
  <si>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</si>
  <si>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</si>
  <si>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</si>
  <si>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</si>
  <si>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</si>
  <si>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</si>
  <si>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</si>
  <si>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</si>
  <si>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</si>
  <si>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</si>
  <si>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</si>
  <si>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</si>
  <si>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</si>
  <si>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</si>
  <si>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</si>
  <si>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</si>
  <si>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</si>
  <si>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</si>
  <si>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</si>
  <si>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</si>
  <si>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</si>
  <si>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</si>
  <si>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</si>
  <si>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</si>
  <si>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</si>
  <si>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</si>
  <si>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</si>
  <si>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</si>
  <si>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</si>
  <si>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</si>
  <si>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</si>
  <si>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</si>
  <si>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</si>
  <si>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</si>
  <si>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</si>
  <si>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</si>
  <si>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</si>
  <si>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</si>
  <si>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</si>
  <si>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</si>
  <si>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</si>
  <si>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</si>
  <si>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</si>
  <si>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</si>
  <si>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</si>
  <si>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</si>
  <si>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</si>
  <si>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</si>
  <si>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</si>
  <si>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</si>
  <si>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</si>
  <si>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</si>
  <si>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</si>
  <si>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</si>
  <si>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</si>
  <si>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</si>
  <si>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</si>
  <si>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</si>
  <si>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</si>
  <si>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</si>
  <si>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</si>
  <si>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</si>
  <si>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</si>
  <si>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</si>
  <si>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</si>
  <si>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</si>
  <si>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</si>
  <si>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</si>
  <si>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</si>
  <si>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</si>
  <si>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</si>
  <si>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</si>
  <si>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</si>
  <si>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</si>
  <si>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</si>
  <si>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</si>
  <si>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</si>
  <si>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</si>
  <si>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</si>
  <si>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</si>
  <si>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</si>
  <si>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</si>
  <si>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</si>
  <si>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</si>
  <si>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</si>
  <si>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</si>
  <si>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</si>
  <si>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</si>
  <si>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</si>
  <si>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</si>
  <si>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</si>
  <si>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</si>
  <si>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</si>
  <si>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</si>
  <si>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</si>
  <si>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</si>
  <si>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</si>
  <si>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</si>
  <si>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</si>
  <si>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</si>
  <si>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</si>
  <si>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</si>
  <si>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</si>
  <si>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</si>
  <si>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</si>
  <si>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</si>
  <si>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</si>
  <si>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</si>
  <si>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</si>
  <si>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</si>
  <si>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</si>
  <si>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</si>
  <si>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</si>
  <si>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</si>
  <si>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</si>
  <si>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</si>
  <si>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</si>
  <si>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</si>
  <si>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</si>
  <si>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</si>
  <si>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</si>
  <si>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</si>
  <si>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</si>
  <si>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</si>
  <si>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</si>
  <si>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</si>
  <si>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</si>
  <si>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</si>
  <si>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</si>
  <si>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</si>
  <si>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</si>
  <si>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</si>
  <si>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</si>
  <si>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</si>
  <si>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</si>
  <si>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</si>
  <si>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</si>
  <si>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</si>
  <si>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</si>
  <si>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</si>
  <si>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</si>
  <si>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</si>
  <si>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</si>
  <si>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</si>
  <si>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</si>
  <si>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</si>
  <si>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</si>
  <si>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</si>
  <si>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</si>
  <si>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</si>
  <si>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</si>
  <si>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</si>
  <si>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</si>
  <si>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</si>
  <si>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</si>
  <si>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</si>
  <si>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</si>
  <si>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</si>
  <si>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</si>
  <si>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</si>
  <si>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</si>
  <si>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</si>
  <si>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</si>
  <si>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</si>
  <si>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</si>
  <si>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</si>
  <si>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</si>
  <si>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</si>
  <si>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</si>
  <si>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</si>
  <si>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</si>
  <si>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</si>
  <si>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</si>
  <si>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</si>
  <si>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</si>
  <si>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</si>
  <si>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</si>
  <si>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</si>
  <si>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</si>
  <si>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</si>
  <si>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</si>
  <si>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</si>
  <si>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</si>
  <si>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</si>
  <si>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</si>
  <si>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</si>
  <si>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</si>
  <si>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</si>
  <si>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</si>
  <si>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</si>
  <si>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</si>
  <si>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</si>
  <si>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</si>
  <si>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</si>
  <si>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</si>
  <si>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</si>
  <si>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</si>
  <si>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</si>
  <si>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</si>
  <si>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</si>
  <si>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</si>
  <si>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</si>
  <si>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</si>
  <si>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</si>
  <si>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</si>
  <si>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</si>
  <si>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</si>
  <si>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</si>
  <si>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</si>
  <si>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</si>
  <si>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</si>
  <si>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</si>
  <si>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</si>
  <si>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</si>
  <si>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</si>
  <si>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</si>
  <si>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</si>
  <si>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</si>
  <si>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</si>
  <si>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</si>
  <si>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</si>
  <si>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</si>
  <si>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</si>
  <si>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</si>
  <si>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</si>
  <si>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</si>
  <si>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</si>
  <si>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</si>
  <si>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</si>
  <si>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</si>
  <si>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</si>
  <si>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</si>
  <si>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</si>
  <si>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</si>
  <si>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</si>
  <si>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</si>
  <si>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</si>
  <si>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</si>
  <si>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</si>
  <si>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</si>
  <si>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</si>
  <si>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</si>
  <si>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</si>
  <si>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</si>
  <si>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</si>
  <si>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</si>
  <si>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</si>
  <si>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</si>
  <si>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</si>
  <si>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</si>
  <si>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</si>
  <si>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</si>
  <si>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</si>
  <si>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</si>
  <si>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</si>
  <si>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</si>
  <si>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</si>
  <si>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</si>
  <si>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</si>
  <si>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</si>
  <si>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</si>
  <si>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</si>
  <si>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</si>
  <si>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</si>
  <si>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</si>
  <si>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</si>
  <si>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</si>
  <si>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</si>
  <si>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</si>
  <si>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</si>
  <si>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</si>
  <si>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</si>
  <si>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</si>
  <si>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</si>
  <si>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</si>
  <si>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</si>
  <si>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</si>
  <si>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</si>
  <si>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</si>
  <si>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</si>
  <si>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</si>
  <si>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</si>
  <si>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</si>
  <si>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</si>
  <si>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</si>
  <si>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</si>
  <si>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</si>
  <si>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</si>
  <si>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</si>
  <si>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</si>
  <si>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</si>
  <si>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</si>
  <si>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</si>
  <si>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</si>
  <si>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</si>
  <si>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</si>
  <si>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</si>
  <si>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</si>
  <si>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</si>
  <si>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</si>
  <si>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</si>
  <si>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</si>
  <si>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</si>
  <si>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</si>
  <si>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</si>
  <si>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</si>
  <si>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</si>
  <si>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</si>
  <si>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</si>
  <si>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</si>
  <si>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</si>
  <si>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</si>
  <si>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</si>
  <si>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</si>
  <si>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</si>
  <si>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</si>
  <si>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</si>
  <si>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</si>
  <si>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</si>
  <si>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</si>
  <si>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</si>
  <si>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</si>
  <si>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</si>
  <si>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</si>
  <si>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</si>
  <si>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</si>
  <si>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</si>
  <si>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</si>
  <si>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</si>
  <si>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</si>
  <si>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</si>
  <si>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</si>
  <si>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</si>
  <si>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</si>
  <si>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</si>
  <si>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</si>
  <si>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</si>
  <si>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</si>
  <si>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</si>
  <si>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</si>
  <si>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</si>
  <si>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</si>
  <si>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</si>
  <si>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</si>
  <si>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</si>
  <si>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</si>
  <si>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</si>
  <si>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</si>
  <si>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</si>
  <si>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</si>
  <si>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</si>
  <si>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</si>
  <si>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</si>
  <si>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</si>
  <si>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</si>
  <si>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</si>
  <si>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</si>
  <si>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</si>
  <si>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</si>
  <si>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</si>
  <si>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</si>
  <si>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</si>
  <si>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</si>
  <si>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</si>
  <si>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</si>
  <si>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</si>
  <si>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</si>
  <si>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</si>
  <si>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</si>
  <si>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</si>
  <si>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</si>
  <si>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</si>
  <si>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</si>
  <si>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</si>
  <si>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</si>
  <si>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</si>
  <si>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</si>
  <si>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</si>
  <si>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</si>
  <si>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</si>
  <si>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</si>
  <si>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</si>
  <si>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</si>
  <si>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</si>
  <si>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</si>
  <si>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</si>
  <si>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</si>
  <si>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</si>
  <si>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</si>
  <si>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</si>
  <si>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</si>
  <si>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</si>
  <si>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</si>
  <si>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</si>
  <si>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</si>
  <si>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</si>
  <si>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</si>
  <si>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</si>
  <si>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</si>
  <si>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</si>
  <si>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</si>
  <si>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</si>
  <si>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</si>
  <si>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</si>
  <si>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</si>
  <si>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</si>
  <si>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</si>
  <si>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</si>
  <si>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</si>
  <si>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</si>
  <si>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</si>
  <si>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</si>
  <si>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</si>
  <si>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</si>
  <si>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</si>
  <si>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</si>
  <si>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</si>
  <si>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</si>
  <si>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</si>
  <si>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</si>
  <si>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</si>
  <si>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</si>
  <si>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</si>
  <si>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</si>
  <si>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</si>
  <si>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</si>
  <si>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</si>
  <si>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</si>
  <si>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</si>
  <si>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</si>
  <si>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</si>
  <si>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</si>
  <si>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</si>
  <si>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</si>
  <si>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</si>
  <si>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</si>
  <si>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</si>
  <si>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</si>
  <si>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</si>
  <si>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</si>
  <si>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</si>
  <si>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</si>
  <si>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</si>
  <si>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</si>
  <si>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</si>
  <si>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</si>
  <si>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</si>
  <si>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</si>
  <si>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</si>
  <si>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</si>
  <si>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</si>
  <si>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</si>
  <si>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</si>
  <si>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</si>
  <si>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</si>
  <si>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</si>
  <si>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</si>
  <si>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</si>
  <si>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</si>
  <si>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</si>
  <si>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</si>
  <si>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</si>
  <si>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</si>
  <si>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</si>
  <si>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</si>
  <si>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</si>
  <si>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</si>
  <si>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</si>
  <si>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</si>
  <si>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</si>
  <si>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</si>
  <si>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</si>
  <si>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</si>
  <si>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</si>
  <si>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</si>
  <si>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</si>
  <si>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</si>
  <si>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</si>
  <si>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</si>
  <si>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</si>
  <si>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</si>
  <si>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</si>
  <si>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</si>
  <si>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</si>
  <si>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</si>
  <si>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</si>
  <si>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</si>
  <si>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</si>
  <si>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</si>
  <si>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</si>
  <si>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</si>
  <si>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</si>
  <si>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</si>
  <si>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</si>
  <si>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</si>
  <si>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</si>
  <si>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</si>
  <si>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</si>
  <si>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</si>
  <si>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</si>
  <si>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</si>
  <si>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</si>
  <si>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</si>
  <si>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</si>
  <si>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</si>
  <si>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</si>
  <si>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</si>
  <si>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</si>
  <si>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</si>
  <si>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</si>
  <si>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</si>
  <si>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</si>
  <si>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</si>
  <si>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</si>
  <si>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</si>
  <si>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</si>
  <si>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</si>
  <si>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</si>
  <si>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</si>
  <si>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</si>
  <si>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</si>
  <si>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</si>
  <si>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</si>
  <si>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</si>
  <si>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</si>
  <si>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</si>
  <si>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</si>
  <si>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</si>
  <si>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</si>
  <si>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</si>
  <si>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</si>
  <si>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</si>
  <si>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</si>
  <si>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</si>
  <si>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</si>
  <si>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</si>
  <si>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</si>
  <si>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</si>
  <si>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</si>
  <si>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</si>
  <si>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</si>
  <si>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</si>
  <si>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</si>
  <si>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</si>
  <si>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</si>
  <si>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</si>
  <si>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</si>
  <si>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</si>
  <si>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</si>
  <si>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</si>
  <si>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</si>
  <si>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</si>
  <si>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</si>
  <si>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</si>
  <si>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</si>
  <si>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</si>
  <si>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</si>
  <si>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</si>
  <si>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</si>
  <si>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</si>
  <si>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</si>
  <si>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</si>
  <si>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</si>
  <si>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</si>
  <si>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</si>
  <si>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</si>
  <si>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</si>
  <si>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</si>
  <si>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</si>
  <si>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</si>
  <si>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</si>
  <si>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</si>
  <si>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</si>
  <si>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</si>
  <si>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</si>
  <si>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</si>
  <si>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</si>
  <si>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</si>
  <si>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</si>
  <si>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</si>
  <si>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</si>
  <si>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</si>
  <si>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</si>
  <si>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</si>
  <si>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</si>
  <si>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</si>
  <si>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</si>
  <si>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</si>
  <si>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</si>
  <si>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</si>
  <si>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</si>
  <si>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</si>
  <si>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</si>
  <si>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</si>
  <si>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</si>
  <si>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</si>
  <si>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</si>
  <si>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</si>
  <si>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</si>
  <si>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</si>
  <si>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</si>
  <si>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</si>
  <si>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</si>
  <si>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</si>
  <si>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</si>
  <si>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</si>
  <si>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</si>
  <si>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</si>
  <si>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</si>
  <si>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</si>
  <si>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</si>
  <si>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</si>
  <si>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</si>
  <si>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</si>
  <si>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</si>
  <si>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</si>
  <si>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</si>
  <si>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</si>
  <si>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</si>
  <si>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</si>
  <si>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</si>
  <si>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</si>
  <si>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</si>
  <si>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</si>
  <si>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</si>
  <si>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</si>
  <si>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</si>
  <si>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</si>
  <si>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</si>
  <si>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</si>
  <si>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</si>
  <si>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</si>
  <si>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</si>
  <si>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</si>
  <si>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</si>
  <si>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</si>
  <si>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</si>
  <si>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</si>
  <si>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</si>
  <si>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</si>
  <si>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</si>
  <si>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</si>
  <si>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</si>
  <si>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</si>
  <si>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</si>
  <si>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</si>
  <si>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</si>
  <si>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</si>
  <si>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</si>
  <si>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</si>
  <si>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</si>
  <si>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</si>
  <si>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</si>
  <si>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</si>
  <si>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</si>
  <si>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</si>
  <si>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</si>
  <si>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</si>
  <si>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</si>
  <si>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</si>
  <si>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</si>
  <si>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</si>
  <si>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</si>
  <si>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</si>
  <si>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</si>
  <si>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</si>
  <si>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</si>
  <si>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</si>
  <si>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</si>
  <si>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</si>
  <si>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</si>
  <si>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</si>
  <si>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</si>
  <si>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</si>
  <si>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</si>
  <si>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</si>
  <si>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</si>
  <si>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</si>
  <si>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</si>
  <si>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</si>
  <si>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</si>
  <si>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</si>
  <si>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</si>
  <si>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</si>
  <si>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</si>
  <si>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</si>
  <si>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</si>
  <si>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</si>
  <si>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</si>
  <si>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</si>
  <si>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</si>
  <si>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</si>
  <si>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</si>
  <si>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</si>
  <si>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</si>
  <si>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</si>
  <si>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</si>
  <si>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</si>
  <si>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</si>
  <si>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</si>
  <si>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</si>
  <si>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</si>
  <si>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</si>
  <si>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</si>
  <si>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</si>
  <si>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</si>
  <si>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</si>
  <si>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</si>
  <si>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</si>
  <si>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</si>
  <si>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</si>
  <si>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</si>
  <si>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</si>
  <si>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</si>
  <si>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</si>
  <si>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</si>
  <si>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</si>
  <si>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</si>
  <si>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</si>
  <si>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</si>
  <si>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</si>
  <si>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</si>
  <si>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</si>
  <si>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</si>
  <si>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</si>
  <si>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</si>
  <si>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</si>
  <si>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</si>
  <si>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</si>
  <si>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</si>
  <si>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</si>
  <si>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</si>
  <si>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</si>
  <si>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</si>
  <si>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</si>
  <si>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</si>
  <si>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</si>
  <si>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</si>
  <si>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</si>
  <si>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</si>
  <si>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</si>
  <si>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</si>
  <si>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</si>
  <si>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</si>
  <si>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</si>
  <si>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</si>
  <si>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</si>
  <si>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</si>
  <si>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</si>
  <si>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</si>
  <si>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</si>
  <si>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</si>
  <si>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</si>
  <si>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</si>
  <si>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</si>
  <si>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</si>
  <si>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</si>
  <si>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</si>
  <si>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</si>
  <si>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</si>
  <si>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</si>
  <si>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</si>
  <si>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</si>
  <si>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</si>
  <si>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</si>
  <si>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</si>
  <si>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</si>
  <si>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</si>
  <si>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</si>
  <si>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</si>
  <si>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</si>
  <si>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</si>
  <si>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</si>
  <si>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</si>
  <si>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</si>
  <si>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</si>
  <si>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</si>
  <si>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</si>
  <si>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</si>
  <si>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</si>
  <si>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</si>
  <si>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</si>
  <si>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</si>
  <si>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</si>
  <si>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</si>
  <si>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</si>
  <si>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</si>
  <si>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</si>
  <si>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</si>
  <si>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</si>
  <si>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</si>
  <si>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</si>
  <si>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</si>
  <si>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</si>
  <si>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</si>
  <si>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</si>
  <si>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</si>
  <si>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</si>
  <si>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</si>
  <si>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</si>
  <si>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</si>
  <si>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</si>
  <si>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</si>
  <si>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</si>
  <si>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</si>
  <si>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</si>
  <si>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</si>
  <si>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</si>
  <si>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</si>
  <si>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</si>
  <si>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</si>
  <si>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</si>
  <si>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</si>
  <si>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</si>
  <si>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</si>
  <si>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</si>
  <si>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</si>
  <si>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</si>
  <si>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</si>
  <si>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</si>
  <si>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</si>
  <si>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</si>
  <si>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</si>
  <si>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</si>
  <si>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</si>
  <si>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</si>
  <si>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</si>
  <si>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</si>
  <si>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</si>
  <si>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</si>
  <si>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</si>
  <si>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</si>
  <si>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</si>
  <si>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</si>
  <si>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</si>
  <si>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</si>
  <si>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</si>
  <si>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</si>
  <si>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</si>
  <si>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</si>
  <si>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</si>
  <si>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</si>
  <si>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</si>
  <si>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</si>
  <si>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</si>
  <si>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</si>
  <si>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</si>
  <si>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</si>
  <si>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</si>
  <si>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</si>
  <si>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</si>
  <si>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</si>
  <si>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</si>
  <si>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</si>
  <si>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</si>
  <si>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</si>
  <si>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</si>
  <si>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</si>
  <si>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</si>
  <si>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</si>
  <si>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</si>
  <si>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</si>
  <si>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</si>
  <si>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</si>
  <si>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</si>
  <si>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</si>
  <si>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</si>
  <si>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</si>
  <si>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</si>
  <si>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</si>
  <si>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</si>
  <si>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</si>
  <si>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</si>
  <si>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</si>
  <si>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</si>
  <si>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</si>
  <si>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</si>
  <si>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</si>
  <si>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</si>
  <si>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</si>
  <si>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</si>
  <si>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</si>
  <si>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</si>
  <si>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</si>
  <si>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</si>
  <si>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</si>
  <si>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</si>
  <si>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</si>
  <si>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</si>
  <si>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</si>
  <si>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</si>
  <si>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</si>
  <si>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</si>
  <si>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</si>
  <si>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</si>
  <si>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</si>
  <si>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</si>
  <si>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</si>
  <si>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</si>
  <si>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</si>
  <si>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</si>
  <si>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</si>
  <si>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</si>
  <si>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</si>
  <si>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</si>
  <si>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</si>
  <si>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</si>
  <si>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</si>
  <si>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</si>
  <si>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</si>
  <si>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</si>
  <si>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</si>
  <si>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</si>
  <si>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</si>
  <si>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</si>
  <si>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</si>
  <si>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</si>
  <si>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</si>
  <si>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</si>
  <si>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</si>
  <si>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</si>
  <si>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</si>
  <si>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</si>
  <si>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</si>
  <si>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</si>
  <si>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</si>
  <si>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</si>
  <si>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</si>
  <si>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</si>
  <si>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</si>
  <si>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</si>
  <si>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</si>
  <si>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</si>
  <si>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</si>
  <si>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</si>
  <si>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</si>
  <si>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</si>
  <si>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</si>
  <si>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</si>
  <si>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</si>
  <si>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</si>
  <si>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</si>
  <si>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</si>
  <si>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</si>
  <si>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</si>
  <si>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</si>
  <si>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</si>
  <si>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</si>
  <si>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</si>
  <si>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</si>
  <si>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</si>
  <si>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</si>
  <si>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</si>
  <si>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</si>
  <si>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</si>
  <si>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</si>
  <si>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</si>
  <si>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</si>
  <si>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</si>
  <si>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</si>
  <si>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</si>
  <si>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</si>
  <si>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</si>
  <si>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</si>
  <si>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</si>
  <si>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</si>
  <si>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</si>
  <si>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</si>
  <si>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</si>
  <si>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</si>
  <si>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</si>
  <si>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</si>
  <si>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</si>
  <si>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</si>
  <si>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</si>
  <si>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</si>
  <si>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</si>
  <si>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</si>
  <si>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</si>
  <si>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</si>
  <si>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</si>
  <si>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</si>
  <si>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</si>
  <si>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</si>
  <si>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</si>
  <si>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</si>
  <si>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</si>
  <si>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</si>
  <si>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</si>
  <si>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</si>
  <si>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</si>
  <si>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</si>
  <si>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</si>
  <si>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</si>
  <si>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</si>
  <si>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</si>
  <si>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</si>
  <si>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</si>
  <si>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</si>
  <si>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</si>
  <si>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</si>
  <si>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</si>
  <si>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</si>
  <si>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</si>
  <si>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</si>
  <si>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</si>
  <si>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</si>
  <si>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</si>
  <si>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</si>
  <si>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</si>
  <si>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</si>
  <si>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</si>
  <si>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</si>
  <si>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</si>
  <si>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</si>
  <si>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</si>
  <si>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</si>
  <si>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</si>
  <si>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</si>
  <si>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</si>
  <si>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</si>
  <si>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</si>
  <si>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</si>
  <si>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</si>
  <si>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</si>
  <si>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</si>
  <si>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</si>
  <si>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</si>
  <si>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</si>
  <si>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</si>
  <si>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</si>
  <si>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</si>
  <si>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</si>
  <si>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</si>
  <si>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</si>
  <si>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</si>
  <si>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</si>
  <si>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</si>
  <si>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</si>
  <si>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</si>
  <si>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</si>
  <si>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</si>
  <si>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</si>
  <si>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</si>
  <si>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</si>
  <si>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</si>
  <si>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</si>
  <si>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</si>
  <si>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</si>
  <si>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</si>
  <si>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</si>
  <si>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</si>
  <si>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</si>
  <si>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</si>
  <si>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</si>
  <si>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</si>
  <si>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</si>
  <si>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</si>
  <si>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</si>
  <si>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</si>
  <si>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</si>
  <si>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</si>
  <si>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</si>
  <si>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</si>
  <si>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</si>
  <si>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</si>
  <si>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</si>
  <si>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</si>
  <si>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</si>
  <si>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</si>
  <si>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</si>
  <si>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</si>
  <si>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</si>
  <si>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</si>
  <si>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</si>
  <si>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</si>
  <si>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</si>
  <si>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</si>
  <si>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</si>
  <si>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</si>
  <si>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</si>
  <si>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</si>
  <si>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</si>
  <si>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</si>
  <si>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</si>
  <si>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</si>
  <si>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</si>
  <si>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</si>
  <si>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</si>
  <si>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</si>
  <si>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</si>
  <si>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</si>
  <si>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</si>
  <si>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</si>
  <si>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</si>
  <si>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</si>
  <si>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</si>
  <si>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</si>
  <si>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</si>
  <si>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</si>
  <si>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</si>
  <si>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</si>
  <si>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</si>
  <si>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</si>
  <si>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</si>
  <si>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</si>
  <si>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</si>
  <si>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</si>
  <si>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</si>
  <si>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</si>
  <si>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</si>
  <si>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</si>
  <si>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</si>
  <si>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</si>
  <si>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</si>
  <si>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</si>
  <si>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</si>
  <si>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</si>
  <si>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</si>
  <si>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</si>
  <si>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</si>
  <si>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</si>
  <si>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</si>
  <si>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</si>
  <si>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</si>
  <si>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</si>
  <si>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</si>
  <si>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</si>
  <si>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</si>
  <si>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</si>
  <si>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</si>
  <si>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</si>
  <si>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</si>
  <si>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</si>
  <si>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</si>
  <si>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</si>
  <si>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</si>
  <si>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</si>
  <si>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</si>
  <si>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</si>
  <si>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</si>
  <si>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</si>
  <si>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</si>
  <si>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</si>
  <si>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</si>
  <si>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</si>
  <si>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</si>
  <si>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</si>
  <si>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</si>
  <si>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</si>
  <si>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</si>
  <si>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</si>
  <si>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</si>
  <si>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</si>
  <si>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</si>
  <si>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</si>
  <si>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</si>
  <si>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</si>
  <si>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</si>
  <si>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</si>
  <si>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</si>
  <si>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</si>
  <si>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</si>
  <si>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</si>
  <si>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</si>
  <si>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</si>
  <si>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</si>
  <si>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</si>
  <si>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</si>
  <si>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</si>
  <si>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</si>
  <si>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</si>
  <si>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</si>
  <si>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</si>
  <si>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</si>
  <si>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</si>
  <si>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</si>
  <si>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</si>
  <si>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</si>
  <si>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</si>
  <si>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</si>
  <si>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</si>
  <si>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</si>
  <si>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</si>
  <si>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</si>
  <si>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</si>
  <si>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</si>
  <si>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</si>
  <si>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</si>
  <si>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</si>
  <si>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</si>
  <si>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</si>
  <si>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</si>
  <si>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</si>
  <si>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</si>
  <si>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</si>
  <si>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</si>
  <si>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</si>
  <si>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</si>
  <si>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</si>
  <si>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</si>
  <si>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</si>
  <si>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</si>
  <si>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</si>
  <si>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</si>
  <si>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</si>
  <si>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</si>
  <si>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</si>
  <si>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</si>
  <si>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</si>
  <si>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</si>
  <si>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</si>
  <si>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</si>
  <si>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</si>
  <si>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</si>
  <si>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</si>
  <si>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</si>
  <si>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</si>
  <si>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</si>
  <si>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</si>
  <si>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</si>
  <si>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</si>
  <si>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</si>
  <si>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</si>
  <si>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</si>
  <si>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</si>
  <si>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</si>
  <si>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</si>
  <si>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</si>
  <si>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</si>
  <si>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</si>
  <si>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</si>
  <si>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</si>
  <si>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</si>
  <si>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</si>
  <si>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</si>
  <si>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</si>
  <si>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</si>
  <si>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</si>
  <si>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</si>
  <si>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</si>
  <si>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</si>
  <si>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</si>
  <si>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</si>
  <si>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</si>
  <si>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</si>
  <si>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</si>
  <si>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</si>
  <si>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</si>
  <si>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</si>
  <si>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</si>
  <si>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</si>
  <si>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</si>
  <si>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</si>
  <si>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</si>
  <si>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</si>
  <si>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</si>
  <si>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</si>
  <si>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</si>
  <si>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</si>
  <si>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</si>
  <si>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</si>
  <si>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</si>
  <si>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</si>
  <si>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</si>
  <si>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</si>
  <si>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</si>
  <si>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</si>
  <si>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</si>
  <si>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</si>
  <si>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</si>
  <si>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</si>
  <si>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</si>
  <si>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</si>
  <si>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</si>
  <si>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</si>
  <si>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</si>
  <si>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</si>
  <si>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</si>
  <si>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</si>
  <si>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</si>
  <si>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</si>
  <si>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</si>
  <si>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</si>
  <si>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</si>
  <si>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</si>
  <si>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</si>
  <si>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</si>
  <si>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</si>
  <si>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</si>
  <si>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</si>
  <si>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</si>
  <si>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</si>
  <si>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</si>
  <si>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</si>
  <si>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</si>
  <si>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</si>
  <si>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</si>
  <si>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</si>
  <si>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</si>
  <si>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</si>
  <si>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</si>
  <si>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</si>
  <si>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</si>
  <si>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</si>
  <si>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</si>
  <si>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</si>
  <si>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</si>
  <si>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</si>
  <si>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</si>
  <si>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</si>
  <si>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</si>
  <si>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</si>
  <si>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</si>
  <si>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</si>
  <si>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</si>
  <si>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</si>
  <si>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</si>
  <si>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</si>
  <si>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</si>
  <si>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</si>
  <si>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</si>
  <si>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</si>
  <si>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</si>
  <si>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</si>
  <si>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</si>
  <si>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</si>
  <si>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</si>
  <si>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</si>
  <si>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</si>
  <si>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</si>
  <si>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</si>
  <si>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</si>
  <si>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</si>
  <si>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</si>
  <si>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</si>
  <si>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</si>
  <si>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</si>
  <si>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</si>
  <si>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</si>
  <si>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</si>
  <si>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</si>
  <si>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</si>
  <si>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</si>
  <si>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</si>
  <si>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</si>
  <si>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</si>
  <si>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</si>
  <si>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</si>
  <si>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</si>
  <si>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</si>
  <si>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</si>
  <si>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</si>
  <si>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</si>
  <si>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</si>
  <si>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</si>
  <si>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</si>
  <si>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</si>
  <si>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</si>
  <si>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</si>
  <si>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</si>
  <si>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</si>
  <si>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</si>
  <si>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</si>
  <si>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</si>
  <si>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</si>
  <si>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</si>
  <si>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</si>
  <si>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</si>
  <si>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</si>
  <si>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</si>
  <si>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</si>
  <si>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</si>
  <si>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</si>
  <si>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</si>
  <si>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</si>
  <si>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</si>
  <si>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</si>
  <si>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</si>
  <si>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</si>
  <si>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</si>
  <si>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</si>
  <si>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</si>
  <si>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</si>
  <si>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</si>
  <si>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</si>
  <si>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</si>
  <si>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</si>
  <si>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</si>
  <si>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</si>
  <si>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</si>
  <si>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</si>
  <si>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</si>
  <si>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</si>
  <si>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</si>
  <si>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</si>
  <si>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</si>
  <si>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</si>
  <si>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</si>
  <si>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</si>
  <si>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</si>
  <si>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</si>
  <si>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</si>
  <si>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</si>
  <si>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</si>
  <si>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</si>
  <si>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</si>
  <si>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</si>
  <si>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</si>
  <si>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</si>
  <si>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</si>
  <si>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</si>
  <si>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</si>
  <si>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</si>
  <si>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</si>
  <si>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</si>
  <si>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</si>
  <si>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</si>
  <si>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</si>
  <si>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</si>
  <si>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</si>
  <si>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</si>
  <si>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</si>
  <si>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</si>
  <si>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</si>
  <si>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</si>
  <si>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</si>
  <si>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</si>
  <si>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</si>
  <si>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</si>
  <si>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</si>
  <si>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</si>
  <si>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</si>
  <si>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</si>
  <si>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</si>
  <si>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</si>
  <si>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</si>
  <si>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</si>
  <si>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</si>
  <si>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</si>
  <si>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</si>
  <si>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</si>
  <si>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</si>
  <si>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</si>
  <si>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</si>
  <si>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</si>
  <si>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</si>
  <si>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</si>
  <si>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</si>
  <si>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</si>
  <si>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</si>
  <si>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</si>
  <si>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</si>
  <si>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</si>
  <si>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</si>
  <si>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</si>
  <si>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</si>
  <si>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</si>
  <si>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</si>
  <si>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</si>
  <si>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</si>
  <si>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</si>
  <si>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</si>
  <si>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</si>
  <si>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</si>
  <si>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</si>
  <si>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</si>
  <si>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</si>
  <si>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</si>
  <si>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</si>
  <si>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</si>
  <si>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</si>
  <si>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</si>
  <si>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</si>
  <si>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</si>
  <si>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</si>
  <si>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</si>
  <si>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</si>
  <si>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</si>
  <si>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</si>
  <si>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</si>
  <si>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</si>
  <si>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</si>
  <si>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</si>
  <si>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</si>
  <si>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</si>
  <si>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</si>
  <si>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</si>
  <si>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</si>
  <si>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</si>
  <si>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</si>
  <si>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</si>
  <si>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</si>
  <si>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</si>
  <si>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</si>
  <si>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</si>
  <si>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</si>
  <si>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</si>
  <si>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</si>
  <si>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</si>
  <si>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</si>
  <si>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</si>
  <si>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</si>
  <si>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</si>
  <si>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</si>
  <si>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</si>
  <si>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</si>
  <si>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</si>
  <si>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</si>
  <si>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</si>
  <si>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</si>
  <si>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</si>
  <si>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</si>
  <si>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</si>
  <si>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</si>
  <si>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</si>
  <si>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</si>
  <si>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</si>
  <si>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</si>
  <si>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</si>
  <si>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</si>
  <si>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</si>
  <si>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</si>
  <si>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</si>
  <si>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</si>
  <si>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</si>
  <si>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</si>
  <si>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</si>
  <si>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</si>
  <si>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</si>
  <si>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</si>
  <si>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</si>
  <si>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</si>
  <si>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</si>
  <si>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</si>
  <si>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</si>
  <si>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</si>
  <si>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</si>
  <si>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</si>
  <si>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</si>
  <si>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</si>
  <si>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</si>
  <si>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</si>
  <si>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</si>
  <si>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</si>
  <si>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</si>
  <si>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</si>
  <si>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</si>
  <si>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</si>
  <si>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</si>
  <si>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</si>
  <si>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</si>
  <si>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</si>
  <si>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</si>
  <si>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</si>
  <si>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</si>
  <si>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</si>
  <si>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</si>
  <si>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</si>
  <si>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</si>
  <si>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</si>
  <si>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</si>
  <si>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</si>
  <si>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</si>
  <si>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</si>
  <si>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</si>
  <si>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</si>
  <si>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</si>
  <si>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</si>
  <si>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</si>
  <si>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</si>
  <si>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</si>
  <si>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</si>
  <si>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</si>
  <si>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</si>
  <si>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</si>
  <si>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</si>
  <si>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</si>
  <si>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</si>
  <si>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</si>
  <si>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</si>
  <si>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</si>
  <si>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</si>
  <si>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</si>
  <si>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</si>
  <si>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</si>
  <si>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</si>
  <si>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</si>
  <si>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</si>
  <si>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</si>
  <si>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</si>
  <si>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</si>
  <si>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</si>
  <si>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</si>
  <si>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</si>
  <si>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</si>
  <si>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</si>
  <si>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</si>
  <si>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</si>
  <si>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</si>
  <si>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</si>
  <si>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</si>
  <si>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</si>
  <si>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</si>
  <si>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</si>
  <si>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</si>
  <si>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</si>
  <si>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</si>
  <si>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</si>
  <si>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</si>
  <si>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</si>
  <si>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</si>
  <si>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</si>
  <si>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</si>
  <si>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</si>
  <si>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</si>
  <si>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</si>
  <si>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</si>
  <si>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</si>
  <si>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</si>
  <si>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</si>
  <si>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</si>
  <si>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</si>
  <si>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</si>
  <si>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</si>
  <si>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</si>
  <si>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</si>
  <si>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</si>
  <si>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</si>
  <si>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</si>
  <si>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</si>
  <si>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</si>
  <si>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</si>
  <si>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</si>
  <si>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</si>
  <si>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</si>
  <si>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</si>
  <si>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</si>
  <si>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</si>
  <si>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</si>
  <si>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</si>
  <si>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</si>
  <si>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</si>
  <si>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</si>
  <si>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</si>
  <si>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</si>
  <si>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</si>
  <si>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</si>
  <si>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</si>
  <si>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</si>
  <si>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</si>
  <si>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</si>
  <si>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</si>
  <si>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</si>
  <si>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</si>
  <si>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</si>
  <si>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</si>
  <si>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</si>
  <si>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</si>
  <si>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</si>
  <si>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</si>
  <si>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</si>
  <si>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</si>
  <si>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</si>
  <si>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</si>
  <si>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</si>
  <si>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</si>
  <si>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</si>
  <si>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</si>
  <si>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</si>
  <si>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</si>
  <si>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</si>
  <si>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</si>
  <si>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</si>
  <si>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</si>
  <si>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</si>
  <si>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</si>
  <si>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</si>
  <si>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</si>
  <si>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</si>
  <si>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</si>
  <si>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</si>
  <si>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</si>
  <si>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</si>
  <si>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</si>
  <si>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</si>
  <si>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</si>
  <si>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</si>
  <si>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</si>
  <si>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</si>
  <si>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</si>
  <si>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</si>
  <si>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</si>
  <si>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</si>
  <si>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</si>
  <si>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</si>
  <si>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</si>
  <si>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</si>
  <si>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</si>
  <si>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</si>
  <si>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</si>
  <si>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</si>
  <si>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</si>
  <si>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</si>
  <si>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</si>
  <si>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</si>
  <si>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</si>
  <si>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</si>
  <si>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</si>
  <si>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</si>
  <si>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</si>
  <si>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</si>
  <si>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</si>
  <si>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</si>
  <si>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</si>
  <si>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</si>
  <si>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</si>
  <si>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</si>
  <si>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</si>
  <si>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</si>
  <si>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</si>
  <si>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</si>
  <si>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</si>
  <si>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</si>
  <si>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</si>
  <si>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</si>
  <si>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</si>
  <si>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</si>
  <si>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</si>
  <si>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</si>
  <si>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</si>
  <si>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</si>
  <si>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</si>
  <si>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</si>
  <si>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</si>
  <si>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</si>
  <si>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</si>
  <si>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</si>
  <si>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</si>
  <si>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</si>
  <si>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</si>
  <si>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</si>
  <si>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</si>
  <si>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</si>
  <si>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</si>
  <si>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</si>
  <si>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</si>
  <si>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</si>
  <si>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</si>
  <si>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</si>
  <si>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</si>
  <si>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</si>
  <si>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</si>
  <si>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</si>
  <si>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</si>
  <si>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</si>
  <si>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</si>
  <si>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</si>
  <si>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</si>
  <si>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</si>
  <si>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</si>
  <si>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</si>
  <si>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</si>
  <si>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</si>
  <si>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</si>
  <si>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</si>
  <si>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</si>
  <si>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</si>
  <si>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</si>
  <si>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</si>
  <si>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</si>
  <si>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</si>
  <si>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</si>
  <si>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</si>
  <si>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</si>
  <si>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</si>
  <si>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</si>
  <si>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</si>
  <si>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</si>
  <si>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</si>
  <si>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</si>
  <si>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</si>
  <si>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</si>
  <si>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</si>
  <si>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</si>
  <si>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</si>
  <si>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</si>
  <si>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</si>
  <si>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</si>
  <si>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</si>
  <si>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</si>
  <si>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</si>
  <si>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</si>
  <si>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</si>
  <si>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</si>
  <si>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</si>
  <si>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</si>
  <si>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</si>
  <si>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</si>
  <si>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</si>
  <si>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</si>
  <si>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</si>
  <si>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</si>
  <si>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</si>
  <si>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</si>
  <si>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</si>
  <si>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</si>
  <si>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</si>
  <si>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</si>
  <si>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</si>
  <si>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</si>
  <si>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</si>
  <si>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</si>
  <si>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</si>
  <si>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</si>
  <si>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</si>
  <si>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</si>
  <si>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</si>
  <si>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</si>
  <si>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</si>
  <si>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</si>
  <si>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</si>
  <si>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</si>
  <si>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</si>
  <si>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</si>
  <si>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</si>
  <si>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</si>
  <si>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</si>
  <si>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</si>
  <si>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</si>
  <si>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</si>
  <si>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</si>
  <si>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</si>
  <si>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</si>
  <si>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</si>
  <si>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</si>
  <si>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</si>
  <si>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</si>
  <si>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</si>
  <si>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</si>
  <si>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</si>
  <si>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</si>
  <si>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</si>
  <si>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</si>
  <si>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</si>
  <si>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</si>
  <si>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</si>
  <si>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</si>
  <si>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</si>
  <si>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</si>
  <si>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</si>
  <si>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</si>
  <si>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</si>
  <si>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</si>
  <si>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</si>
  <si>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</si>
  <si>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</si>
  <si>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</si>
  <si>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</si>
  <si>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</si>
  <si>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</si>
  <si>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</si>
  <si>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</si>
  <si>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</si>
  <si>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</si>
  <si>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</si>
  <si>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</si>
  <si>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</si>
  <si>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</si>
  <si>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</si>
  <si>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</si>
  <si>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</si>
  <si>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</si>
  <si>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</si>
  <si>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</si>
  <si>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</si>
  <si>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</si>
  <si>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</si>
  <si>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</si>
  <si>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</si>
  <si>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</si>
  <si>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</si>
  <si>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</si>
  <si>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</si>
  <si>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</si>
  <si>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</si>
  <si>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</si>
  <si>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</si>
  <si>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</si>
  <si>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</si>
  <si>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</si>
  <si>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</si>
  <si>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</si>
  <si>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</si>
  <si>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</si>
  <si>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</si>
  <si>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</si>
  <si>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</si>
  <si>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</si>
  <si>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</si>
  <si>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</si>
  <si>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</si>
  <si>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</si>
  <si>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</si>
  <si>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</si>
  <si>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</si>
  <si>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</si>
  <si>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</si>
  <si>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</si>
  <si>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</si>
  <si>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</si>
  <si>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</si>
  <si>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</si>
  <si>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</si>
  <si>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</si>
  <si>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</si>
  <si>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</si>
  <si>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</si>
  <si>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</si>
  <si>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</si>
  <si>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</si>
  <si>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</si>
  <si>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</si>
  <si>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</si>
  <si>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</si>
  <si>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</si>
  <si>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</si>
  <si>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</si>
  <si>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</si>
  <si>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</si>
  <si>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</si>
  <si>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</si>
  <si>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</si>
  <si>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</si>
  <si>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</si>
  <si>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</si>
  <si>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</si>
  <si>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</si>
  <si>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</si>
  <si>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</si>
  <si>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</si>
  <si>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</si>
  <si>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</si>
  <si>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</si>
  <si>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</si>
  <si>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</si>
  <si>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</si>
  <si>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</si>
  <si>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</si>
  <si>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</si>
  <si>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</si>
  <si>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</si>
  <si>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</si>
  <si>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</si>
  <si>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</si>
  <si>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</si>
  <si>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</si>
  <si>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</si>
  <si>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</si>
  <si>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</si>
  <si>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</si>
  <si>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</si>
  <si>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</si>
  <si>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</si>
  <si>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</si>
  <si>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</si>
  <si>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</si>
  <si>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</si>
  <si>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</si>
  <si>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</si>
  <si>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</si>
  <si>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</si>
  <si>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</si>
  <si>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</si>
  <si>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</si>
  <si>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</si>
  <si>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</si>
  <si>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</si>
  <si>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</si>
  <si>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</si>
  <si>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</si>
  <si>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</si>
  <si>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</si>
  <si>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</si>
  <si>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</si>
  <si>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</si>
  <si>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</si>
  <si>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</si>
  <si>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</si>
  <si>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</si>
  <si>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</si>
  <si>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</si>
  <si>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</si>
  <si>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</si>
  <si>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</si>
  <si>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</si>
  <si>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</si>
  <si>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</si>
  <si>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</si>
  <si>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</si>
  <si>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</si>
  <si>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</si>
  <si>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</si>
  <si>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</si>
  <si>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</si>
  <si>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</si>
  <si>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</si>
  <si>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</si>
  <si>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</si>
  <si>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</si>
  <si>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</si>
  <si>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</si>
  <si>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</si>
  <si>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</si>
  <si>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</si>
  <si>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</si>
  <si>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</si>
  <si>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</si>
  <si>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</si>
  <si>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</si>
  <si>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</si>
  <si>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</si>
  <si>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</si>
  <si>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</si>
  <si>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</si>
  <si>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</si>
  <si>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</si>
  <si>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</si>
  <si>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</si>
  <si>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</si>
  <si>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</si>
  <si>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</si>
  <si>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</si>
  <si>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</si>
  <si>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</si>
  <si>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</si>
  <si>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</si>
  <si>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</si>
  <si>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</si>
  <si>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</si>
  <si>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</si>
  <si>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</si>
  <si>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</si>
  <si>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</si>
  <si>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</si>
  <si>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</si>
  <si>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</si>
  <si>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</si>
  <si>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</si>
  <si>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</si>
  <si>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</si>
  <si>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</si>
  <si>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</si>
  <si>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</si>
  <si>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</si>
  <si>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</si>
  <si>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</si>
  <si>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</si>
  <si>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</si>
  <si>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</si>
  <si>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</si>
  <si>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</si>
  <si>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</si>
  <si>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</si>
  <si>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</si>
  <si>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</si>
  <si>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</si>
  <si>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</si>
  <si>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</si>
  <si>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</si>
  <si>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</si>
  <si>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</si>
  <si>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</si>
  <si>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</si>
  <si>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</si>
  <si>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</si>
  <si>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</si>
  <si>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</si>
  <si>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</si>
  <si>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</si>
  <si>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</si>
  <si>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</si>
  <si>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</si>
  <si>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</si>
  <si>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</si>
  <si>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</si>
  <si>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</si>
  <si>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</si>
  <si>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</si>
  <si>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</si>
  <si>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</si>
  <si>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</si>
  <si>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</si>
  <si>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</si>
  <si>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</si>
  <si>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</si>
  <si>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</si>
  <si>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</si>
  <si>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</si>
  <si>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</si>
  <si>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</si>
  <si>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</si>
  <si>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</si>
  <si>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</si>
  <si>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</si>
  <si>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</si>
  <si>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</si>
  <si>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</si>
  <si>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</si>
  <si>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</si>
  <si>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</si>
  <si>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</si>
  <si>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</si>
  <si>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</si>
  <si>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</si>
  <si>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</si>
  <si>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</si>
  <si>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</si>
  <si>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</si>
  <si>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</si>
  <si>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</si>
  <si>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</si>
  <si>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</si>
  <si>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</si>
  <si>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</si>
  <si>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</si>
  <si>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</si>
  <si>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</si>
  <si>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</si>
  <si>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</si>
  <si>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</si>
  <si>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</si>
  <si>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</si>
  <si>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</si>
  <si>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</si>
  <si>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</si>
  <si>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</si>
  <si>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</si>
  <si>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</si>
  <si>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</si>
  <si>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</si>
  <si>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</si>
  <si>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</si>
  <si>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</si>
  <si>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</si>
  <si>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</si>
  <si>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</si>
  <si>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</si>
  <si>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</si>
  <si>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</si>
  <si>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</si>
  <si>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</si>
  <si>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</si>
  <si>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</si>
  <si>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</si>
  <si>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</si>
  <si>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</si>
  <si>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</si>
  <si>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</si>
  <si>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</si>
  <si>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</si>
  <si>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</si>
  <si>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</si>
  <si>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</si>
  <si>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</si>
  <si>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</si>
  <si>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</si>
  <si>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</si>
  <si>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</si>
  <si>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</si>
  <si>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</si>
  <si>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</si>
  <si>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</si>
  <si>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</si>
  <si>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</si>
  <si>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</si>
  <si>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</si>
  <si>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</si>
  <si>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</si>
  <si>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</si>
  <si>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</si>
  <si>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</si>
  <si>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</si>
  <si>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</si>
  <si>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</si>
  <si>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</si>
  <si>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</si>
  <si>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</si>
  <si>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</si>
  <si>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</si>
  <si>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</si>
  <si>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</si>
  <si>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</si>
  <si>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</si>
  <si>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</si>
  <si>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</si>
  <si>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</si>
  <si>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</si>
  <si>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</si>
  <si>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</si>
  <si>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</si>
  <si>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</si>
  <si>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</si>
  <si>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</si>
  <si>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</si>
  <si>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</si>
  <si>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</si>
  <si>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</si>
  <si>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</si>
  <si>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</si>
  <si>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</si>
  <si>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</si>
  <si>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</si>
  <si>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</si>
  <si>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</si>
  <si>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</si>
  <si>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</si>
  <si>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</si>
  <si>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</si>
  <si>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</si>
  <si>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</si>
  <si>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</si>
  <si>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</si>
  <si>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</si>
  <si>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</si>
  <si>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</si>
  <si>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</si>
  <si>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</si>
  <si>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</si>
  <si>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</si>
  <si>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</si>
  <si>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</si>
  <si>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</si>
  <si>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</si>
  <si>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</si>
  <si>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</si>
  <si>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</si>
  <si>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</si>
  <si>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</si>
  <si>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</si>
  <si>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</si>
  <si>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</si>
  <si>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</si>
  <si>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</si>
  <si>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</si>
  <si>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</si>
  <si>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</si>
  <si>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</si>
  <si>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</si>
  <si>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</si>
  <si>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</si>
  <si>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</si>
  <si>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</si>
  <si>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</si>
  <si>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</si>
  <si>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</si>
  <si>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</si>
  <si>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</si>
  <si>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</si>
  <si>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</si>
  <si>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</si>
  <si>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</si>
  <si>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</si>
  <si>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</si>
  <si>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</si>
  <si>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</si>
  <si>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</si>
  <si>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</si>
  <si>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</si>
  <si>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</si>
  <si>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</si>
  <si>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</si>
  <si>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</si>
  <si>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</si>
  <si>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</si>
  <si>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</si>
  <si>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</si>
  <si>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</si>
  <si>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</si>
  <si>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</si>
  <si>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</si>
  <si>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</si>
  <si>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</si>
  <si>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</si>
  <si>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</si>
  <si>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</si>
  <si>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</si>
  <si>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</si>
  <si>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</si>
  <si>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</si>
  <si>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</si>
  <si>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</si>
  <si>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</si>
  <si>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</si>
  <si>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</si>
  <si>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</si>
  <si>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</si>
  <si>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</si>
  <si>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</si>
  <si>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</si>
  <si>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</si>
  <si>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</si>
  <si>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</si>
  <si>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</si>
  <si>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</si>
  <si>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</si>
  <si>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</si>
  <si>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</si>
  <si>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</si>
  <si>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</si>
  <si>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</si>
  <si>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</si>
  <si>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</si>
  <si>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</si>
  <si>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</si>
  <si>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</si>
  <si>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</si>
  <si>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</si>
  <si>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</si>
  <si>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</si>
  <si>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</si>
  <si>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</si>
  <si>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</si>
  <si>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</si>
  <si>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</si>
  <si>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</si>
  <si>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</si>
  <si>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</si>
  <si>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</si>
  <si>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</si>
  <si>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</si>
  <si>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</si>
  <si>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</si>
  <si>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</si>
  <si>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</si>
  <si>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</si>
  <si>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</si>
  <si>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</si>
  <si>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</si>
  <si>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</si>
  <si>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</si>
  <si>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</si>
  <si>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</si>
  <si>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</si>
  <si>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</si>
  <si>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</si>
  <si>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</si>
  <si>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</si>
  <si>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</si>
  <si>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</si>
  <si>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</si>
  <si>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</si>
  <si>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</si>
  <si>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</si>
  <si>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</si>
  <si>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</si>
  <si>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</si>
  <si>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</si>
  <si>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</si>
  <si>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</si>
  <si>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</si>
  <si>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</si>
  <si>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</si>
  <si>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</si>
  <si>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</si>
  <si>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</si>
  <si>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</si>
  <si>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</si>
  <si>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</si>
  <si>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</si>
  <si>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</si>
  <si>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</si>
  <si>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</si>
  <si>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</si>
  <si>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</si>
  <si>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</si>
  <si>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</si>
  <si>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</si>
  <si>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</si>
  <si>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</si>
  <si>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</si>
  <si>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</si>
  <si>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</si>
  <si>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</si>
  <si>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</si>
  <si>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</si>
  <si>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</si>
  <si>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</si>
  <si>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</si>
  <si>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</si>
  <si>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</si>
  <si>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</si>
  <si>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</si>
  <si>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</si>
  <si>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</si>
  <si>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</si>
  <si>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</si>
  <si>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</si>
  <si>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</si>
  <si>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</si>
  <si>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</si>
  <si>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</si>
  <si>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</si>
  <si>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</si>
  <si>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</si>
  <si>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</si>
  <si>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</si>
  <si>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</si>
  <si>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</si>
  <si>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</si>
  <si>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</si>
  <si>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</si>
  <si>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</si>
  <si>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</si>
  <si>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</si>
  <si>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</si>
  <si>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</si>
  <si>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</si>
  <si>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</si>
  <si>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</si>
  <si>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</si>
  <si>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</si>
  <si>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</si>
  <si>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</si>
  <si>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</si>
  <si>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</si>
  <si>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</si>
  <si>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</si>
  <si>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</si>
  <si>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</si>
  <si>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</si>
  <si>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</si>
  <si>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</si>
  <si>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</si>
  <si>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</si>
  <si>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</si>
  <si>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</si>
  <si>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</si>
  <si>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</si>
  <si>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</si>
  <si>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</si>
  <si>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</si>
  <si>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</si>
  <si>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</si>
  <si>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</si>
  <si>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</si>
  <si>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</si>
  <si>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</si>
  <si>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</si>
  <si>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</si>
  <si>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</si>
  <si>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</si>
  <si>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</si>
  <si>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</si>
  <si>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</si>
  <si>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</si>
  <si>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</si>
  <si>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</si>
  <si>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</si>
  <si>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</si>
  <si>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</si>
  <si>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</si>
  <si>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</si>
  <si>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</si>
  <si>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</si>
  <si>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</si>
  <si>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</si>
  <si>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</si>
  <si>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</si>
  <si>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</si>
  <si>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</si>
  <si>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</si>
  <si>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</si>
  <si>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</si>
  <si>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</si>
  <si>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</si>
  <si>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</si>
  <si>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</si>
  <si>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</si>
  <si>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</si>
  <si>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</si>
  <si>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</si>
  <si>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</si>
  <si>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</si>
  <si>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</si>
  <si>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</si>
  <si>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</si>
  <si>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</si>
  <si>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</si>
  <si>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</si>
  <si>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</si>
  <si>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</si>
  <si>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</si>
  <si>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</si>
  <si>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</si>
  <si>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</si>
  <si>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</si>
  <si>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</si>
  <si>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</si>
  <si>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</si>
  <si>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</si>
  <si>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</si>
  <si>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</si>
  <si>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</si>
  <si>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</si>
  <si>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</si>
  <si>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</si>
  <si>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</si>
  <si>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</si>
  <si>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</si>
  <si>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</si>
  <si>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</si>
  <si>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</si>
  <si>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</si>
  <si>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</si>
  <si>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</si>
  <si>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</si>
  <si>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</si>
  <si>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</si>
  <si>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</si>
  <si>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</si>
  <si>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</si>
  <si>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</si>
  <si>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</si>
  <si>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</si>
  <si>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</si>
  <si>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</si>
  <si>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</si>
  <si>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</si>
  <si>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</si>
  <si>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</si>
  <si>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</si>
  <si>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</si>
  <si>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</si>
  <si>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</si>
  <si>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</si>
  <si>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</si>
  <si>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</si>
  <si>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</si>
  <si>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</si>
  <si>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</si>
  <si>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</si>
  <si>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</si>
  <si>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</si>
  <si>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</si>
  <si>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</si>
  <si>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</si>
  <si>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</si>
  <si>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</si>
  <si>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</si>
  <si>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</si>
  <si>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</si>
  <si>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</si>
  <si>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</si>
  <si>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</si>
  <si>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</si>
  <si>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</si>
  <si>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</si>
  <si>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</si>
  <si>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</si>
  <si>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</si>
  <si>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</si>
  <si>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</si>
  <si>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</si>
  <si>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</si>
  <si>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</si>
  <si>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</si>
  <si>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</si>
  <si>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</si>
  <si>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</si>
  <si>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</si>
  <si>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</si>
  <si>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</si>
  <si>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</si>
  <si>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</si>
  <si>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</si>
  <si>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</si>
  <si>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</si>
  <si>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</si>
  <si>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</si>
  <si>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</si>
  <si>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</si>
  <si>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</si>
  <si>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</si>
  <si>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</si>
  <si>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</si>
  <si>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</si>
  <si>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</si>
  <si>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</si>
  <si>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</si>
  <si>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</si>
  <si>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</si>
  <si>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</si>
  <si>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</si>
  <si>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</si>
  <si>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</si>
  <si>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</si>
  <si>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</si>
  <si>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</si>
  <si>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</si>
  <si>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</si>
  <si>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</si>
  <si>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</si>
  <si>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</si>
  <si>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</si>
  <si>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</si>
  <si>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</si>
  <si>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</si>
  <si>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</si>
  <si>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</si>
  <si>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</si>
  <si>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</si>
  <si>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</si>
  <si>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</si>
  <si>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</si>
  <si>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</si>
  <si>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</si>
  <si>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</si>
  <si>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</si>
  <si>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</si>
  <si>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</si>
  <si>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</si>
  <si>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</si>
  <si>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</si>
  <si>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</si>
  <si>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</si>
  <si>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</si>
  <si>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</si>
  <si>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</si>
  <si>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</si>
  <si>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</si>
  <si>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</si>
  <si>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</si>
  <si>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</si>
  <si>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</si>
  <si>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</si>
  <si>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</si>
  <si>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</si>
  <si>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</si>
  <si>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</si>
  <si>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</si>
  <si>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</si>
  <si>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</si>
  <si>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</si>
  <si>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</si>
  <si>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</si>
  <si>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</si>
  <si>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</si>
  <si>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</si>
  <si>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</si>
  <si>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</si>
  <si>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</si>
  <si>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</si>
  <si>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</si>
  <si>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</si>
  <si>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</si>
  <si>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</si>
  <si>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</si>
  <si>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</si>
  <si>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</si>
  <si>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</si>
  <si>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</si>
  <si>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</si>
  <si>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</si>
  <si>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</si>
  <si>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</si>
  <si>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</si>
  <si>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</si>
  <si>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</si>
  <si>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</si>
  <si>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</si>
  <si>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</si>
  <si>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</si>
  <si>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</si>
  <si>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</si>
  <si>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</si>
  <si>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</si>
  <si>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</si>
  <si>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</si>
  <si>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</si>
  <si>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</si>
  <si>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</si>
  <si>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</si>
  <si>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</si>
  <si>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</si>
  <si>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</si>
  <si>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</si>
  <si>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</si>
  <si>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</si>
  <si>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</si>
  <si>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</si>
  <si>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</si>
  <si>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</si>
  <si>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</si>
  <si>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</si>
  <si>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</si>
  <si>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</si>
  <si>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</si>
  <si>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</si>
  <si>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</si>
  <si>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</si>
  <si>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</si>
  <si>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</si>
  <si>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</si>
  <si>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</si>
  <si>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</si>
  <si>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</si>
  <si>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</si>
  <si>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</si>
  <si>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</si>
  <si>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</si>
  <si>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</si>
  <si>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</si>
  <si>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</si>
  <si>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</si>
  <si>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</si>
  <si>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</si>
  <si>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</si>
  <si>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</si>
  <si>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</si>
  <si>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</si>
  <si>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</si>
  <si>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</si>
  <si>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</si>
  <si>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</si>
  <si>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</si>
  <si>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</si>
  <si>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</si>
  <si>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</si>
  <si>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</si>
  <si>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</si>
  <si>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</si>
  <si>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</si>
  <si>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</si>
  <si>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</si>
  <si>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</si>
  <si>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</si>
  <si>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</si>
  <si>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</si>
  <si>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</si>
  <si>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</si>
  <si>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</si>
  <si>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</si>
  <si>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</si>
  <si>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</si>
  <si>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</si>
  <si>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</si>
  <si>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</si>
  <si>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</si>
  <si>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</si>
  <si>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</si>
  <si>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</si>
  <si>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</si>
  <si>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</si>
  <si>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</si>
  <si>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</si>
  <si>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</si>
  <si>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</si>
  <si>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</si>
  <si>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</si>
  <si>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</si>
  <si>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</si>
  <si>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</si>
  <si>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</si>
  <si>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</si>
  <si>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</si>
  <si>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</si>
  <si>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</si>
  <si>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</si>
  <si>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</si>
  <si>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</si>
  <si>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</si>
  <si>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</si>
  <si>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</si>
  <si>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</si>
  <si>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</si>
  <si>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</si>
  <si>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</si>
  <si>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</si>
  <si>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</si>
  <si>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</si>
  <si>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</si>
  <si>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</si>
  <si>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</si>
  <si>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</si>
  <si>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</si>
  <si>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</si>
  <si>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</si>
  <si>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</si>
  <si>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</si>
  <si>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</si>
  <si>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</si>
  <si>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</si>
  <si>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</si>
  <si>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</si>
  <si>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</si>
  <si>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</si>
  <si>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</si>
  <si>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</si>
  <si>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</si>
  <si>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</si>
  <si>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</si>
  <si>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</si>
  <si>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</si>
  <si>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</si>
  <si>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</si>
  <si>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</si>
  <si>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</si>
  <si>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</si>
  <si>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</si>
  <si>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</si>
  <si>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</si>
  <si>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</si>
  <si>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</si>
  <si>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</si>
  <si>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</si>
  <si>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</si>
  <si>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</si>
  <si>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</si>
  <si>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</si>
  <si>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</si>
  <si>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</si>
  <si>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</si>
  <si>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</si>
  <si>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</si>
  <si>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</si>
  <si>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</si>
  <si>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</si>
  <si>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</si>
  <si>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</si>
  <si>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</si>
  <si>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</si>
  <si>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</si>
  <si>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</si>
  <si>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</si>
  <si>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</si>
  <si>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</si>
  <si>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</si>
  <si>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</si>
  <si>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</si>
  <si>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</si>
  <si>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</si>
  <si>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</si>
  <si>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</si>
  <si>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</si>
  <si>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</si>
  <si>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</si>
  <si>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</si>
  <si>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</si>
  <si>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</si>
  <si>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</si>
  <si>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</si>
  <si>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</si>
  <si>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</si>
  <si>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</si>
  <si>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</si>
  <si>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</si>
  <si>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</si>
  <si>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</si>
  <si>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</si>
  <si>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</si>
  <si>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</si>
  <si>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</si>
  <si>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</si>
  <si>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</si>
  <si>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</si>
  <si>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</si>
  <si>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</si>
  <si>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</si>
  <si>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</si>
  <si>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</si>
  <si>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</si>
  <si>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</si>
  <si>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</si>
  <si>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</si>
  <si>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</si>
  <si>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</si>
  <si>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</si>
  <si>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</si>
  <si>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</si>
  <si>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</si>
  <si>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</si>
  <si>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</si>
  <si>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</si>
  <si>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</si>
  <si>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</si>
  <si>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</si>
  <si>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</si>
  <si>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</si>
  <si>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</si>
  <si>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</si>
  <si>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</si>
  <si>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</si>
  <si>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</si>
  <si>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</si>
  <si>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</si>
  <si>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</si>
  <si>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</si>
  <si>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</si>
  <si>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</si>
  <si>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</si>
  <si>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</si>
  <si>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</si>
  <si>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</si>
  <si>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</si>
  <si>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</si>
  <si>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</si>
  <si>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</si>
  <si>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</si>
  <si>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</si>
  <si>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</si>
  <si>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</si>
  <si>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</si>
  <si>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</si>
  <si>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</si>
  <si>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</si>
  <si>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</si>
  <si>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</si>
  <si>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</si>
  <si>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</si>
  <si>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</si>
  <si>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</si>
  <si>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</si>
  <si>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</si>
  <si>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</si>
  <si>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</si>
  <si>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</si>
  <si>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</si>
  <si>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</si>
  <si>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</si>
  <si>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</si>
  <si>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</si>
  <si>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</si>
  <si>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</si>
  <si>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</si>
  <si>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</si>
  <si>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</si>
  <si>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</si>
  <si>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</si>
  <si>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</si>
  <si>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</si>
  <si>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</si>
  <si>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</si>
  <si>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</si>
  <si>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</si>
  <si>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</si>
  <si>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</si>
  <si>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</si>
  <si>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</si>
  <si>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</si>
  <si>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</si>
  <si>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</si>
  <si>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</si>
  <si>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</si>
  <si>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</si>
  <si>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</si>
  <si>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</si>
  <si>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</si>
  <si>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</si>
  <si>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</si>
  <si>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</si>
  <si>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</si>
  <si>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</si>
  <si>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</si>
  <si>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</si>
  <si>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</si>
  <si>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</si>
  <si>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</si>
  <si>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</si>
  <si>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</si>
  <si>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</si>
  <si>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</si>
  <si>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</si>
  <si>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</si>
  <si>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</si>
  <si>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</si>
  <si>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</si>
  <si>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</si>
  <si>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</si>
  <si>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</si>
  <si>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</si>
  <si>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</si>
  <si>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</si>
  <si>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</si>
  <si>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</si>
  <si>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</si>
  <si>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</si>
  <si>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</si>
  <si>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</si>
  <si>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</si>
  <si>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</si>
  <si>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</si>
  <si>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</si>
  <si>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</si>
  <si>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</si>
  <si>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</si>
  <si>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</si>
  <si>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</si>
  <si>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</si>
  <si>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</si>
  <si>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</si>
  <si>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</si>
  <si>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</si>
  <si>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</si>
  <si>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</si>
  <si>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</si>
  <si>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</si>
  <si>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</si>
  <si>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</si>
  <si>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</si>
  <si>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</si>
  <si>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</si>
  <si>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</si>
  <si>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</si>
  <si>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</si>
  <si>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</si>
  <si>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</si>
  <si>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</si>
  <si>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</si>
  <si>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</si>
  <si>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</si>
  <si>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</si>
  <si>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</si>
  <si>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</si>
  <si>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</si>
  <si>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</si>
  <si>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</si>
  <si>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</si>
  <si>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</si>
  <si>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</si>
  <si>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</si>
  <si>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</si>
  <si>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</si>
  <si>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</si>
  <si>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</si>
  <si>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</si>
  <si>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</si>
  <si>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</si>
  <si>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</si>
  <si>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</si>
  <si>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</si>
  <si>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</si>
  <si>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</si>
  <si>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</si>
  <si>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</si>
  <si>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</si>
  <si>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</si>
  <si>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</si>
  <si>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</si>
  <si>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</si>
  <si>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</si>
  <si>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</si>
  <si>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</si>
  <si>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</si>
  <si>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</si>
  <si>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</si>
  <si>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</si>
  <si>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</si>
  <si>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</si>
  <si>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</si>
  <si>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</si>
  <si>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</si>
  <si>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</si>
  <si>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</si>
  <si>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</si>
  <si>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</si>
  <si>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</si>
  <si>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</si>
  <si>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</si>
  <si>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</si>
  <si>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</si>
  <si>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</si>
  <si>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</si>
  <si>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</si>
  <si>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</si>
  <si>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</si>
  <si>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</si>
  <si>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</si>
  <si>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</si>
  <si>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</si>
  <si>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</si>
  <si>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</si>
  <si>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</si>
  <si>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</si>
  <si>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</si>
  <si>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</si>
  <si>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</si>
  <si>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</si>
  <si>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</si>
  <si>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</si>
  <si>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</si>
  <si>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</si>
  <si>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</si>
  <si>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</si>
  <si>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</si>
  <si>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</si>
  <si>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</si>
  <si>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</si>
  <si>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</si>
  <si>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</si>
  <si>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</si>
  <si>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</si>
  <si>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</si>
  <si>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</si>
  <si>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</si>
  <si>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</si>
  <si>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</si>
  <si>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</si>
  <si>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</si>
  <si>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</si>
  <si>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</si>
  <si>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</si>
  <si>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</si>
  <si>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</si>
  <si>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</si>
  <si>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</si>
  <si>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</si>
  <si>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</si>
  <si>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</si>
  <si>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</si>
  <si>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</si>
  <si>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</si>
  <si>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</si>
  <si>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</si>
  <si>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</si>
  <si>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</si>
  <si>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</si>
  <si>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</si>
  <si>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</si>
  <si>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</si>
  <si>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</si>
  <si>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</si>
  <si>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</si>
  <si>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</si>
  <si>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</si>
  <si>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</si>
  <si>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</si>
  <si>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</si>
  <si>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</si>
  <si>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</si>
  <si>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</si>
  <si>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</si>
  <si>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</si>
  <si>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</si>
  <si>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</si>
  <si>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</si>
  <si>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</si>
  <si>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</si>
  <si>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</si>
  <si>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</si>
  <si>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</si>
  <si>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</si>
  <si>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</si>
  <si>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</si>
  <si>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</si>
  <si>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</si>
  <si>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</si>
  <si>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</si>
  <si>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</si>
  <si>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</si>
  <si>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</si>
  <si>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</si>
  <si>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</si>
  <si>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</si>
  <si>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</si>
  <si>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</si>
  <si>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</si>
  <si>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</si>
  <si>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</si>
  <si>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</si>
  <si>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</si>
  <si>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</si>
  <si>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</si>
  <si>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</si>
  <si>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</si>
  <si>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</si>
  <si>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</si>
  <si>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</si>
  <si>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</si>
  <si>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</si>
  <si>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</si>
  <si>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</si>
  <si>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</si>
  <si>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</si>
  <si>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</si>
  <si>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</si>
  <si>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</si>
  <si>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</si>
  <si>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</si>
  <si>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</si>
  <si>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</si>
  <si>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</si>
  <si>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</si>
  <si>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</si>
  <si>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</si>
  <si>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</si>
  <si>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</si>
  <si>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</si>
  <si>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</si>
  <si>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</si>
  <si>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</si>
  <si>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</si>
  <si>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</si>
  <si>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</si>
  <si>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</si>
  <si>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</si>
  <si>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</si>
  <si>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</si>
  <si>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</si>
  <si>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</si>
  <si>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</si>
  <si>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</si>
  <si>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</si>
  <si>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</si>
  <si>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</si>
  <si>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</si>
  <si>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</si>
  <si>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</si>
  <si>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</si>
  <si>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</si>
  <si>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</si>
  <si>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</si>
  <si>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</si>
  <si>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</si>
  <si>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</si>
  <si>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</si>
  <si>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</si>
  <si>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</si>
  <si>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</si>
  <si>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</si>
  <si>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</si>
  <si>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</si>
  <si>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</si>
  <si>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</si>
  <si>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</si>
  <si>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</si>
  <si>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</si>
  <si>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</si>
  <si>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</si>
  <si>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</si>
  <si>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</si>
  <si>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</si>
  <si>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</si>
  <si>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</si>
  <si>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</si>
  <si>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</si>
  <si>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</si>
  <si>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</si>
  <si>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</si>
  <si>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</si>
  <si>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</si>
  <si>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</si>
  <si>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</si>
  <si>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</si>
  <si>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</si>
  <si>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</si>
  <si>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</si>
  <si>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</si>
  <si>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</si>
  <si>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</si>
  <si>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</si>
  <si>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</si>
  <si>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</si>
  <si>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</si>
  <si>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</si>
  <si>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</si>
  <si>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</si>
  <si>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</si>
  <si>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</si>
  <si>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</si>
  <si>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</si>
  <si>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</si>
  <si>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</si>
  <si>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</si>
  <si>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</si>
  <si>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</si>
  <si>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</si>
  <si>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</si>
  <si>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</si>
  <si>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</si>
  <si>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</si>
  <si>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</si>
  <si>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</si>
  <si>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</si>
  <si>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</si>
  <si>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</si>
  <si>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</si>
  <si>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</si>
  <si>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</si>
  <si>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</si>
  <si>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</si>
  <si>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</si>
  <si>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</si>
  <si>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</si>
  <si>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</si>
  <si>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</si>
  <si>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</si>
  <si>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</si>
  <si>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</si>
  <si>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</si>
  <si>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</si>
  <si>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</si>
  <si>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</si>
  <si>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</si>
  <si>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</si>
  <si>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</si>
  <si>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</si>
  <si>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</si>
  <si>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</si>
  <si>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</si>
  <si>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</si>
  <si>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</si>
  <si>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</si>
  <si>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</si>
  <si>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</si>
  <si>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</si>
  <si>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</si>
  <si>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</si>
  <si>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</si>
  <si>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</si>
  <si>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</si>
  <si>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</si>
  <si>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</si>
  <si>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</si>
  <si>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</si>
  <si>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</si>
  <si>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</si>
  <si>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</si>
  <si>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</si>
  <si>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</si>
  <si>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</si>
  <si>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</si>
  <si>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</si>
  <si>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</si>
  <si>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</si>
  <si>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</si>
  <si>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</si>
  <si>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</si>
  <si>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</si>
  <si>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</si>
  <si>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</si>
  <si>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</si>
  <si>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</si>
  <si>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</si>
  <si>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</si>
  <si>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</si>
  <si>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</si>
  <si>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</si>
  <si>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</si>
  <si>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</si>
  <si>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</si>
  <si>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</si>
  <si>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</si>
  <si>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</si>
  <si>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</si>
  <si>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</si>
  <si>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</si>
  <si>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</si>
  <si>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</si>
  <si>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</si>
  <si>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</si>
  <si>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</si>
  <si>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</si>
  <si>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</si>
  <si>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</si>
  <si>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</si>
  <si>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</si>
  <si>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</si>
  <si>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</si>
  <si>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</si>
  <si>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</si>
  <si>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</si>
  <si>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</si>
  <si>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</si>
  <si>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</si>
  <si>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</si>
  <si>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</si>
  <si>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</si>
  <si>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</si>
  <si>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</si>
  <si>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</si>
  <si>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</si>
  <si>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</si>
  <si>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</si>
  <si>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</si>
  <si>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</si>
  <si>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</si>
  <si>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</si>
  <si>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</si>
  <si>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</si>
  <si>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</si>
  <si>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</si>
  <si>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</si>
  <si>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</si>
  <si>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</si>
  <si>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</si>
  <si>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</si>
  <si>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</si>
  <si>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</si>
  <si>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</si>
  <si>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</si>
  <si>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</si>
  <si>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</si>
  <si>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</si>
  <si>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</si>
  <si>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</si>
  <si>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</si>
  <si>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</si>
  <si>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</si>
  <si>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</si>
  <si>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</si>
  <si>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</si>
  <si>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</si>
  <si>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</si>
  <si>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</si>
  <si>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</si>
  <si>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</si>
  <si>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</si>
  <si>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</si>
  <si>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</si>
  <si>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</si>
  <si>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</si>
  <si>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</si>
  <si>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</si>
  <si>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</si>
  <si>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</si>
  <si>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</si>
  <si>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</si>
  <si>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</si>
  <si>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</si>
  <si>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</si>
  <si>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</si>
  <si>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</si>
  <si>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</si>
  <si>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</si>
  <si>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</si>
  <si>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</si>
  <si>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</si>
  <si>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</si>
  <si>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</si>
  <si>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</si>
  <si>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</si>
  <si>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</si>
  <si>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</si>
  <si>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</si>
  <si>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</si>
  <si>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</si>
  <si>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</si>
  <si>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</si>
  <si>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</si>
  <si>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</si>
  <si>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</si>
  <si>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</si>
  <si>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</si>
  <si>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</si>
  <si>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</si>
  <si>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</si>
  <si>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</si>
  <si>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</si>
  <si>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</si>
  <si>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</si>
  <si>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</si>
  <si>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</si>
  <si>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</si>
  <si>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</si>
  <si>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</si>
  <si>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</si>
  <si>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</si>
  <si>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</si>
  <si>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</si>
  <si>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</si>
  <si>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</si>
  <si>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</si>
  <si>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</si>
  <si>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</si>
  <si>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</si>
  <si>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</si>
  <si>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</si>
  <si>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</si>
  <si>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</si>
  <si>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</si>
  <si>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</si>
  <si>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</si>
  <si>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</si>
  <si>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</si>
  <si>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</si>
  <si>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</si>
  <si>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</si>
  <si>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</si>
  <si>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</si>
  <si>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</si>
  <si>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</si>
  <si>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</si>
  <si>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</si>
  <si>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</si>
  <si>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</si>
  <si>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</si>
  <si>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</si>
  <si>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</si>
  <si>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</si>
  <si>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</si>
  <si>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</si>
  <si>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</si>
  <si>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</si>
  <si>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</si>
  <si>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</si>
  <si>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</si>
  <si>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</si>
  <si>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</si>
  <si>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</si>
  <si>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</si>
  <si>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</si>
  <si>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</si>
  <si>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</si>
  <si>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</si>
  <si>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</si>
  <si>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</si>
  <si>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</si>
  <si>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</si>
  <si>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</si>
  <si>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</si>
  <si>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</si>
  <si>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</si>
  <si>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</si>
  <si>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</si>
  <si>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</si>
  <si>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</si>
  <si>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</si>
  <si>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</si>
  <si>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</si>
  <si>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</si>
  <si>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</si>
  <si>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</si>
  <si>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</si>
  <si>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</si>
  <si>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</si>
  <si>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</si>
  <si>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</si>
  <si>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</si>
  <si>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</si>
  <si>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</si>
  <si>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</si>
  <si>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</si>
  <si>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</si>
  <si>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</si>
  <si>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</si>
  <si>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</si>
  <si>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</si>
  <si>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</si>
  <si>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</si>
  <si>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</si>
  <si>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</si>
  <si>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</si>
  <si>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</si>
  <si>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</si>
  <si>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</si>
  <si>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</si>
  <si>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</si>
  <si>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</si>
  <si>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</si>
  <si>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</si>
  <si>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</si>
  <si>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</si>
  <si>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</si>
  <si>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</si>
  <si>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</si>
  <si>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</si>
  <si>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</si>
  <si>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</si>
  <si>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</si>
  <si>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</si>
  <si>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</si>
  <si>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</si>
  <si>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</si>
  <si>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</si>
  <si>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</si>
  <si>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</si>
  <si>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</si>
  <si>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</si>
  <si>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</si>
  <si>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</si>
  <si>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</si>
  <si>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</si>
  <si>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</si>
  <si>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</si>
  <si>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</si>
  <si>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</si>
  <si>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</si>
  <si>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</si>
  <si>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</si>
  <si>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</si>
  <si>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</si>
  <si>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</si>
  <si>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</si>
  <si>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</si>
  <si>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</si>
  <si>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</si>
  <si>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</si>
  <si>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</si>
  <si>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</si>
  <si>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</si>
  <si>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</si>
  <si>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</si>
  <si>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</si>
  <si>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</si>
  <si>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</si>
  <si>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</si>
  <si>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</si>
  <si>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</si>
  <si>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</si>
  <si>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</si>
  <si>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</si>
  <si>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</si>
  <si>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</si>
  <si>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</si>
  <si>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</si>
  <si>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</si>
  <si>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</si>
  <si>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</si>
  <si>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</si>
  <si>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</si>
  <si>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</si>
  <si>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</si>
  <si>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</si>
  <si>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</si>
  <si>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</si>
  <si>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</si>
  <si>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</si>
  <si>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</si>
  <si>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</si>
  <si>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</si>
  <si>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</si>
  <si>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</si>
  <si>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</si>
  <si>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</si>
  <si>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</si>
  <si>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</si>
  <si>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</si>
  <si>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</si>
  <si>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</si>
  <si>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</si>
  <si>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</si>
  <si>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</si>
  <si>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</si>
  <si>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</si>
  <si>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</si>
  <si>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</si>
  <si>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</si>
  <si>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</si>
  <si>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</si>
  <si>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</si>
  <si>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</si>
  <si>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</si>
  <si>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</si>
  <si>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</si>
  <si>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</si>
  <si>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</si>
  <si>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</si>
  <si>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</si>
  <si>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</si>
  <si>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</si>
  <si>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</si>
  <si>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</si>
  <si>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</si>
  <si>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</si>
  <si>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</si>
  <si>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</si>
  <si>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</si>
  <si>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</si>
  <si>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</si>
  <si>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</si>
  <si>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</si>
  <si>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</si>
  <si>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</si>
  <si>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</si>
  <si>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</si>
  <si>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</si>
  <si>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</si>
  <si>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</si>
  <si>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</si>
  <si>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</si>
  <si>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</si>
  <si>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</si>
  <si>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</si>
  <si>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</si>
  <si>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</si>
  <si>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</si>
  <si>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</si>
  <si>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</si>
  <si>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</si>
  <si>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</si>
  <si>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</si>
  <si>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</si>
  <si>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</si>
  <si>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</si>
  <si>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</si>
  <si>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</si>
  <si>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</si>
  <si>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</si>
  <si>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</si>
  <si>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</si>
  <si>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</si>
  <si>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</si>
  <si>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</si>
  <si>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</si>
  <si>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</si>
  <si>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</si>
  <si>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</si>
  <si>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</si>
  <si>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</si>
  <si>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</si>
  <si>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</si>
  <si>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</si>
  <si>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</si>
  <si>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</si>
  <si>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</si>
  <si>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</si>
  <si>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</si>
  <si>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</si>
  <si>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</si>
  <si>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</si>
  <si>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</si>
  <si>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</si>
  <si>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</si>
  <si>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</si>
  <si>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</si>
  <si>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</si>
  <si>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</si>
  <si>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</si>
  <si>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</si>
  <si>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</si>
  <si>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</si>
  <si>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</si>
  <si>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</si>
  <si>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</si>
  <si>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</si>
  <si>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</si>
  <si>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</si>
  <si>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</si>
  <si>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</si>
  <si>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</si>
  <si>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</si>
  <si>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</si>
  <si>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</si>
  <si>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</si>
  <si>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</si>
  <si>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</si>
  <si>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</si>
  <si>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</si>
  <si>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</si>
  <si>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</si>
  <si>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</si>
  <si>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</si>
  <si>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</si>
  <si>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</si>
  <si>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</si>
  <si>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</si>
  <si>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</si>
  <si>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</si>
  <si>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</si>
  <si>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</si>
  <si>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</si>
  <si>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</si>
  <si>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</si>
  <si>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</si>
  <si>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</si>
  <si>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</si>
  <si>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</si>
  <si>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</si>
  <si>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</si>
  <si>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</si>
  <si>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</si>
  <si>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</si>
  <si>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</si>
  <si>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</si>
  <si>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</si>
  <si>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</si>
  <si>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</si>
  <si>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</si>
  <si>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</si>
  <si>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</si>
  <si>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</si>
  <si>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</si>
  <si>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</si>
  <si>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</si>
  <si>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</si>
  <si>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</si>
  <si>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</si>
  <si>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</si>
  <si>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</si>
  <si>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</si>
  <si>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</si>
  <si>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</si>
  <si>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</si>
  <si>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</si>
  <si>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</si>
  <si>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</si>
  <si>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</si>
  <si>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</si>
  <si>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</si>
  <si>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</si>
  <si>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</si>
  <si>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</si>
  <si>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</si>
  <si>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</si>
  <si>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</si>
  <si>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</si>
  <si>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</si>
  <si>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</si>
  <si>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</si>
  <si>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</si>
  <si>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</si>
  <si>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</si>
  <si>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</si>
  <si>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</si>
  <si>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</si>
  <si>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</si>
  <si>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</si>
  <si>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</si>
  <si>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</si>
  <si>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</si>
  <si>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</si>
  <si>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</si>
  <si>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</si>
  <si>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</si>
  <si>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</si>
  <si>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</si>
  <si>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</si>
  <si>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</si>
  <si>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</si>
  <si>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</si>
  <si>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</si>
  <si>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</si>
  <si>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</si>
  <si>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</si>
  <si>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</si>
  <si>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</si>
  <si>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</si>
  <si>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</si>
  <si>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</si>
  <si>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</si>
  <si>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</si>
  <si>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</si>
  <si>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</si>
  <si>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</si>
  <si>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</si>
  <si>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</si>
  <si>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</si>
  <si>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</si>
  <si>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</si>
  <si>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</si>
  <si>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</si>
  <si>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</si>
  <si>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</si>
  <si>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</si>
  <si>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</si>
  <si>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</si>
  <si>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</si>
  <si>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</si>
  <si>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</si>
  <si>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</si>
  <si>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</si>
  <si>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</si>
  <si>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</si>
  <si>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</si>
  <si>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</si>
  <si>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</si>
  <si>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</si>
  <si>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</si>
  <si>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</si>
  <si>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</si>
  <si>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</si>
  <si>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</si>
  <si>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</si>
  <si>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</si>
  <si>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</si>
  <si>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</si>
  <si>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</si>
  <si>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</si>
  <si>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</si>
  <si>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</si>
  <si>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</si>
  <si>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</si>
  <si>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</si>
  <si>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</si>
  <si>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</si>
  <si>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</si>
  <si>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</si>
  <si>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</si>
  <si>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</si>
  <si>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</si>
  <si>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</si>
  <si>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</si>
  <si>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</si>
  <si>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</si>
  <si>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</si>
  <si>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</si>
  <si>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</si>
  <si>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</si>
  <si>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</si>
  <si>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</si>
  <si>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</si>
  <si>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</si>
  <si>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</si>
  <si>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</si>
  <si>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</si>
  <si>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</si>
  <si>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</si>
  <si>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</si>
  <si>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</si>
  <si>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</si>
  <si>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</si>
  <si>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</si>
  <si>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</si>
  <si>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</si>
  <si>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</si>
  <si>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</si>
  <si>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</si>
  <si>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</si>
  <si>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</si>
  <si>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</si>
  <si>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</si>
  <si>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</si>
  <si>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</si>
  <si>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</si>
  <si>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</si>
  <si>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</si>
  <si>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</si>
  <si>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</si>
  <si>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</si>
  <si>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</si>
  <si>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</si>
  <si>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</si>
  <si>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</si>
  <si>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</si>
  <si>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</si>
  <si>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</si>
  <si>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</si>
  <si>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</si>
  <si>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</si>
  <si>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</si>
  <si>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</si>
  <si>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</si>
  <si>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</si>
  <si>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</si>
  <si>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</si>
  <si>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</si>
  <si>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</si>
  <si>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</si>
  <si>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</si>
  <si>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</si>
  <si>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</si>
  <si>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</si>
  <si>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</si>
  <si>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</si>
  <si>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</si>
  <si>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</si>
  <si>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</si>
  <si>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</si>
  <si>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</si>
  <si>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</si>
  <si>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</si>
  <si>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</si>
  <si>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</si>
  <si>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</si>
  <si>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</si>
  <si>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</si>
  <si>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</si>
  <si>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</si>
  <si>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</si>
  <si>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</si>
  <si>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</si>
  <si>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</si>
  <si>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</si>
  <si>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</si>
  <si>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</si>
  <si>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</si>
  <si>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</si>
  <si>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</si>
  <si>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</si>
  <si>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</si>
  <si>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</si>
  <si>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</si>
  <si>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</si>
  <si>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</si>
  <si>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</si>
  <si>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</si>
  <si>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</si>
  <si>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</si>
  <si>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</si>
  <si>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</si>
  <si>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</si>
  <si>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</si>
  <si>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</si>
  <si>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</si>
  <si>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</si>
  <si>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</si>
  <si>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</si>
  <si>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</si>
  <si>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</si>
  <si>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</si>
  <si>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</si>
  <si>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</si>
  <si>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</si>
  <si>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</si>
  <si>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</si>
  <si>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</si>
  <si>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</si>
  <si>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</si>
  <si>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</si>
  <si>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</si>
  <si>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</si>
  <si>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</si>
  <si>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</si>
  <si>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</si>
  <si>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</si>
  <si>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</si>
  <si>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</si>
  <si>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</si>
  <si>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</si>
  <si>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</si>
  <si>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</si>
  <si>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</si>
  <si>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</si>
  <si>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</si>
  <si>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</si>
  <si>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</si>
  <si>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</si>
  <si>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</si>
  <si>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</si>
  <si>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</si>
  <si>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</si>
  <si>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</si>
  <si>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</si>
  <si>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</si>
  <si>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</si>
  <si>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</si>
  <si>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</si>
  <si>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</si>
  <si>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</si>
  <si>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</si>
  <si>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</si>
  <si>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</si>
  <si>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</si>
  <si>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</si>
  <si>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</si>
  <si>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</si>
  <si>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</si>
  <si>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</si>
  <si>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</si>
  <si>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</si>
  <si>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</si>
  <si>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</si>
  <si>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</si>
  <si>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</si>
  <si>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</si>
  <si>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</si>
  <si>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</si>
  <si>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</si>
  <si>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</si>
  <si>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</si>
  <si>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</si>
  <si>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</si>
  <si>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</si>
  <si>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</si>
  <si>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</si>
  <si>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</si>
  <si>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</si>
  <si>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</si>
  <si>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</si>
  <si>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</si>
  <si>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</si>
  <si>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</si>
  <si>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</si>
  <si>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</si>
  <si>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</si>
  <si>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</si>
  <si>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</si>
  <si>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</si>
  <si>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</si>
  <si>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</si>
  <si>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</si>
  <si>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</si>
  <si>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</si>
  <si>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</si>
  <si>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</si>
  <si>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</si>
  <si>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</si>
  <si>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</si>
  <si>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</si>
  <si>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</si>
  <si>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</si>
  <si>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</si>
  <si>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</si>
  <si>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</si>
  <si>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</si>
  <si>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</si>
  <si>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</si>
  <si>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</si>
  <si>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</si>
  <si>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</si>
  <si>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</si>
  <si>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</si>
  <si>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</si>
  <si>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</si>
  <si>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</si>
  <si>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</si>
  <si>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</si>
  <si>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</si>
  <si>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</si>
  <si>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</si>
  <si>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</si>
  <si>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</si>
  <si>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</si>
  <si>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</si>
  <si>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</si>
  <si>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</si>
  <si>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</si>
  <si>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</si>
  <si>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</si>
  <si>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</si>
  <si>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</si>
  <si>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</si>
  <si>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</si>
  <si>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</si>
  <si>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</si>
  <si>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</si>
  <si>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</si>
  <si>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</si>
  <si>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</si>
  <si>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</si>
  <si>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</si>
  <si>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</si>
  <si>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</si>
  <si>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</si>
  <si>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</si>
  <si>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</si>
  <si>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</si>
  <si>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</si>
  <si>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</si>
  <si>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</si>
  <si>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</si>
  <si>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</si>
  <si>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</si>
  <si>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</si>
  <si>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</si>
  <si>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</si>
  <si>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</si>
  <si>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</si>
  <si>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</si>
  <si>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</si>
  <si>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</si>
  <si>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</si>
  <si>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</si>
  <si>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</si>
  <si>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</si>
  <si>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</si>
  <si>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</si>
  <si>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</si>
  <si>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</si>
  <si>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</si>
  <si>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</si>
  <si>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</si>
  <si>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</si>
  <si>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</si>
  <si>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</si>
  <si>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</si>
  <si>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</si>
  <si>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</si>
  <si>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</si>
  <si>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</si>
  <si>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</si>
  <si>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</si>
  <si>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</si>
  <si>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</si>
  <si>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</si>
  <si>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</si>
  <si>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</si>
  <si>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</si>
  <si>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</si>
  <si>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</si>
  <si>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</si>
  <si>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</si>
  <si>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</si>
  <si>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</si>
  <si>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</si>
  <si>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</si>
  <si>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</si>
  <si>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</si>
  <si>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</si>
  <si>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</si>
  <si>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</si>
  <si>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</si>
  <si>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</si>
  <si>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</si>
  <si>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</si>
  <si>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</si>
  <si>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</si>
  <si>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</si>
  <si>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</si>
  <si>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</si>
  <si>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</si>
  <si>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</si>
  <si>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</si>
  <si>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</si>
  <si>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</si>
  <si>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</si>
  <si>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</si>
  <si>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</si>
  <si>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</si>
  <si>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</si>
  <si>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</si>
  <si>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</si>
  <si>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</si>
  <si>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</si>
  <si>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</si>
  <si>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</si>
  <si>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</si>
  <si>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</si>
  <si>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</si>
  <si>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</si>
  <si>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</si>
  <si>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</si>
  <si>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</si>
  <si>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</si>
  <si>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</si>
  <si>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</si>
  <si>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</si>
  <si>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</si>
  <si>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</si>
  <si>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</si>
  <si>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</si>
  <si>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</si>
  <si>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</si>
  <si>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</si>
  <si>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</si>
  <si>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</si>
  <si>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</si>
  <si>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</si>
  <si>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</si>
  <si>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</si>
  <si>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</si>
  <si>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</si>
  <si>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</si>
  <si>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</si>
  <si>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</si>
  <si>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</si>
  <si>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</si>
  <si>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</si>
  <si>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</si>
  <si>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</si>
  <si>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</si>
  <si>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</si>
  <si>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</si>
  <si>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</si>
  <si>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</si>
  <si>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</si>
  <si>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</si>
  <si>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</si>
  <si>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</si>
  <si>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</si>
  <si>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</si>
  <si>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</si>
  <si>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</si>
  <si>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</si>
  <si>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</si>
  <si>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</si>
  <si>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</si>
  <si>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</si>
  <si>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</si>
  <si>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</si>
  <si>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</si>
  <si>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</si>
  <si>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</si>
  <si>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</si>
  <si>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</si>
  <si>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</si>
  <si>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</si>
  <si>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</si>
  <si>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</si>
  <si>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</si>
  <si>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</si>
  <si>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</si>
  <si>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</si>
  <si>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</si>
  <si>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</si>
  <si>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</si>
  <si>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</si>
  <si>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</si>
  <si>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</si>
  <si>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</si>
  <si>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</si>
  <si>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</si>
  <si>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</si>
  <si>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</si>
  <si>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</si>
  <si>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</si>
  <si>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</si>
  <si>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</si>
  <si>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</si>
  <si>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</si>
  <si>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</si>
  <si>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</si>
  <si>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</si>
  <si>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</si>
  <si>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</si>
  <si>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</si>
  <si>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</si>
  <si>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</si>
  <si>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</si>
  <si>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</si>
  <si>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</si>
  <si>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</si>
  <si>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</si>
  <si>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</si>
  <si>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</si>
  <si>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</si>
  <si>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</si>
  <si>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</si>
  <si>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</si>
  <si>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</si>
  <si>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</si>
  <si>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</si>
  <si>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</si>
  <si>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</si>
  <si>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</si>
  <si>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</si>
  <si>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</si>
  <si>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</si>
  <si>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</si>
  <si>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</si>
  <si>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</si>
  <si>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</si>
  <si>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</si>
  <si>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</si>
  <si>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</si>
  <si>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</si>
  <si>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</si>
  <si>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</si>
  <si>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</si>
  <si>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</si>
  <si>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</si>
  <si>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</si>
  <si>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</si>
  <si>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</si>
  <si>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</si>
  <si>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</si>
  <si>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</si>
  <si>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</si>
  <si>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</si>
  <si>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</si>
  <si>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</si>
  <si>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</si>
  <si>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</si>
  <si>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</si>
  <si>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</si>
  <si>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</si>
  <si>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</si>
  <si>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</si>
  <si>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</si>
  <si>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</si>
  <si>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</si>
  <si>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</si>
  <si>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</si>
  <si>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</si>
  <si>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</si>
  <si>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</si>
  <si>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</si>
  <si>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</si>
  <si>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</si>
  <si>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</si>
  <si>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</si>
  <si>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</si>
  <si>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</si>
  <si>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</si>
  <si>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</si>
  <si>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</si>
  <si>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</si>
  <si>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</si>
  <si>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</si>
  <si>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</si>
  <si>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</si>
  <si>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</si>
  <si>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</si>
  <si>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</si>
  <si>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</si>
  <si>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</si>
  <si>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</si>
  <si>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</si>
  <si>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</si>
  <si>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</si>
  <si>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</si>
  <si>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</si>
  <si>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</si>
  <si>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</si>
  <si>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</si>
  <si>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</si>
  <si>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</si>
  <si>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</si>
  <si>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</si>
  <si>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</si>
  <si>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</si>
  <si>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</si>
  <si>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</si>
  <si>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</si>
  <si>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</si>
  <si>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</si>
  <si>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</si>
  <si>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</si>
  <si>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</si>
  <si>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</si>
  <si>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</si>
  <si>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</si>
  <si>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</si>
  <si>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</si>
  <si>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</si>
  <si>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</si>
  <si>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</si>
  <si>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</si>
  <si>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</si>
  <si>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</si>
  <si>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</si>
  <si>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</si>
  <si>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</si>
  <si>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</si>
  <si>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</si>
  <si>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</si>
  <si>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</si>
  <si>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</si>
  <si>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</si>
  <si>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</si>
  <si>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</si>
  <si>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</si>
  <si>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</si>
  <si>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</si>
  <si>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</si>
  <si>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</si>
  <si>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</si>
  <si>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</si>
  <si>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</si>
  <si>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</si>
  <si>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</si>
  <si>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</si>
  <si>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</si>
  <si>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</si>
  <si>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</si>
  <si>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</si>
  <si>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</si>
  <si>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</si>
  <si>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</si>
  <si>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</si>
  <si>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</si>
  <si>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</si>
  <si>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</si>
  <si>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</si>
  <si>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</si>
  <si>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</si>
  <si>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</si>
  <si>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</si>
  <si>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</si>
  <si>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</si>
  <si>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</si>
  <si>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</si>
  <si>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</si>
  <si>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</si>
  <si>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</si>
  <si>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</si>
  <si>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</si>
  <si>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</si>
  <si>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</si>
  <si>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</si>
  <si>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</si>
  <si>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</si>
  <si>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</si>
  <si>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</si>
  <si>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</si>
  <si>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</si>
  <si>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</si>
  <si>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</si>
  <si>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</si>
  <si>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</si>
  <si>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</si>
  <si>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</si>
  <si>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</si>
  <si>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</si>
  <si>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</si>
  <si>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</si>
  <si>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</si>
  <si>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</si>
  <si>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</si>
  <si>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</si>
  <si>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</si>
  <si>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</si>
  <si>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</si>
  <si>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</si>
  <si>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</si>
  <si>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</si>
  <si>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</si>
  <si>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</si>
  <si>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</si>
  <si>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</si>
  <si>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</si>
  <si>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</si>
  <si>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</si>
  <si>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</si>
  <si>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</si>
  <si>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</si>
  <si>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</si>
  <si>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</si>
  <si>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</si>
  <si>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</si>
  <si>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</si>
  <si>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</si>
  <si>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</si>
  <si>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</si>
  <si>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</si>
  <si>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</si>
  <si>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</si>
  <si>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</si>
  <si>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</si>
  <si>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</si>
  <si>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</si>
  <si>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</si>
  <si>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</si>
  <si>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</si>
  <si>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</si>
  <si>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</si>
  <si>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</si>
  <si>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</si>
  <si>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</si>
  <si>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</si>
  <si>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</si>
  <si>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</si>
  <si>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</si>
  <si>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</si>
  <si>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</si>
  <si>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</si>
  <si>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</si>
  <si>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</si>
  <si>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</si>
  <si>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</si>
  <si>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</si>
  <si>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</si>
  <si>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</si>
  <si>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</si>
  <si>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</si>
  <si>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</si>
  <si>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</si>
  <si>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</si>
  <si>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</si>
  <si>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</si>
  <si>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</si>
  <si>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</si>
  <si>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</si>
  <si>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</si>
  <si>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</si>
  <si>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</si>
  <si>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</si>
  <si>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</si>
  <si>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</si>
  <si>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</si>
  <si>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</si>
  <si>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</si>
  <si>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</si>
  <si>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</si>
  <si>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</si>
  <si>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</si>
  <si>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</si>
  <si>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</si>
  <si>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</si>
  <si>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</si>
  <si>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</si>
  <si>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</si>
  <si>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</si>
  <si>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</si>
  <si>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</si>
  <si>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</si>
  <si>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</si>
  <si>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</si>
  <si>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</si>
  <si>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</si>
  <si>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</si>
  <si>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</si>
  <si>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</si>
  <si>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</si>
  <si>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</si>
  <si>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</si>
  <si>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</si>
  <si>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</si>
  <si>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</si>
  <si>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</si>
  <si>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</si>
  <si>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</si>
  <si>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</si>
  <si>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</si>
  <si>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</si>
  <si>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</si>
  <si>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</si>
  <si>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</si>
  <si>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</si>
  <si>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</si>
  <si>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</si>
  <si>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</si>
  <si>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</si>
  <si>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</si>
  <si>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</si>
  <si>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</si>
  <si>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</si>
  <si>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</si>
  <si>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</si>
  <si>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</si>
  <si>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</si>
  <si>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</si>
  <si>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</si>
  <si>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</si>
  <si>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</si>
  <si>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</si>
  <si>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</si>
  <si>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</si>
  <si>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</si>
  <si>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</si>
  <si>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</si>
  <si>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</si>
  <si>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</si>
  <si>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</si>
  <si>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</si>
  <si>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</si>
  <si>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</si>
  <si>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</si>
  <si>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</si>
  <si>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</si>
  <si>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</si>
  <si>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</si>
  <si>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</si>
  <si>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</si>
  <si>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</si>
  <si>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</si>
  <si>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</si>
  <si>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</si>
  <si>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</si>
  <si>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</si>
  <si>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</si>
  <si>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</si>
  <si>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</si>
  <si>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</si>
  <si>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</si>
  <si>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</si>
  <si>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</si>
  <si>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</si>
  <si>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</si>
  <si>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</si>
  <si>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</si>
  <si>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</si>
  <si>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</si>
  <si>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</si>
  <si>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</si>
  <si>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</si>
  <si>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</si>
  <si>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</si>
  <si>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</si>
  <si>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</si>
  <si>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</si>
  <si>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</si>
  <si>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</si>
  <si>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</si>
  <si>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</si>
  <si>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</si>
  <si>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</si>
  <si>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</si>
  <si>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</si>
  <si>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</si>
  <si>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</si>
  <si>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</si>
  <si>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</si>
  <si>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</si>
  <si>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</si>
  <si>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</si>
  <si>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</si>
  <si>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</si>
  <si>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</si>
  <si>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</si>
  <si>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</si>
  <si>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</si>
  <si>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</si>
  <si>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</si>
  <si>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</si>
  <si>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</si>
  <si>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</si>
  <si>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</si>
  <si>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</si>
  <si>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</si>
  <si>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</si>
  <si>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</si>
  <si>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</si>
  <si>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</si>
  <si>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</si>
  <si>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</si>
  <si>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</si>
  <si>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</si>
  <si>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</si>
  <si>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</si>
  <si>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</si>
  <si>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</si>
  <si>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</si>
  <si>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</si>
  <si>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</si>
  <si>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</si>
  <si>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</si>
  <si>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</si>
  <si>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</si>
  <si>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</si>
  <si>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</si>
  <si>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</si>
  <si>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</si>
  <si>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</si>
  <si>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</si>
  <si>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</si>
  <si>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</si>
  <si>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</si>
  <si>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</si>
  <si>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</si>
  <si>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</si>
  <si>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</si>
  <si>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</si>
  <si>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</si>
  <si>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</si>
  <si>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</si>
  <si>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</si>
  <si>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</si>
  <si>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</si>
  <si>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</si>
  <si>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</si>
  <si>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</si>
  <si>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</si>
  <si>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</si>
  <si>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</si>
  <si>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</si>
  <si>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</si>
  <si>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</si>
  <si>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</si>
  <si>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</si>
  <si>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</si>
  <si>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</si>
  <si>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</si>
  <si>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</si>
  <si>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</si>
  <si>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</si>
  <si>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</si>
  <si>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</si>
  <si>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</si>
  <si>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</si>
  <si>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</si>
  <si>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</si>
  <si>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</si>
  <si>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</si>
  <si>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</si>
  <si>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</si>
  <si>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</si>
  <si>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</si>
  <si>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</si>
  <si>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</si>
  <si>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</si>
  <si>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</si>
  <si>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</si>
  <si>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</si>
  <si>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</si>
  <si>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</si>
  <si>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</si>
  <si>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</si>
  <si>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</si>
  <si>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</si>
  <si>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</si>
  <si>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</si>
  <si>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</si>
  <si>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</si>
  <si>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</si>
  <si>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</si>
  <si>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</si>
  <si>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</si>
  <si>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</si>
  <si>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</si>
  <si>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</si>
  <si>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</si>
  <si>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</si>
  <si>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</si>
  <si>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</si>
  <si>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</si>
  <si>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</si>
  <si>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</si>
  <si>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</si>
  <si>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</si>
  <si>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</si>
  <si>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</si>
  <si>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</si>
  <si>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</si>
  <si>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</si>
  <si>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</si>
  <si>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</si>
  <si>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</si>
  <si>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</si>
  <si>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</si>
  <si>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</si>
  <si>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</si>
  <si>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</si>
  <si>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</si>
  <si>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</si>
  <si>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</si>
  <si>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</si>
  <si>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</si>
  <si>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</si>
  <si>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</si>
  <si>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</si>
  <si>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</si>
  <si>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</si>
  <si>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</si>
  <si>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</si>
  <si>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</si>
  <si>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</si>
  <si>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</si>
  <si>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</si>
  <si>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</si>
  <si>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</si>
  <si>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</si>
  <si>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</si>
  <si>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</si>
  <si>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</si>
  <si>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</si>
  <si>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</si>
  <si>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</si>
  <si>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</si>
  <si>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</si>
  <si>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</si>
  <si>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</si>
  <si>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</si>
  <si>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</si>
  <si>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</si>
  <si>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</si>
  <si>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</si>
  <si>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</si>
  <si>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</si>
  <si>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</si>
  <si>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</si>
  <si>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</si>
  <si>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</si>
  <si>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</si>
  <si>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</si>
  <si>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</si>
  <si>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</si>
  <si>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</si>
  <si>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</si>
  <si>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</si>
  <si>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</si>
  <si>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</si>
  <si>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</si>
  <si>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</si>
  <si>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</si>
  <si>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</si>
  <si>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</si>
  <si>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</si>
  <si>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</si>
  <si>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</si>
  <si>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</si>
  <si>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</si>
  <si>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</si>
  <si>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</si>
  <si>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</si>
  <si>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</si>
  <si>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</si>
  <si>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</si>
  <si>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</si>
  <si>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</si>
  <si>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</si>
  <si>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</si>
  <si>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</si>
  <si>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</si>
  <si>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</si>
  <si>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</si>
  <si>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</si>
  <si>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</si>
  <si>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</si>
  <si>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</si>
  <si>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</si>
  <si>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</si>
  <si>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</si>
  <si>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</si>
  <si>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</si>
  <si>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</si>
  <si>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</si>
  <si>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</si>
  <si>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</si>
  <si>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</si>
  <si>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</si>
  <si>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</si>
  <si>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</si>
  <si>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</si>
  <si>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</si>
  <si>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</si>
  <si>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</si>
  <si>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</si>
  <si>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</si>
  <si>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</si>
  <si>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</si>
  <si>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</si>
  <si>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</si>
  <si>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</si>
  <si>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</si>
  <si>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</si>
  <si>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</si>
  <si>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</si>
  <si>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</si>
  <si>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</si>
  <si>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</si>
  <si>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</si>
  <si>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</si>
  <si>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</si>
  <si>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</si>
  <si>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</si>
  <si>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</si>
  <si>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</si>
  <si>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</si>
  <si>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</si>
  <si>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</si>
  <si>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</si>
  <si>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</si>
  <si>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</si>
  <si>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</si>
  <si>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</si>
  <si>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</si>
  <si>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</si>
  <si>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</si>
  <si>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</si>
  <si>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</si>
  <si>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</si>
  <si>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</si>
  <si>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</si>
  <si>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</si>
  <si>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</si>
  <si>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</si>
  <si>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</si>
  <si>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</si>
  <si>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</si>
  <si>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</si>
  <si>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</si>
  <si>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</si>
  <si>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</si>
  <si>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</si>
  <si>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</si>
  <si>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</si>
  <si>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</si>
  <si>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</si>
  <si>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</si>
  <si>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</si>
  <si>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</si>
  <si>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</si>
  <si>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</si>
  <si>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</si>
  <si>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</si>
  <si>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</si>
  <si>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</si>
  <si>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</si>
  <si>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</si>
  <si>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</si>
  <si>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</si>
  <si>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</si>
  <si>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</si>
  <si>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</si>
  <si>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</si>
  <si>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</si>
  <si>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</si>
  <si>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</si>
  <si>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</si>
  <si>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</si>
  <si>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</si>
  <si>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</si>
  <si>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</si>
  <si>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</si>
  <si>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</si>
  <si>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</si>
  <si>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</si>
  <si>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</si>
  <si>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</si>
  <si>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</si>
  <si>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</si>
  <si>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</si>
  <si>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</si>
  <si>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</si>
  <si>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</si>
  <si>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</si>
  <si>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</si>
  <si>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</si>
  <si>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</si>
  <si>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</si>
  <si>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</si>
  <si>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</si>
  <si>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</si>
  <si>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</si>
  <si>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</si>
  <si>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</si>
  <si>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</si>
  <si>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</si>
  <si>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</si>
  <si>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</si>
  <si>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</si>
  <si>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</si>
  <si>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</si>
  <si>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</si>
  <si>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</si>
  <si>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</si>
  <si>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</si>
  <si>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</si>
  <si>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</si>
  <si>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</si>
  <si>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</si>
  <si>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</si>
  <si>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</si>
  <si>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</si>
  <si>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</si>
  <si>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</si>
  <si>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</si>
  <si>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</si>
  <si>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</si>
  <si>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</si>
  <si>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</si>
  <si>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</si>
  <si>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</si>
  <si>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</si>
  <si>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</si>
  <si>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</si>
  <si>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</si>
  <si>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</si>
  <si>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</si>
  <si>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</si>
  <si>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</si>
  <si>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</si>
  <si>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</si>
  <si>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</si>
  <si>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</si>
  <si>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</si>
  <si>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</si>
  <si>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</si>
  <si>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</si>
  <si>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</si>
  <si>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</si>
  <si>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</si>
  <si>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</si>
  <si>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</si>
  <si>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</si>
  <si>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</si>
  <si>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</si>
  <si>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</si>
  <si>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</si>
  <si>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</si>
  <si>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</si>
  <si>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</si>
  <si>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</si>
  <si>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</si>
  <si>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</si>
  <si>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</si>
  <si>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</si>
  <si>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</si>
  <si>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</si>
  <si>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</si>
  <si>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</si>
  <si>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</si>
  <si>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</si>
  <si>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</si>
  <si>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</si>
  <si>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</si>
  <si>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</si>
  <si>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</si>
  <si>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</si>
  <si>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</si>
  <si>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</si>
  <si>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</si>
  <si>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</si>
  <si>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</si>
  <si>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</si>
  <si>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</si>
  <si>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</si>
  <si>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</si>
  <si>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</si>
  <si>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</si>
  <si>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</si>
  <si>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</si>
  <si>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</si>
  <si>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</si>
  <si>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</si>
  <si>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</si>
  <si>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</si>
  <si>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</si>
  <si>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</si>
  <si>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</si>
  <si>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</si>
  <si>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</si>
  <si>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</si>
  <si>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</si>
  <si>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</si>
  <si>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</si>
  <si>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</si>
  <si>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</si>
  <si>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</si>
  <si>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</si>
  <si>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</si>
  <si>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</si>
  <si>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</si>
  <si>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</si>
  <si>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</si>
  <si>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</si>
  <si>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</si>
  <si>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</si>
  <si>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</si>
  <si>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</si>
  <si>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</si>
  <si>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</si>
  <si>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</si>
  <si>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</si>
  <si>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</si>
  <si>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</si>
  <si>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</si>
  <si>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</si>
  <si>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</si>
  <si>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</si>
  <si>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</si>
  <si>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</si>
  <si>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</si>
  <si>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</si>
  <si>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</si>
  <si>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</si>
  <si>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</si>
  <si>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</si>
  <si>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</si>
  <si>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</si>
  <si>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</si>
  <si>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</si>
  <si>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</si>
  <si>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</si>
  <si>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</si>
  <si>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</si>
  <si>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</si>
  <si>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</si>
  <si>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</si>
  <si>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</si>
  <si>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</si>
  <si>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</si>
  <si>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</si>
  <si>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</si>
  <si>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</si>
  <si>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</si>
  <si>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</si>
  <si>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</si>
  <si>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</si>
  <si>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</si>
  <si>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</si>
  <si>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</si>
  <si>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</si>
  <si>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</si>
  <si>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</si>
  <si>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</si>
  <si>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</si>
  <si>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</si>
  <si>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</si>
  <si>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</si>
  <si>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</si>
  <si>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</si>
  <si>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</si>
  <si>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</si>
  <si>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</si>
  <si>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</si>
  <si>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</si>
  <si>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</si>
  <si>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</si>
  <si>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</si>
  <si>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</si>
  <si>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</si>
  <si>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</si>
  <si>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</si>
  <si>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</si>
  <si>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</si>
  <si>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</si>
  <si>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</si>
  <si>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</si>
  <si>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</si>
  <si>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</si>
  <si>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</si>
  <si>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</si>
  <si>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</si>
  <si>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</si>
  <si>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</si>
  <si>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</si>
  <si>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</si>
  <si>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Grand Total</t>
  </si>
  <si>
    <t>Column Labels</t>
  </si>
  <si>
    <t>Count of state</t>
  </si>
  <si>
    <t>The sum of all backers are:</t>
  </si>
  <si>
    <t>The sum of all money funded  is around:</t>
  </si>
  <si>
    <t>Date_Ended_Conversion</t>
  </si>
  <si>
    <t>Date_Created_Conversion</t>
  </si>
  <si>
    <t>May</t>
  </si>
  <si>
    <t>Date_Created_Month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</si>
  <si>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</si>
  <si>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</si>
  <si>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</si>
  <si>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</si>
  <si>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</si>
  <si>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</si>
  <si>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</si>
  <si>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</si>
  <si>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</si>
  <si>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</si>
  <si>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</si>
  <si>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</si>
  <si>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</si>
  <si>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</si>
  <si>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</si>
  <si>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</si>
  <si>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</si>
  <si>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</si>
  <si>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</si>
  <si>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</si>
  <si>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</si>
  <si>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</si>
  <si>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</si>
  <si>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</si>
  <si>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</si>
  <si>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</si>
  <si>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&gt;  50000</t>
  </si>
  <si>
    <t>45000 - 49999</t>
  </si>
  <si>
    <t>40000 - 44999</t>
  </si>
  <si>
    <t>35000 - 39999</t>
  </si>
  <si>
    <t>30000 - 34999</t>
  </si>
  <si>
    <t>successful_status</t>
  </si>
  <si>
    <t>successful_backers</t>
  </si>
  <si>
    <t>successful_info</t>
  </si>
  <si>
    <t>successful_value</t>
  </si>
  <si>
    <t>MEAN</t>
  </si>
  <si>
    <t>MEDIAN</t>
  </si>
  <si>
    <t>MIN</t>
  </si>
  <si>
    <t>MAX</t>
  </si>
  <si>
    <t>VARIANCE</t>
  </si>
  <si>
    <t>STANDARD DEVIATION</t>
  </si>
  <si>
    <t>fail_info</t>
  </si>
  <si>
    <t>fail_value</t>
  </si>
  <si>
    <t>failed_status</t>
  </si>
  <si>
    <t>failed_backers</t>
  </si>
  <si>
    <t>COUNT OF ITEMS</t>
  </si>
  <si>
    <t xml:space="preserve">I divided the sub of all the money funded by the </t>
  </si>
  <si>
    <t>number of all backers to get the answer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</si>
</sst>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3" borderId="0" xfId="0" applyNumberFormat="1" applyFont="1" applyFill="1"/>
    <xf numFmtId="0" fontId="3" fillId="2" borderId="0" xfId="0" applyNumberFormat="1" applyFont="1" applyFill="1"/>
    <xf numFmtId="0" fontId="5" fillId="4" borderId="0" xfId="0" applyNumberFormat="1" applyFont="1" applyFill="1"/>
    <xf numFmtId="0" fontId="2" fillId="5" borderId="0" xfId="0" applyNumberFormat="1" applyFont="1" applyFill="1"/>
    <xf numFmtId="164" fontId="1" fillId="0" borderId="0" xfId="0" applyNumberFormat="1" applyFont="1"/>
    <xf numFmtId="164" fontId="0" fillId="0" borderId="0" xfId="0" applyNumberFormat="1"/>
    <xf numFmtId="9" fontId="1" fillId="0" borderId="0" xfId="1" applyFont="1"/>
    <xf numFmtId="9" fontId="0" fillId="0" borderId="0" xfId="1" applyFont="1"/>
    <xf numFmtId="10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3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[Entertainment_Analysis.xlsx]Part_2!PivotTable1</c:name>
    <c:fmtId val="1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Part_2!$B$3:$B$4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Part_2!$B$5:$B$14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3-4690-A3A9-63A1110A60DA}"/>
            </c:ext>
          </c:extLst>
        </c:ser>
        <c:ser>
          <c:idx val="1"/>
          <c:order val="1"/>
          <c:tx>
            <c:strRef>
              <c:f>Part_2!$C$3:$C$4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Part_2!$A$5:$A$14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Part_2!$C$5:$C$14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3-4690-A3A9-63A1110A60DA}"/>
            </c:ext>
          </c:extLst>
        </c:ser>
        <c:ser>
          <c:idx val="2"/>
          <c:order val="2"/>
          <c:tx>
            <c:strRef>
              <c:f>Part_2!$D$3:$D$4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Part_2!$D$5:$D$14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3-4690-A3A9-63A1110A60DA}"/>
            </c:ext>
          </c:extLst>
        </c:ser>
        <c:ser>
          <c:idx val="3"/>
          <c:order val="3"/>
          <c:tx>
            <c:strRef>
              <c:f>Part_2!$E$3:$E$4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Part_2!$A$5:$A$14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Part_2!$E$5:$E$14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3-4690-A3A9-63A1110A6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720864"/>
        <c:axId val="519717584"/>
      </c:barChart>
      <c:catAx>
        <c:axId val="5197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17584"/>
        <c:crosses val="autoZero"/>
        <c:auto val="1"/>
        <c:lblAlgn val="ctr"/>
        <c:lblOffset val="100"/>
        <c:noMultiLvlLbl val="0"/>
      </c:catAx>
      <c:valAx>
        <c:axId val="51971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[Entertainment_Analysis.xlsx]Part_3!PivotTable3</c:name>
    <c:fmtId val="9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Part_3!$B$3:$B$4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Part_3!$A$5:$A$46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Part_3!$B$5:$B$46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8-4B82-A510-753605CEEA1F}"/>
            </c:ext>
          </c:extLst>
        </c:ser>
        <c:ser>
          <c:idx val="1"/>
          <c:order val="1"/>
          <c:tx>
            <c:strRef>
              <c:f>Part_3!$C$3:$C$4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Part_3!$A$5:$A$46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Part_3!$C$5:$C$46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8-4B82-A510-753605CEEA1F}"/>
            </c:ext>
          </c:extLst>
        </c:ser>
        <c:ser>
          <c:idx val="2"/>
          <c:order val="2"/>
          <c:tx>
            <c:strRef>
              <c:f>Part_3!$D$3:$D$4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Part_3!$A$5:$A$46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Part_3!$D$5:$D$46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18-4B82-A510-753605CEEA1F}"/>
            </c:ext>
          </c:extLst>
        </c:ser>
        <c:ser>
          <c:idx val="3"/>
          <c:order val="3"/>
          <c:tx>
            <c:strRef>
              <c:f>Part_3!$E$3:$E$4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Part_3!$A$5:$A$46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Part_3!$E$5:$E$46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8-4B82-A510-753605CEE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281984"/>
        <c:axId val="416281328"/>
      </c:barChart>
      <c:catAx>
        <c:axId val="41628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81328"/>
        <c:crosses val="autoZero"/>
        <c:auto val="1"/>
        <c:lblAlgn val="ctr"/>
        <c:lblOffset val="100"/>
        <c:noMultiLvlLbl val="0"/>
      </c:catAx>
      <c:valAx>
        <c:axId val="4162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8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[Entertainment_Analysis.xlsx]Part_4!PivotTable5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Part_4!$B$3:$B$4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Part_4!$A$5:$A$17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Part_4!$B$5:$B$17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D-40F8-BDA4-A8659EDD8C1E}"/>
            </c:ext>
          </c:extLst>
        </c:ser>
        <c:ser>
          <c:idx val="1"/>
          <c:order val="1"/>
          <c:tx>
            <c:strRef>
              <c:f>Part_4!$C$3:$C$4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Part_4!$A$5:$A$17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Part_4!$C$5:$C$17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D-40F8-BDA4-A8659EDD8C1E}"/>
            </c:ext>
          </c:extLst>
        </c:ser>
        <c:ser>
          <c:idx val="2"/>
          <c:order val="2"/>
          <c:tx>
            <c:strRef>
              <c:f>Part_4!$D$3:$D$4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Part_4!$A$5:$A$17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Part_4!$D$5:$D$17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D-40F8-BDA4-A8659EDD8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226304"/>
        <c:axId val="508229256"/>
      </c:lineChart>
      <c:catAx>
        <c:axId val="50822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9256"/>
        <c:crosses val="autoZero"/>
        <c:auto val="1"/>
        <c:lblAlgn val="ctr"/>
        <c:lblOffset val="100"/>
        <c:noMultiLvlLbl val="0"/>
      </c:catAx>
      <c:valAx>
        <c:axId val="50822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2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</a:t>
            </a:r>
            <a:r>
              <a:rPr lang="en-US" baseline="0"/>
              <a:t> Graph of Successful, Failed and Canceled Plans for Each Budget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Part_5!$F$1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Part_5!$A$2:$A$13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 50000</c:v>
                </c:pt>
              </c:strCache>
            </c:strRef>
          </c:cat>
          <c:val>
            <c:numRef>
              <c:f>Part_5!$F$2:$F$13</c:f>
              <c:numCache>
                <c:formatCode>0.00%</c:formatCode>
                <c:ptCount val="12"/>
                <c:pt idx="0">
                  <c:v>0.1424468696151637</c:v>
                </c:pt>
                <c:pt idx="1">
                  <c:v>0.76411120471777594</c:v>
                </c:pt>
                <c:pt idx="2">
                  <c:v>0.84175824175824177</c:v>
                </c:pt>
                <c:pt idx="3">
                  <c:v>0.87684729064039413</c:v>
                </c:pt>
                <c:pt idx="4">
                  <c:v>0.87387387387387383</c:v>
                </c:pt>
                <c:pt idx="5">
                  <c:v>0.88</c:v>
                </c:pt>
                <c:pt idx="6">
                  <c:v>0.9107142857142857</c:v>
                </c:pt>
                <c:pt idx="7">
                  <c:v>0.90384615384615385</c:v>
                </c:pt>
                <c:pt idx="8">
                  <c:v>0.92592592592592593</c:v>
                </c:pt>
                <c:pt idx="9">
                  <c:v>0.73076923076923073</c:v>
                </c:pt>
                <c:pt idx="10">
                  <c:v>0.94444444444444442</c:v>
                </c:pt>
                <c:pt idx="11">
                  <c:v>0.90184049079754602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F-407F-A82B-5F44E6869085}"/>
            </c:ext>
          </c:extLst>
        </c:ser>
        <c:ser>
          <c:idx val="1"/>
          <c:order val="1"/>
          <c:tx>
            <c:strRef>
              <c:f>Part_5!$G$1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Part_5!$A$2:$A$13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 50000</c:v>
                </c:pt>
              </c:strCache>
            </c:strRef>
          </c:cat>
          <c:val>
            <c:numRef>
              <c:f>Part_5!$G$2:$G$13</c:f>
              <c:numCache>
                <c:formatCode>0.00%</c:formatCode>
                <c:ptCount val="12"/>
                <c:pt idx="0">
                  <c:v>0.69040781160252729</c:v>
                </c:pt>
                <c:pt idx="1">
                  <c:v>0.18449873631002528</c:v>
                </c:pt>
                <c:pt idx="2">
                  <c:v>0.11868131868131868</c:v>
                </c:pt>
                <c:pt idx="3">
                  <c:v>8.8669950738916259E-2</c:v>
                </c:pt>
                <c:pt idx="4">
                  <c:v>8.1081081081081086E-2</c:v>
                </c:pt>
                <c:pt idx="5">
                  <c:v>0.08</c:v>
                </c:pt>
                <c:pt idx="6">
                  <c:v>8.9285714285714288E-2</c:v>
                </c:pt>
                <c:pt idx="7">
                  <c:v>7.6923076923076927E-2</c:v>
                </c:pt>
                <c:pt idx="8">
                  <c:v>7.407407407407407E-2</c:v>
                </c:pt>
                <c:pt idx="9">
                  <c:v>0.15384615384615385</c:v>
                </c:pt>
                <c:pt idx="10">
                  <c:v>5.5555555555555552E-2</c:v>
                </c:pt>
                <c:pt idx="11">
                  <c:v>3.6809815950920248E-2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F-407F-A82B-5F44E6869085}"/>
            </c:ext>
          </c:extLst>
        </c:ser>
        <c:ser>
          <c:idx val="2"/>
          <c:order val="2"/>
          <c:tx>
            <c:strRef>
              <c:f>Part_5!$H$1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Part_5!$A$2:$A$13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&gt;  50000</c:v>
                </c:pt>
              </c:strCache>
            </c:strRef>
          </c:cat>
          <c:val>
            <c:numRef>
              <c:f>Part_5!$H$2:$H$13</c:f>
              <c:numCache>
                <c:formatCode>0.00%</c:formatCode>
                <c:ptCount val="12"/>
                <c:pt idx="0">
                  <c:v>0.15048822515795521</c:v>
                </c:pt>
                <c:pt idx="1">
                  <c:v>4.0438079191238416E-2</c:v>
                </c:pt>
                <c:pt idx="2">
                  <c:v>3.0769230769230771E-2</c:v>
                </c:pt>
                <c:pt idx="3">
                  <c:v>2.9556650246305417E-2</c:v>
                </c:pt>
                <c:pt idx="4">
                  <c:v>3.6036036036036036E-2</c:v>
                </c:pt>
                <c:pt idx="5">
                  <c:v>0.04</c:v>
                </c:pt>
                <c:pt idx="6">
                  <c:v>0</c:v>
                </c:pt>
                <c:pt idx="7">
                  <c:v>1.9230769230769232E-2</c:v>
                </c:pt>
                <c:pt idx="8">
                  <c:v>0</c:v>
                </c:pt>
                <c:pt idx="9">
                  <c:v>7.6923076923076927E-2</c:v>
                </c:pt>
                <c:pt idx="10">
                  <c:v>0</c:v>
                </c:pt>
                <c:pt idx="11">
                  <c:v>5.5214723926380369E-2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F-407F-A82B-5F44E6869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257792"/>
        <c:axId val="401258120"/>
      </c:lineChart>
      <c:catAx>
        <c:axId val="40125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58120"/>
        <c:crosses val="autoZero"/>
        <c:auto val="0"/>
        <c:lblAlgn val="ctr"/>
        <c:lblOffset val="100"/>
        <c:noMultiLvlLbl val="0"/>
      </c:catAx>
      <c:valAx>
        <c:axId val="40125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257792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2</xdr:row>
      <xdr:rowOff>137160</xdr:rowOff>
    </xdr:from>
    <xdr:to>
      <xdr:col>15</xdr:col>
      <xdr:colOff>129540</xdr:colOff>
      <xdr:row>19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D49352-964D-473E-90A8-B70A34815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121920</xdr:rowOff>
    </xdr:from>
    <xdr:to>
      <xdr:col>17</xdr:col>
      <xdr:colOff>281940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F38FA-E737-4DD5-BE03-8E13DD73B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1</xdr:row>
      <xdr:rowOff>144780</xdr:rowOff>
    </xdr:from>
    <xdr:to>
      <xdr:col>12</xdr:col>
      <xdr:colOff>426720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B7D95-0600-4F43-8057-4E0CC8D97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544285</xdr:colOff>
      <xdr:row>13</xdr:row>
      <xdr:rowOff>27213</xdr:rowOff>
    </xdr:from>
    <xdr:to>
      <xdr:col>14</xdr:col>
      <xdr:colOff>315686</xdr:colOff>
      <xdr:row>35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B1BB01-618B-411E-97FC-9D4A59351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" refreshedDate="44184.647274537034" createdVersion="6" refreshedVersion="6" minRefreshableVersion="3" recordCount="4115" xr:uid="{F2D0930B-F4A7-4B2B-9528-85BE060B2218}">
  <cacheSource type="worksheet">
    <worksheetSource ref="A1:R1048576" sheet="Part_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946.41" maxValue="2260300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ath" refreshedDate="44184.696360879629" createdVersion="6" refreshedVersion="6" minRefreshableVersion="3" recordCount="4115" xr:uid="{5BC184BC-F187-43D0-BE72-EB33270F7505}">
  <cacheSource type="worksheet">
    <worksheetSource ref="A1:U1048576" sheet="Part_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99.674345077993053" maxValue="46173742"/>
    </cacheField>
    <cacheField name="Category " numFmtId="0">
      <sharedItems containsBlank="1"/>
    </cacheField>
    <cacheField name="Subcategory" numFmtId="0">
      <sharedItems containsBlank="1"/>
    </cacheField>
    <cacheField name="Date_Created_Conversion" numFmtId="164">
      <sharedItems containsNonDate="0" containsDate="1" containsString="0" containsBlank="1" minDate="2009-05-17T03:55:13" maxDate="2017-03-15T15:30:07"/>
    </cacheField>
    <cacheField name="Date_Ended_Conversion" numFmtId="0">
      <sharedItems containsNonDate="0" containsDate="1" containsString="0" containsBlank="1" minDate="2009-08-10T19:26:00" maxDate="2017-05-03T19:12:00"/>
    </cacheField>
    <cacheField name="Date_Created_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946.41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m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There are some massive outliers in this dataset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0000000000002"/>
    <n v="226030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s v="One row gave 2,2603,000% as the percentage funded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000000000002"/>
    <s v="Or 22,603 times as much pledged than the goal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m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m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3999999999999"/>
    <m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m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0000000000001"/>
    <m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m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m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m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m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000000000002"/>
    <m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000000000002"/>
    <m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000000000002"/>
    <m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000000000001"/>
    <m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m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m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m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999999999999"/>
    <m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000000000001"/>
    <m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0000000000001"/>
    <m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m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0000000000001"/>
    <m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m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m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m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m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m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m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000000000002"/>
    <m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m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m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000000000001"/>
    <m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000000000002"/>
    <m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m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m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000000000001"/>
    <m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000000000001"/>
    <m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0000000000001"/>
    <m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000000000002"/>
    <m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m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m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000000000002"/>
    <m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0000000000002"/>
    <m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m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000000000001"/>
    <m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000000000001"/>
    <m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000000000001"/>
    <m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2999999999999"/>
    <m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m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m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.00000000000003"/>
    <m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m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0000000000001"/>
    <m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0000000000001"/>
    <m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m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m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000000000001"/>
    <m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m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m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000000000001"/>
    <m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m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000000000001"/>
    <m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0000000000001"/>
    <m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m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000000000004"/>
    <m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0000000000003"/>
    <m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m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m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000000000001"/>
    <m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m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000000000001"/>
    <m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000000000001"/>
    <m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m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m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m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0000000000000002E-2"/>
    <m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m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m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00000000000003"/>
    <m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m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m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m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00000000000006"/>
    <m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0000000000001"/>
    <m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m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m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000000000000006"/>
    <m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m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6.0000000000000005E-2"/>
    <m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m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000000000000008"/>
    <m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m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m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05"/>
    <m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m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m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0000000000001"/>
    <m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m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00000000000005"/>
    <m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m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m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m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m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m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999999999999993E-2"/>
    <m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000000000000004"/>
    <m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m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001"/>
    <m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m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99999999999999"/>
    <m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m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m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m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m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m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m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999999999999998"/>
    <m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m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0000000000001"/>
    <m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000000000000008"/>
    <m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m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m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000000000001"/>
    <m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m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000000000001"/>
    <m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m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999999999999"/>
    <m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000000000001"/>
    <m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000000000001"/>
    <m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000000000001"/>
    <m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000000000001"/>
    <m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m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m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000000000002"/>
    <m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000000000002"/>
    <m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000000000003"/>
    <m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000000000001"/>
    <m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0000000000002"/>
    <m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m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000000000002"/>
    <m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m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m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000000000002"/>
    <m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m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000000000001"/>
    <m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m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000000000002"/>
    <m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000000000001"/>
    <m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m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m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000000000001"/>
    <m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m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m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000000000002"/>
    <m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m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00000000001"/>
    <m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7999999999999"/>
    <m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000000000001"/>
    <m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m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000000000001"/>
    <m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m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m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000000000002"/>
    <m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000000000002"/>
    <m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000000000001"/>
    <m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"/>
    <m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m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m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m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90000000000003"/>
    <m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m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000000000001"/>
    <m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m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000000000001"/>
    <m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000000000001"/>
    <m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"/>
    <m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000000000001"/>
    <m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m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000000000001"/>
    <m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m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m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m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000000000001"/>
    <m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m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99999999999"/>
    <m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m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0000000000001"/>
    <m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m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000000000001"/>
    <m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000000000001"/>
    <m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999999999999"/>
    <m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m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m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m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m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m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m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000000000002"/>
    <m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m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m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000000000001"/>
    <m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000000000002"/>
    <m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000000000002"/>
    <m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00000000002"/>
    <m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m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m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m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000000000001"/>
    <m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m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000000000001"/>
    <m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000000000002"/>
    <m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m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"/>
    <m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m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m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000000000001"/>
    <m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000000000001"/>
    <m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000000000001"/>
    <m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000000000001"/>
    <m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00000000001"/>
    <m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000000000001"/>
    <m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000000000001"/>
    <m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000000000002"/>
    <m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000000000001"/>
    <m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m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000000000001"/>
    <m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m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000000000001"/>
    <m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000000000002"/>
    <m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m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999999999998"/>
    <m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m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m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m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99999999998"/>
    <m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000000000002"/>
    <m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m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m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m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m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m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00000000002"/>
    <m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000000000001"/>
    <m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m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m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000000000002"/>
    <m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m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69999999999999"/>
    <m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m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m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999999999999"/>
    <m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m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m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000000000001"/>
    <m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m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m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m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m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m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"/>
    <m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m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7"/>
    <m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m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m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m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m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m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m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m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m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000000000000007"/>
    <m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m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0000000000002"/>
    <m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00000000000004"/>
    <m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m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.0000000000000002E-2"/>
    <m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999999999999993E-2"/>
    <m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000000000000006"/>
    <m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0000000000000005E-2"/>
    <m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000000000000004"/>
    <m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m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m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0000000000003"/>
    <m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0000000000002"/>
    <m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m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"/>
    <m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000000000000002E-2"/>
    <m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m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04"/>
    <m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05"/>
    <m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m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m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m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9000000000000004"/>
    <m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m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m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m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m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00000000000005"/>
    <m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00000000000002"/>
    <m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m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m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m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04"/>
    <m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999999999999999"/>
    <m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0000000000002"/>
    <m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00000000000005"/>
    <m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m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m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m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0000000000001"/>
    <m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m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m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.00000000000001"/>
    <m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m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2000000000002"/>
    <m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000000000002"/>
    <m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000000000001"/>
    <m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m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0000000000001"/>
    <m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m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m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m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999999999999994"/>
    <m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m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m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m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9.0000000000000011E-2"/>
    <m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0011E-2"/>
    <m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m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m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m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m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m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m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m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m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000000000000011E-2"/>
    <m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m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m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000000000000004"/>
    <m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m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000000000000008"/>
    <m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m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m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m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m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0000000000000002E-2"/>
    <m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m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m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m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m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000000000000005E-2"/>
    <m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00000000000005"/>
    <m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m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m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0002E-2"/>
    <m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m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0000000000000005E-2"/>
    <m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m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m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m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m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m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m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m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m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04"/>
    <m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m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m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m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00000000000006"/>
    <m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m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000000000000002"/>
    <m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m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01"/>
    <m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m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m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m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m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m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m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000000000002"/>
    <m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m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m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m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m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m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m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m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000000000001"/>
    <m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5000000000002"/>
    <m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m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9000000000001"/>
    <m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0000000000002"/>
    <m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m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000000000001"/>
    <m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m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m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m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0000000000001"/>
    <m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m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m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0000000000007"/>
    <m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0000000000003"/>
    <m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000000000000002"/>
    <m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0002E-2"/>
    <m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0000000000001"/>
    <m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00000000000002"/>
    <m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0000000000002"/>
    <m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0000000000003"/>
    <m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m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m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m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000000000000009"/>
    <m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m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00000000000003"/>
    <m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m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0000000000002"/>
    <m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9999999999996"/>
    <m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m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m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m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m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m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0000000000002"/>
    <m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000000000000011"/>
    <m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m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m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m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000000000000003"/>
    <m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000000000006"/>
    <m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m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m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m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0000000000007"/>
    <m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m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000000000000005"/>
    <m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000000000000011"/>
    <m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m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m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000000000001"/>
    <m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m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m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000000000002"/>
    <m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000000000001"/>
    <m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m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000000000001"/>
    <m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000000000004"/>
    <m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000000000002"/>
    <m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m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m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0000000000002"/>
    <m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m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3999999999999"/>
    <m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m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000000000001"/>
    <m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000000000001"/>
    <m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000000000000001"/>
    <m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0000000000005"/>
    <m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m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.0000000000000002E-2"/>
    <m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00000000000005"/>
    <m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000000000000009"/>
    <m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m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m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m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m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0000000000001"/>
    <m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m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m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000000000002"/>
    <m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m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000000000001"/>
    <m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m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999999999999"/>
    <m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m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m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000000000002"/>
    <m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m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000000000002"/>
    <m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m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m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m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000000000001"/>
    <m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00000000002"/>
    <m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m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000000000001"/>
    <m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000000000001"/>
    <m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2999999999998"/>
    <m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m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0000000000001"/>
    <m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m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0999999999999"/>
    <m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m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000000000001"/>
    <m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m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0000000000003"/>
    <m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000000000002"/>
    <m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2999999999999"/>
    <m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4999999999999"/>
    <m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000000000001"/>
    <m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m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2999999999998"/>
    <m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m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000000000002"/>
    <m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m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m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000000000002"/>
    <m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000000000002"/>
    <m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000000000001"/>
    <m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m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m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m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m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000000000002"/>
    <m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000000000001"/>
    <m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00000000001"/>
    <m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m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000000000002"/>
    <m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999999999999"/>
    <m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m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399999999999998"/>
    <m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m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09"/>
    <m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0000000000006"/>
    <m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500000000000003"/>
    <m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m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0000000000003"/>
    <m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m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m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005"/>
    <m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00000000000008"/>
    <m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0999999999999994"/>
    <m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m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0000000000002"/>
    <m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800000000000004"/>
    <m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m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m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m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000000000000011"/>
    <m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m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m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m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0000000000005"/>
    <m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004"/>
    <m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m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m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0000000000003"/>
    <m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m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m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00000000000005"/>
    <m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m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m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m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m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m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0000000000005"/>
    <m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0000000000001"/>
    <m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09"/>
    <m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m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00000000000001"/>
    <m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000000000000004"/>
    <m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00000000000002"/>
    <m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m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00000000000003"/>
    <m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m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m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m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00000000000004"/>
    <m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00000000000001"/>
    <m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.000000000000002"/>
    <m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m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0000000000003"/>
    <m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0000000000005"/>
    <m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008"/>
    <m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0000000000004"/>
    <m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m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m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m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0000000000002"/>
    <m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m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m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m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m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00000000000002"/>
    <m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00000000000002"/>
    <m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m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m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999999999999998"/>
    <m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m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00000000000003"/>
    <m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00000000000003"/>
    <m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00000000000002"/>
    <m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m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m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0000000000007"/>
    <m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m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m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m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m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0000000000003"/>
    <m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m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000000000000003"/>
    <m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m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m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00000000000001"/>
    <m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m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m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m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0000000000005"/>
    <m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60000000000002"/>
    <m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0000000000008"/>
    <m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0000000000011"/>
    <m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m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m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m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m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m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m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m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00000000000003"/>
    <m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m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00000000000003"/>
    <m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m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999999999998"/>
    <m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m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000000000001"/>
    <m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999999999999"/>
    <m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m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000000000002"/>
    <m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000000000002"/>
    <m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m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m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m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m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m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00000000001"/>
    <m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0000000000001"/>
    <m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m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000000000000004"/>
    <m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m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400000000000009"/>
    <m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9.0000000000000011E-2"/>
    <m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m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00000000000001"/>
    <m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m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m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m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m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9999999999999993E-2"/>
    <m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m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00000000000005"/>
    <m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09"/>
    <m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m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m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00000000000003"/>
    <m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m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m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m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0000000000001"/>
    <m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0000000000001"/>
    <m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m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m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m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m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m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m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m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m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00000000000005"/>
    <m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m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m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000000000000007"/>
    <m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m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m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m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m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00000000000004"/>
    <m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000000000000002"/>
    <m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m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000000000000003"/>
    <m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m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m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m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m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399999999999995"/>
    <m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000000000000004"/>
    <m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0000000000000005E-2"/>
    <m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000000000000003"/>
    <m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m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m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m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m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m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000000000000011"/>
    <m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000000000000003"/>
    <m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6.0000000000000005E-2"/>
    <m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m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m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00000000000001"/>
    <m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m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m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m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m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m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m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m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m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m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000000000001"/>
    <m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000000000002"/>
    <m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000000000001"/>
    <m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m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000000000002"/>
    <m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m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.00000000000006"/>
    <m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000000000001"/>
    <m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m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000000000002"/>
    <m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m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000000000001"/>
    <m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m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m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m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m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m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m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.00000000000001"/>
    <m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m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m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"/>
    <m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0000000000001"/>
    <m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m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m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m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7000000000002"/>
    <m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000000000001"/>
    <m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000000000001"/>
    <m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000000000005"/>
    <m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m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m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m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00000000000006"/>
    <m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00000000000004"/>
    <m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m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m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00000000000002"/>
    <m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0000000000009"/>
    <m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m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m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000000000001"/>
    <m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.00000000000001"/>
    <m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m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m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m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00000000002"/>
    <m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000000000003"/>
    <m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m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m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m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m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m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m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m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000000000001"/>
    <m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m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m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0000000000001"/>
    <m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8000000000002"/>
    <m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00000000001"/>
    <m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m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000000000002"/>
    <m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m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000000000001"/>
    <m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m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m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m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000000000001"/>
    <m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000000000002"/>
    <m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000000000001"/>
    <m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m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m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000000000002"/>
    <m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m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m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0000000000004"/>
    <m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0000000000014"/>
    <m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0000000000002"/>
    <m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000000000001"/>
    <m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m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m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"/>
    <m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300000000000001"/>
    <m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0000000000006"/>
    <m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m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m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0000000000002"/>
    <m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m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m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m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m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m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300000000000001"/>
    <m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00000000000003"/>
    <m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m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000000000000006"/>
    <m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0000000000002"/>
    <m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m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m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m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m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3"/>
    <m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m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0000000000001"/>
    <m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m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m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6999999999999"/>
    <m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0000000000002"/>
    <m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000000000001"/>
    <m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4000000000001"/>
    <m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m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m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0000000000001"/>
    <m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m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999999999999"/>
    <m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m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000000000001"/>
    <m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000000000001"/>
    <m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000000000001"/>
    <m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000000000001"/>
    <m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m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m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m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m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m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4999999999999"/>
    <m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000000000001"/>
    <m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000000000003"/>
    <m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000000000002"/>
    <m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000000000001"/>
    <m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"/>
    <m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m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m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000000000001"/>
    <m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m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m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000000000001"/>
    <m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m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000000000001"/>
    <m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000000000001"/>
    <m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m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004"/>
    <m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m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000000000000011"/>
    <m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m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2999999999999998"/>
    <m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m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0000000000003"/>
    <m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m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00000000000014"/>
    <m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m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m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m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09"/>
    <m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m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00000000000009"/>
    <m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m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04"/>
    <m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m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m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199999999999999"/>
    <m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m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m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m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m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00000000000002"/>
    <m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m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m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7000000000002"/>
    <m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20000000000002"/>
    <m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0999999999997"/>
    <m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m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m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m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000000000001"/>
    <m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m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m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000000000001"/>
    <m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000000000001"/>
    <m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000000000002"/>
    <m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m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00000000001"/>
    <m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000000000002"/>
    <m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m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000000000000008"/>
    <m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99999999999998"/>
    <m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000000000000002"/>
    <m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0000000000003"/>
    <m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m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000000000000011"/>
    <m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m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0000000000003"/>
    <m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m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999999999999"/>
    <m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m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000000000005"/>
    <m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000000000001"/>
    <m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000000000002"/>
    <m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000000000001"/>
    <m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999999999999"/>
    <m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m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m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m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999999999999"/>
    <m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m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m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m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m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000000000001"/>
    <m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m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m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000000000003"/>
    <m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3999999999999"/>
    <m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.00000000000003"/>
    <m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m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m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m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m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m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m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m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2999999999996"/>
    <m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000000000002"/>
    <m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000000000003"/>
    <m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m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m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m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0000000000000002E-2"/>
    <m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m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0000000000000002E-2"/>
    <m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2"/>
    <m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m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m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m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m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00000000000008"/>
    <m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m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00000000000002"/>
    <m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0000000000004"/>
    <m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m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m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m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00000000000004"/>
    <m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m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m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0000000000008"/>
    <m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m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m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m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m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m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m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m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m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m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000000000001"/>
    <m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000000000001"/>
    <m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m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m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000000000001"/>
    <m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0000000000001"/>
    <m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0000000000002"/>
    <m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m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m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m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m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.00000000000001"/>
    <m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000000000001"/>
    <m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000000000002"/>
    <m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.00000000000001"/>
    <m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m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m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.00000000000001"/>
    <m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m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m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000000000006"/>
    <m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000000000003"/>
    <m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m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0000000000001"/>
    <m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0000000000001"/>
    <m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m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000000000001"/>
    <m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00000000002"/>
    <m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m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000000000002"/>
    <m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00000000002"/>
    <m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000000000001"/>
    <m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m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000000000001"/>
    <m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m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m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0000000000001"/>
    <m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00000000002"/>
    <m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000000000002"/>
    <m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m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m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000000000001"/>
    <m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m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m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000000000002"/>
    <m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m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0000000000002"/>
    <m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2000000000002"/>
    <m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m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m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0000000000002"/>
    <m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m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m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000000000001"/>
    <m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m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000000000000004"/>
    <m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m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00000000000004"/>
    <m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m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m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m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m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m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m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m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m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00000000000002"/>
    <m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m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0000000000001"/>
    <m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0000000000004"/>
    <m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000000000000002"/>
    <m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m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m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0000000000000002E-2"/>
    <m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000000000000007"/>
    <m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m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m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0000000000000002E-2"/>
    <m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m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m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0000000000004"/>
    <m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000000000001"/>
    <m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000000000001"/>
    <m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m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000000000002"/>
    <m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m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000000000001"/>
    <m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5000000000002"/>
    <m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000000000001"/>
    <m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0000000000002"/>
    <m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m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m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m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.00000000000001"/>
    <m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000000000001"/>
    <m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m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m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0000000000005"/>
    <m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0000000000002"/>
    <m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00000000000007"/>
    <m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0000000000009"/>
    <m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m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m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m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59999999999998"/>
    <m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m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m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000000000002"/>
    <m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m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0000000000002"/>
    <m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00000000000001"/>
    <m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00000000000009"/>
    <m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00000000000003"/>
    <m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0000000000005"/>
    <m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m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0000000000002"/>
    <m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m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m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9999999999999"/>
    <m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00000000000002"/>
    <m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0000000000003"/>
    <m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0000000000001"/>
    <m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m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m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m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m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0000000000004"/>
    <m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m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00000000000005"/>
    <m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6.9999999999999993E-2"/>
    <m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9999999999999"/>
    <m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m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m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m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m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00000000000012"/>
    <m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000000000001"/>
    <m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000000000002"/>
    <m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m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m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000000000002"/>
    <m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m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000000000004"/>
    <m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m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m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000000000001"/>
    <m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999999999999"/>
    <m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m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m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000000000001"/>
    <m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000000000001"/>
    <m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000000000001"/>
    <m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m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000000000001"/>
    <m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m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m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000000000001"/>
    <m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m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m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00000000000018"/>
    <m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m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m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m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m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m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000000000000007"/>
    <m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m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001"/>
    <m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m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m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000000000001"/>
    <m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m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000000000001"/>
    <m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000000000002"/>
    <m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7999999999998"/>
    <m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000000000001"/>
    <m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m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m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m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000000000001"/>
    <m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m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m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0000000000005"/>
    <m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7999999999999997"/>
    <m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m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m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m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m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11"/>
    <m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m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m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000000000007"/>
    <m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00000000000006"/>
    <m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m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m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000000000002"/>
    <m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000000000001"/>
    <m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000000000001"/>
    <m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000000000002"/>
    <m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m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00000000001"/>
    <m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m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m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m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m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000000000002"/>
    <m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m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m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00000000002"/>
    <m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000000000006"/>
    <m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m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m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m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m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m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000000000004"/>
    <m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m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000000000003"/>
    <m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000000000002"/>
    <m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m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m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000000000003"/>
    <m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m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00000000002"/>
    <m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000000000002"/>
    <m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m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m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000000000002"/>
    <m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000000000001"/>
    <m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m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8000000000003"/>
    <m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m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000000000005"/>
    <m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m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000000000002"/>
    <m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3000000000003"/>
    <m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00000000004"/>
    <m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0000000000006"/>
    <m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m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500000000001"/>
    <m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m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m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07"/>
    <m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0000000000002"/>
    <m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00000000000004"/>
    <m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m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000000000000004"/>
    <m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0000000000002"/>
    <m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m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m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000000000005"/>
    <m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m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00000000002"/>
    <m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m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000000000001"/>
    <m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000000000001"/>
    <m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m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m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000000000006"/>
    <m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m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m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00000000001"/>
    <m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000000000008"/>
    <m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000000000001"/>
    <m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m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99999999997"/>
    <m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m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m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m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000000000003"/>
    <m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m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000000000001"/>
    <m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m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m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m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m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000000000005"/>
    <m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000000000002"/>
    <m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m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m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m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m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000000000002"/>
    <m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m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m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000000000001"/>
    <m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000000000006"/>
    <m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m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m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m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m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m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000000000002"/>
    <m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000000000002"/>
    <m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m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m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m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m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000000000002"/>
    <m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000000000002"/>
    <m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m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000000000002"/>
    <m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000000000003"/>
    <m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000000000002"/>
    <m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m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m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000000000004"/>
    <m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2999999999999"/>
    <m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m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0000000000001"/>
    <m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m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m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m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000000000002"/>
    <m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000000000002"/>
    <m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2999999999999"/>
    <m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m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000000000001"/>
    <m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m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0000000000002"/>
    <m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000000000002"/>
    <m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m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39999999999999"/>
    <m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m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000000000001"/>
    <m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000000000002"/>
    <m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m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m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000000000002"/>
    <m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000000000001"/>
    <m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m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7000000000002"/>
    <m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m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0000000000003"/>
    <m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m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000000000002"/>
    <m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0999999999999"/>
    <m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000000000002"/>
    <m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m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0000000000002"/>
    <m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m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m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m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00000000001"/>
    <m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7000000000000006"/>
    <m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m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0000000000001"/>
    <m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m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m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m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m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m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m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6.0000000000000005E-2"/>
    <m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0000000000004"/>
    <m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08"/>
    <m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m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m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m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m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0000000000000007"/>
    <m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m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m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m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m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0000000000005"/>
    <m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m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000000000000008"/>
    <m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000000000001"/>
    <m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m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m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999999999999"/>
    <m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m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m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"/>
    <m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m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0000000000002"/>
    <m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7000000000007"/>
    <m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000000000003"/>
    <m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"/>
    <m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m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000000000006"/>
    <m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000000000006"/>
    <m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m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m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m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m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m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m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000000000009"/>
    <m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m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m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m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000000000006"/>
    <m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000000000001"/>
    <m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m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m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m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0000000000002"/>
    <m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000000000001"/>
    <m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m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m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m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m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000000000001"/>
    <m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0000000000001"/>
    <m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000000000001"/>
    <m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000000000002"/>
    <m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0000000000002"/>
    <m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2999999999993"/>
    <m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000000000001"/>
    <m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m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00000000002"/>
    <m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m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m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9999999999"/>
    <m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m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000000000002"/>
    <m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m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m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m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000000000001"/>
    <m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m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m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000000000001"/>
    <m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m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000000000013"/>
    <m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m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8000000000003"/>
    <m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m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m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m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00000000001"/>
    <m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0000000000011"/>
    <m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m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m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m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0000000000006"/>
    <m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m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000000000003"/>
    <m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m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m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m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000000000001"/>
    <m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m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m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m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m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m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m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m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000000000002"/>
    <m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m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0000000000001"/>
    <m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m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m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000000000001"/>
    <m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m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000000000001"/>
    <m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000000000002"/>
    <m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m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m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m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m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000000000001"/>
    <m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00000000002"/>
    <m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m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m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m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000000000002"/>
    <m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m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000000000003"/>
    <m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000000000001"/>
    <m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m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00000000003"/>
    <m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3999999999999"/>
    <m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000000000002"/>
    <m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m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m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.000000000000007"/>
    <m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m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000000000000008"/>
    <m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m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000000000002"/>
    <m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m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m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000000000002"/>
    <m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000000000002"/>
    <m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m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m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m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000000000001"/>
    <m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m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m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04"/>
    <m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9999999999999993E-2"/>
    <m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02"/>
    <m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m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000000000000006"/>
    <m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6.9999999999999993E-2"/>
    <m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000000000000006"/>
    <m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m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m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m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m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m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m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m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m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500000000000005"/>
    <m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00000000000002"/>
    <m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m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m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m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m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0005E-2"/>
    <m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000000000000008"/>
    <m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m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0000000000002"/>
    <m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m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999999999998"/>
    <m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m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m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00000000000003"/>
    <m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999999999999994"/>
    <m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3.0000000000000002E-2"/>
    <m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0000000000002"/>
    <m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m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m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00000000000002"/>
    <m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.0000000000000002E-2"/>
    <m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m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m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m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m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m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m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m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m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000000000001"/>
    <m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000000000002"/>
    <m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000000000002"/>
    <m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000000000002"/>
    <m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70000000000002"/>
    <m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m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000000000003"/>
    <m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000000000001"/>
    <m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m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m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m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000000000001"/>
    <m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m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m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000000000001"/>
    <m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00000000002"/>
    <m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m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000000000001"/>
    <m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m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m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0000000000001"/>
    <m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m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m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0000000000001"/>
    <m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m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000000000001"/>
    <m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m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m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m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70000000000002"/>
    <m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m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m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000000000001"/>
    <m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m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m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00000000000003"/>
    <m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m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m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m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m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m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m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000000000001"/>
    <m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000000000001"/>
    <m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m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m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000000000001"/>
    <m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m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000000000001"/>
    <m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.00000000000001"/>
    <m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000000000001"/>
    <m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m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000000000001"/>
    <m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m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000000000001"/>
    <m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m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m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m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m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000000000001"/>
    <m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000000000001"/>
    <m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000000000001"/>
    <m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0000000000001"/>
    <m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000000000000011"/>
    <m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m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m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000000000000008"/>
    <m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999999999999999"/>
    <m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00000000000001"/>
    <m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m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m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m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m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m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m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m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m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m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m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m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m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m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000000000003"/>
    <m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000000000001"/>
    <m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m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m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m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m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m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m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00000000003"/>
    <m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m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m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m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m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m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m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m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m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.00000000000001"/>
    <m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m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7000000000007"/>
    <m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000000000002"/>
    <m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m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000000000002"/>
    <m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000000000001"/>
    <m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0000000000002"/>
    <m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m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m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m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00000000000003"/>
    <m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00000000000002"/>
    <m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00000000000017"/>
    <m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00000000000002"/>
    <m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m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m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m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m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m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0000000000001"/>
    <m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m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m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m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40000000000002"/>
    <m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0000000000000011E-2"/>
    <m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m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m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0000000000002"/>
    <m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0000000000001"/>
    <m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m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m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m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m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000000000001"/>
    <m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00000000000008"/>
    <m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m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0000000000005"/>
    <m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m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00000000000007"/>
    <m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m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m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m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m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000000000000006"/>
    <m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00000000000004"/>
    <m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000000000000002"/>
    <m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00000000000001"/>
    <m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m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m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m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m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000000000000008"/>
    <m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m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000000000000003"/>
    <m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m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m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0000000000007"/>
    <m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0000000000007"/>
    <m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m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0000000000001"/>
    <m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m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m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000000000003"/>
    <m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m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m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000000000001"/>
    <m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m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m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m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m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m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000000000001"/>
    <m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000000000001"/>
    <m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m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m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m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000000000005"/>
    <m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m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000000000001"/>
    <m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999999999998"/>
    <m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000000000002"/>
    <m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000000000001"/>
    <m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000000000002"/>
    <m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m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m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m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000000000001"/>
    <m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m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00000000000006"/>
    <m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m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m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m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m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00000000000002"/>
    <m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000000000000008"/>
    <m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m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999999999999998"/>
    <m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199999999999999"/>
    <m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m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m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m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0000000000002"/>
    <m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04"/>
    <m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0000000000008"/>
    <m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m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m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000000000002"/>
    <m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0000000000001"/>
    <m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m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000000000001"/>
    <m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0000000000001"/>
    <m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000000000001"/>
    <m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000000000002"/>
    <m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999999999999"/>
    <m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000000000001"/>
    <m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m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.00000000000001"/>
    <m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m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000000000001"/>
    <m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m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000000000002"/>
    <m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m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m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000000000001"/>
    <m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000000000001"/>
    <m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000000000001"/>
    <m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m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000000000001"/>
    <m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m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m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m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.00000000000003"/>
    <m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m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000000000002"/>
    <m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000000000001"/>
    <m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m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m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m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00000000000006"/>
    <m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m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m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40000000000002"/>
    <m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m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013"/>
    <m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0000000000005"/>
    <m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m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08"/>
    <m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20000000000005"/>
    <m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08"/>
    <m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m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m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m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0000000000002"/>
    <m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000000000000003"/>
    <m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m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0000000000007"/>
    <m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0000000000016"/>
    <m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0000000000002"/>
    <m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m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00000000000009"/>
    <m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m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m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m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m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m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m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m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m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m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m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0000000000002"/>
    <m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m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m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m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0000000000002"/>
    <m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000000000001"/>
    <m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m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"/>
    <m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000000000001"/>
    <m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m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0000000000002"/>
    <m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m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m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m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300000000000011"/>
    <m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m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m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m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m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000000000001"/>
    <m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000000000001"/>
    <m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000000000001"/>
    <m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m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000000000002"/>
    <m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m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000000000002"/>
    <m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m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m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000000000001"/>
    <m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000000000002"/>
    <m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0000000000001"/>
    <m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m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000000000002"/>
    <m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000000000002"/>
    <m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0000000000001"/>
    <m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0000000000001"/>
    <m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000000000006"/>
    <m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m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m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m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0000000000005"/>
    <m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999999999999"/>
    <m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m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000000000001"/>
    <m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m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000000000001"/>
    <m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m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m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000000000002"/>
    <m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"/>
    <m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m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m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m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m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000000000001"/>
    <m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000000000002"/>
    <m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000000000001"/>
    <m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000000000001"/>
    <m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000000000001"/>
    <m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0000000000005"/>
    <m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m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m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m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m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m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999999999999"/>
    <m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m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m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0000000000001"/>
    <m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m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m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m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000000000002"/>
    <m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m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000000000002"/>
    <m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m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0000000000003"/>
    <m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m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m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00000000000002"/>
    <m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m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m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m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m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00000000000001"/>
    <m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m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m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m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9.0000000000000011E-2"/>
    <m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000000000000004"/>
    <m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000000000000001"/>
    <m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000000000000008"/>
    <m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m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00000000000002"/>
    <m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m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m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m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m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m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m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3.0000000000000002E-2"/>
    <m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m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00000000000004"/>
    <m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m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0000000000002"/>
    <m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.000000000000002"/>
    <m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m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m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0000000000003"/>
    <m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000000000007"/>
    <m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59999999999998"/>
    <m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m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m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m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m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04"/>
    <m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0000000000005"/>
    <m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005"/>
    <m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m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m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m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m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m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000000000001"/>
    <m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m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0000000000000002E-2"/>
    <m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m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00000000000005"/>
    <m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008"/>
    <m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00000000000001"/>
    <m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00000000000002"/>
    <m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"/>
    <m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7000000000002"/>
    <m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000000000002"/>
    <m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000000000004"/>
    <m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999999999999"/>
    <m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m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m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.00000000000001"/>
    <m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m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000000000002"/>
    <m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0000000000002"/>
    <m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000000000002"/>
    <m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7000000000002"/>
    <m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3000000000002"/>
    <m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m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m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m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.00000000000001"/>
    <m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000000000001"/>
    <m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000000000002"/>
    <m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m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0000000000002"/>
    <m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000000000002"/>
    <m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m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000000000001"/>
    <m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000000000001"/>
    <m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m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m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m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m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m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0005E-2"/>
    <m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m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m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m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99999999999997"/>
    <m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m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0000000000001"/>
    <m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000000000001"/>
    <m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000000000001"/>
    <m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000000000001"/>
    <m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m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000000000001"/>
    <m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000000000001"/>
    <m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000000000001"/>
    <m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0000000000001"/>
    <m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"/>
    <m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m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m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m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m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m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m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0000000000001"/>
    <m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m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000000000001"/>
    <m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m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m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000000000002"/>
    <m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000000000001"/>
    <m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m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000000000001"/>
    <m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m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000000000001"/>
    <m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000000000001"/>
    <m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m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m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000000000001"/>
    <m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2999999999999"/>
    <m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m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m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999999999999"/>
    <m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m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000000000001"/>
    <m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000000000002"/>
    <m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4999999999999"/>
    <m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3999999999999"/>
    <m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000000000002"/>
    <m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m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0000000000001"/>
    <m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0000000000001"/>
    <m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000000000002"/>
    <m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000000000001"/>
    <m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000000000002"/>
    <m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m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m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999999999999"/>
    <m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m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000000000001"/>
    <m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000000000002"/>
    <m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m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.00000000000001"/>
    <m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000000000004"/>
    <m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000000000003"/>
    <m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m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m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000000000002"/>
    <m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000000000002"/>
    <m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0000000000002"/>
    <m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7000000000002"/>
    <m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m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m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m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000000000001"/>
    <m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m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m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m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m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000000000001"/>
    <m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000000000002"/>
    <m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00000000001"/>
    <m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000000000001"/>
    <m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m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000000000002"/>
    <m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"/>
    <m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m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0000000000001"/>
    <m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m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000000000001"/>
    <m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000000000001"/>
    <m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m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7000000000002"/>
    <m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000000000002"/>
    <m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m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m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000000000002"/>
    <m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m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m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0000000000001"/>
    <m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000000000001"/>
    <m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.00000000000006"/>
    <m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m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000000000002"/>
    <m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000000000001"/>
    <m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m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m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000000000002"/>
    <m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0000000000002"/>
    <m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m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0000000000001"/>
    <m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000000000001"/>
    <m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m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m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m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000000000001"/>
    <m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m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m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m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5999999999999"/>
    <m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000000000001"/>
    <m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000000000001"/>
    <m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m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000000000001"/>
    <m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000000000002"/>
    <m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.00000000000003"/>
    <m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000000000001"/>
    <m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0000000000001"/>
    <m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m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000000000001"/>
    <m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000000000001"/>
    <m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000000000001"/>
    <m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m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000000000001"/>
    <m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000000000001"/>
    <m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000000000002"/>
    <m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m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m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000000000002"/>
    <m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000000000002"/>
    <m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m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m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000000000001"/>
    <m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20000000000002"/>
    <m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m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000000000001"/>
    <m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000000000001"/>
    <m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000000000001"/>
    <m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m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m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000000000002"/>
    <m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7000000000002"/>
    <m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0000000000001"/>
    <m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2999999999998"/>
    <m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00000000003"/>
    <m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m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0000000000001"/>
    <m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m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m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m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0000000000001"/>
    <m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000000000002"/>
    <m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000000000002"/>
    <m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0000000000001"/>
    <m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000000000001"/>
    <m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m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m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999999999999"/>
    <m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m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m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m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m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m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m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m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000000000002"/>
    <m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m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m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m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000000000001"/>
    <m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m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m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m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000000000002"/>
    <m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4999999999999"/>
    <m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999999999999"/>
    <m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.00000000000003"/>
    <m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0000000000001"/>
    <m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m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9000000000001"/>
    <m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m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0000000000001"/>
    <m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m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000000000002"/>
    <m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000000000001"/>
    <m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00000000002"/>
    <m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m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m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m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m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0000000000001"/>
    <m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0000000000001"/>
    <m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000000000002"/>
    <m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000000000001"/>
    <m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000000000001"/>
    <m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000000000002"/>
    <m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000000000002"/>
    <m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000000000001"/>
    <m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m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m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000000000002"/>
    <m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m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.00000000000001"/>
    <m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00000000001"/>
    <m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2999999999999"/>
    <m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0000000000001"/>
    <m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m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999999999999"/>
    <m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m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m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0000000000000002E-2"/>
    <m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19999999999996"/>
    <m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m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m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0000000000005"/>
    <m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00000000000007"/>
    <m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m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m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05"/>
    <m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09"/>
    <m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m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m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0000000000001"/>
    <m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000000000001"/>
    <m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000000000002"/>
    <m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m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999999999999"/>
    <m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000000000001"/>
    <m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m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m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0000000000001"/>
    <m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20000000000002"/>
    <m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000000000001"/>
    <m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m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000000000002"/>
    <m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000000000001"/>
    <m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000000000002"/>
    <m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0000000000001"/>
    <m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000000000001"/>
    <m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20000000000002"/>
    <m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m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m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999999999999"/>
    <m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m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000000000002"/>
    <m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m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000000000002"/>
    <m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m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000000000001"/>
    <m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000000000001"/>
    <m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000000000002"/>
    <m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999999999999"/>
    <m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m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m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m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m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.00000000000001"/>
    <m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000000000002"/>
    <m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0000000000001"/>
    <m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000000000001"/>
    <m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000000000001"/>
    <m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3999999999999"/>
    <m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000000000001"/>
    <m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000000000004"/>
    <m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0000000000001"/>
    <m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0000000000002"/>
    <m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0000000000002"/>
    <m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m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m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0000000000003"/>
    <m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.000000000000004"/>
    <m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m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2"/>
    <m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00000000000003"/>
    <m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000000000001"/>
    <m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.00000000000001"/>
    <m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m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000000000001"/>
    <m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0999999999999"/>
    <m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000000000001"/>
    <m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000000000001"/>
    <m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m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000000000001"/>
    <m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4999999999999"/>
    <m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m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000000000002"/>
    <m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20000000000002"/>
    <m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m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m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2000000000002"/>
    <m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.00000000000001"/>
    <m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000000000001"/>
    <m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m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m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m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0000000000004"/>
    <m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m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m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m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m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m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m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9999999999999993E-2"/>
    <m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0000000000002"/>
    <m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m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000000000001"/>
    <m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m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m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m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000000000001"/>
    <m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.00000000000003"/>
    <m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m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m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m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7000000000002"/>
    <m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000000000001"/>
    <m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m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m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m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0000000000001"/>
    <m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m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m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"/>
    <m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0000000000004"/>
    <m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m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m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.0000000000000002E-2"/>
    <m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m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9999999999998"/>
    <m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m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m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m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m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m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0000000000006"/>
    <m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00000000000009"/>
    <m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6.0000000000000005E-2"/>
    <m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m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00000000000002"/>
    <m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30000000000002"/>
    <m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m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m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m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m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m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0002E-2"/>
    <m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m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m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m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999999999999998"/>
    <m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m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0000000000004"/>
    <m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m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m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m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9000000000000004"/>
    <m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03"/>
    <m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29999999999999"/>
    <m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0000000000001"/>
    <m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m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m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m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0000000000002"/>
    <m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0000000000005"/>
    <m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m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00000000000001"/>
    <m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m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m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m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m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m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m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3.0000000000000002E-2"/>
    <m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0000000000002"/>
    <m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02"/>
    <m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004"/>
    <m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00000000000004"/>
    <m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0000000000002"/>
    <m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m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1"/>
    <m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00000000000006"/>
    <m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6.9999999999999993E-2"/>
    <m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m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m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0000000000005"/>
    <m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1"/>
    <m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m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.000000000000004"/>
    <m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m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0000000000004"/>
    <m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0000000000001"/>
    <m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m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00000000000006"/>
    <m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m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m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m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09999999999998"/>
    <m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m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m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m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09"/>
    <m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00000000000006"/>
    <m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m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m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m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m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m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m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m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m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m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m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m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m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m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0000000000001"/>
    <m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004"/>
    <m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000000000000002"/>
    <m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m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m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0000000000002"/>
    <m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9999999999999993E-2"/>
    <m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m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m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m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00000000000002"/>
    <m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m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m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00000000000006"/>
    <m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m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0000000000004"/>
    <m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00000000000004"/>
    <m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m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0000000000002"/>
    <m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m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m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9000000000000004"/>
    <m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m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m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m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m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m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m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600000000000009"/>
    <m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00000000000002"/>
    <m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m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00000000000003"/>
    <m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99.674345077993053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m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The sum of all money funded  is around: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0000000000002"/>
    <n v="46173742"/>
    <s v="film &amp; video"/>
    <s v="television"/>
    <d v="2014-07-08T12:21:47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s v="The sum of all backers are:"/>
    <s v="film &amp; video"/>
    <s v="television"/>
    <d v="2015-11-19T20:01:19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000000000002"/>
    <n v="463246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m/>
    <s v="film &amp; video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m/>
    <s v="film &amp; video"/>
    <s v="television"/>
    <d v="2016-05-26T01:07:47"/>
    <d v="2016-07-05T01:07:4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3999999999999"/>
    <m/>
    <s v="film &amp; video"/>
    <s v="television"/>
    <d v="2016-04-08T22:40:12"/>
    <d v="2016-04-15T21:00:00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m/>
    <s v="film &amp; video"/>
    <s v="television"/>
    <d v="2016-03-18T02:29:04"/>
    <d v="2016-04-17T02:29:04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0000000000001"/>
    <m/>
    <s v="film &amp; video"/>
    <s v="television"/>
    <d v="2014-05-21T01:37:59"/>
    <d v="2014-06-25T01:37:59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s v="film &amp; video"/>
    <s v="television"/>
    <d v="2016-07-21T18:41:02"/>
    <d v="2016-08-22T03:00:00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m/>
    <s v="film &amp; video"/>
    <s v="television"/>
    <d v="2014-06-01T17:07:05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m/>
    <s v="film &amp; video"/>
    <s v="television"/>
    <d v="2016-05-18T16:15:09"/>
    <d v="2016-06-23T20:27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m/>
    <s v="film &amp; video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s v="film &amp; video"/>
    <s v="television"/>
    <d v="2015-09-09T09:24:18"/>
    <d v="2015-09-27T20:14:0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m/>
    <s v="film &amp; video"/>
    <s v="television"/>
    <d v="2014-05-01T19:06:51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000000000002"/>
    <m/>
    <s v="film &amp; video"/>
    <s v="television"/>
    <d v="2014-10-05T17:33:42"/>
    <d v="2014-11-04T18:33:42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000000000002"/>
    <m/>
    <s v="film &amp; video"/>
    <s v="television"/>
    <d v="2014-08-18T13:00:56"/>
    <d v="2014-09-17T13:00:56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000000000002"/>
    <m/>
    <s v="film &amp; video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s v="film &amp; video"/>
    <s v="television"/>
    <d v="2015-07-15T18:11:52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000000000001"/>
    <m/>
    <s v="film &amp; video"/>
    <s v="television"/>
    <d v="2014-08-27T15:03:09"/>
    <d v="2014-09-26T15:03:09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m/>
    <s v="film &amp; video"/>
    <s v="television"/>
    <d v="2014-12-16T21:52:20"/>
    <d v="2015-01-01T07:59:0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s v="film &amp; video"/>
    <s v="television"/>
    <d v="2015-04-03T18:41:41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m/>
    <s v="film &amp; video"/>
    <s v="television"/>
    <d v="2015-08-13T19:41:03"/>
    <d v="2015-09-15T19:39:0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m/>
    <s v="film &amp; video"/>
    <s v="television"/>
    <d v="2015-11-10T00:36:01"/>
    <d v="2016-01-09T00:36:0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s v="film &amp; video"/>
    <s v="television"/>
    <d v="2014-07-08T12:22:24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999999999999"/>
    <m/>
    <s v="film &amp; video"/>
    <s v="television"/>
    <d v="2014-10-17T03:57:13"/>
    <d v="2014-11-16T04:57:1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s v="film &amp; video"/>
    <s v="television"/>
    <d v="2015-11-16T23:08:04"/>
    <d v="2015-12-16T23:08:04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000000000001"/>
    <m/>
    <s v="film &amp; video"/>
    <s v="television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0000000000001"/>
    <m/>
    <s v="film &amp; video"/>
    <s v="television"/>
    <d v="2014-07-22T07:01:55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s v="film &amp; video"/>
    <s v="television"/>
    <d v="2016-01-07T19:00:34"/>
    <d v="2016-01-25T19:00:34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m/>
    <s v="film &amp; video"/>
    <s v="television"/>
    <d v="2016-04-01T15:03:37"/>
    <d v="2016-05-13T03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0000000000001"/>
    <m/>
    <s v="film &amp; video"/>
    <s v="television"/>
    <d v="2015-10-09T15:51:41"/>
    <d v="2015-11-08T16:51:4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m/>
    <s v="film &amp; video"/>
    <s v="television"/>
    <d v="2014-07-21T07:43:21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s v="film &amp; video"/>
    <s v="television"/>
    <d v="2015-04-04T07:00:14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s v="film &amp; video"/>
    <s v="television"/>
    <d v="2015-03-05T07:22:05"/>
    <d v="2015-04-04T06:22:0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m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s v="film &amp; video"/>
    <s v="television"/>
    <d v="2013-04-11T01:22:24"/>
    <d v="2013-05-11T01:22:2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s v="film &amp; video"/>
    <s v="television"/>
    <d v="2014-04-25T01:07:48"/>
    <d v="2014-05-25T22:59:00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s v="film &amp; video"/>
    <s v="television"/>
    <d v="2014-05-30T05:08:08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s v="film &amp; video"/>
    <s v="television"/>
    <d v="2014-09-05T13:39:14"/>
    <d v="2014-10-05T13:39: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m/>
    <s v="film &amp; video"/>
    <s v="television"/>
    <d v="2014-11-28T15:20:26"/>
    <d v="2014-12-28T15:20:26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m/>
    <s v="film &amp; video"/>
    <s v="television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s v="film &amp; video"/>
    <s v="television"/>
    <d v="2014-08-23T02:22:17"/>
    <d v="2014-10-07T02:22:17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s v="film &amp; video"/>
    <s v="television"/>
    <d v="2016-03-28T14:58:27"/>
    <d v="2016-04-27T14:58:27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m/>
    <s v="film &amp; video"/>
    <s v="television"/>
    <d v="2015-11-15T23:09:34"/>
    <d v="2015-12-15T23:09:34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m/>
    <s v="film &amp; video"/>
    <s v="television"/>
    <d v="2014-10-20T19:40:07"/>
    <d v="2014-12-19T20:40:0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000000000002"/>
    <m/>
    <s v="film &amp; video"/>
    <s v="television"/>
    <d v="2015-01-29T12:24:20"/>
    <d v="2015-03-01T12:00:0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s v="film &amp; video"/>
    <s v="television"/>
    <d v="2015-09-24T04:14:05"/>
    <d v="2015-10-24T04:14:0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s v="film &amp; video"/>
    <s v="television"/>
    <d v="2014-12-22T18:04:18"/>
    <d v="2015-01-30T17:00:0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m/>
    <s v="film &amp; video"/>
    <s v="television"/>
    <d v="2015-07-11T22:17:17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m/>
    <s v="film &amp; video"/>
    <s v="television"/>
    <d v="2014-06-17T16:50:46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000000000001"/>
    <m/>
    <s v="film &amp; video"/>
    <s v="television"/>
    <d v="2014-03-21T13:10:45"/>
    <d v="2014-04-04T22:00:00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s v="film &amp; video"/>
    <s v="television"/>
    <d v="2015-11-25T17:07:01"/>
    <d v="2015-12-25T17:07:0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000000000002"/>
    <m/>
    <s v="film &amp; video"/>
    <s v="television"/>
    <d v="2016-05-06T23:15:16"/>
    <d v="2016-05-27T23:15: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m/>
    <s v="film &amp; video"/>
    <s v="television"/>
    <d v="2015-05-25T13:10:24"/>
    <d v="2015-06-08T16:00:0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m/>
    <s v="film &amp; video"/>
    <s v="television"/>
    <d v="2015-03-26T19:59:22"/>
    <d v="2015-04-25T19:59:22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000000000001"/>
    <m/>
    <s v="film &amp; video"/>
    <s v="television"/>
    <d v="2014-10-20T17:52:52"/>
    <d v="2014-11-19T18:52:52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000000000001"/>
    <m/>
    <s v="film &amp; video"/>
    <s v="television"/>
    <d v="2015-08-14T05:39:36"/>
    <d v="2015-09-14T21:00:0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0000000000001"/>
    <m/>
    <s v="film &amp; video"/>
    <s v="shorts"/>
    <d v="2014-03-03T21:38:37"/>
    <d v="2014-03-23T00:00:0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s v="film &amp; video"/>
    <s v="shorts"/>
    <d v="2013-05-15T19:32:37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000000000002"/>
    <m/>
    <s v="film &amp; video"/>
    <s v="shorts"/>
    <d v="2013-02-06T19:11:18"/>
    <d v="2013-03-03T19:11:18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m/>
    <s v="film &amp; video"/>
    <s v="shorts"/>
    <d v="2013-12-04T21:53:33"/>
    <d v="2013-12-28T04:59:00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m/>
    <s v="film &amp; video"/>
    <s v="shorts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000000000002"/>
    <m/>
    <s v="film &amp; video"/>
    <s v="shorts"/>
    <d v="2014-07-15T19:42:34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0000000000002"/>
    <m/>
    <s v="film &amp; video"/>
    <s v="shorts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s v="film &amp; video"/>
    <s v="shorts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m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000000000001"/>
    <m/>
    <s v="film &amp; video"/>
    <s v="shorts"/>
    <d v="2011-08-31T04:30:25"/>
    <d v="2011-10-02T06:59:00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s v="film &amp; video"/>
    <s v="shorts"/>
    <d v="2011-07-06T21:30:45"/>
    <d v="2011-09-04T21:30:45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000000000001"/>
    <m/>
    <s v="film &amp; video"/>
    <s v="shorts"/>
    <d v="2012-03-29T06:30:57"/>
    <d v="2012-05-28T06:30:57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000000000001"/>
    <m/>
    <s v="film &amp; video"/>
    <s v="shorts"/>
    <d v="2012-10-26T00:14:41"/>
    <d v="2012-11-15T00:00:0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s v="film &amp; video"/>
    <s v="shorts"/>
    <d v="2011-02-13T18:09:44"/>
    <d v="2011-05-03T03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2999999999999"/>
    <m/>
    <s v="film &amp; video"/>
    <s v="shorts"/>
    <d v="2015-12-22T11:41:35"/>
    <d v="2016-01-21T11:41:35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m/>
    <s v="film &amp; video"/>
    <s v="shorts"/>
    <d v="2013-03-24T05:01:12"/>
    <d v="2013-04-23T05:01:12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m/>
    <s v="film &amp; video"/>
    <s v="shorts"/>
    <d v="2011-10-28T16:35:58"/>
    <d v="2011-12-27T17:35:5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s v="film &amp; video"/>
    <s v="shorts"/>
    <d v="2012-03-29T03:28:37"/>
    <d v="2012-05-21T02:59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s v="film &amp; video"/>
    <s v="shorts"/>
    <d v="2016-08-22T17:32:01"/>
    <d v="2016-09-01T17:32:01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s v="film &amp; video"/>
    <s v="shorts"/>
    <d v="2014-03-26T18:38:13"/>
    <d v="2014-04-25T18:38:1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s v="film &amp; video"/>
    <s v="shorts"/>
    <d v="2013-11-05T02:00:56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.00000000000003"/>
    <m/>
    <s v="film &amp; video"/>
    <s v="shorts"/>
    <d v="2012-07-10T03:48:47"/>
    <d v="2012-07-14T03:02:00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m/>
    <s v="film &amp; video"/>
    <s v="shorts"/>
    <d v="2011-09-09T19:41:01"/>
    <d v="2011-10-09T19:41:0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0000000000001"/>
    <m/>
    <s v="film &amp; video"/>
    <s v="shorts"/>
    <d v="2015-02-07T14:46:29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s v="film &amp; video"/>
    <s v="shorts"/>
    <d v="2011-04-15T18:11:26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0000000000001"/>
    <m/>
    <s v="film &amp; video"/>
    <s v="shorts"/>
    <d v="2011-08-24T03:00:37"/>
    <d v="2011-09-23T03:00:37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m/>
    <s v="film &amp; video"/>
    <s v="shorts"/>
    <d v="2015-10-14T13:20:45"/>
    <d v="2015-12-27T14:20:4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s v="film &amp; video"/>
    <s v="shorts"/>
    <d v="2010-05-24T12:56:43"/>
    <d v="2010-06-03T01:41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m/>
    <s v="film &amp; video"/>
    <s v="shorts"/>
    <d v="2014-05-27T15:48:51"/>
    <d v="2014-06-22T15:48:51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000000000001"/>
    <m/>
    <s v="film &amp; video"/>
    <s v="shorts"/>
    <d v="2013-05-08T18:03:12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s v="film &amp; video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s v="film &amp; video"/>
    <s v="shorts"/>
    <d v="2011-03-17T09:39:24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s v="film &amp; video"/>
    <s v="shorts"/>
    <d v="2016-12-17T04:46:23"/>
    <d v="2017-02-01T08:00:00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s v="film &amp; video"/>
    <s v="shorts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s v="film &amp; video"/>
    <s v="shorts"/>
    <d v="2014-03-18T17:13:42"/>
    <d v="2014-04-07T17:13:42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m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m/>
    <s v="film &amp; video"/>
    <s v="shorts"/>
    <d v="2010-05-26T15:54:01"/>
    <d v="2010-08-01T03:00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s v="film &amp; video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s v="film &amp; video"/>
    <s v="shorts"/>
    <d v="2012-11-01T19:04:34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000000000001"/>
    <m/>
    <s v="film &amp; video"/>
    <s v="shorts"/>
    <d v="2013-12-23T21:39:59"/>
    <d v="2014-01-22T21:39:5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s v="film &amp; video"/>
    <s v="shorts"/>
    <d v="2012-10-15T18:04:46"/>
    <d v="2012-11-04T19:04:46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s v="film &amp; video"/>
    <s v="shorts"/>
    <d v="2012-12-31T18:38:30"/>
    <d v="2013-01-24T18:38:30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s v="film &amp; video"/>
    <s v="shorts"/>
    <d v="2010-11-23T03:08:53"/>
    <d v="2010-12-23T03:08:53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m/>
    <s v="film &amp; video"/>
    <s v="shorts"/>
    <d v="2014-02-12T19:20:30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s v="film &amp; video"/>
    <s v="shorts"/>
    <d v="2011-03-10T16:41:06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000000000001"/>
    <m/>
    <s v="film &amp; video"/>
    <s v="shorts"/>
    <d v="2016-04-25T17:23:40"/>
    <d v="2016-05-14T00:00:00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0000000000001"/>
    <m/>
    <s v="film &amp; video"/>
    <s v="shorts"/>
    <d v="2012-03-19T18:38:21"/>
    <d v="2012-04-02T18:38:21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m/>
    <s v="film &amp; video"/>
    <s v="shorts"/>
    <d v="2011-04-02T23:34:4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000000000004"/>
    <m/>
    <s v="film &amp; video"/>
    <s v="shorts"/>
    <d v="2013-04-01T14:42:50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0000000000003"/>
    <m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m/>
    <s v="film &amp; video"/>
    <s v="shorts"/>
    <d v="2013-10-10T22:47:33"/>
    <d v="2013-11-14T05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m/>
    <s v="film &amp; video"/>
    <s v="shorts"/>
    <d v="2015-05-01T07:59:47"/>
    <d v="2015-05-31T07:59:47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s v="film &amp; video"/>
    <s v="shorts"/>
    <d v="2014-03-20T01:01:58"/>
    <d v="2014-04-13T02:00:00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s v="film &amp; video"/>
    <s v="shorts"/>
    <d v="2011-07-29T18:12:08"/>
    <d v="2011-08-06T15:00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000000000001"/>
    <m/>
    <s v="film &amp; video"/>
    <s v="shorts"/>
    <d v="2011-11-14T06:34:48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m/>
    <s v="film &amp; video"/>
    <s v="shorts"/>
    <d v="2012-01-10T17:44:04"/>
    <d v="2012-02-04T17:44:04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000000000001"/>
    <m/>
    <s v="film &amp; video"/>
    <s v="shorts"/>
    <d v="2011-02-21T11:55:55"/>
    <d v="2011-04-08T10:55:55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000000000001"/>
    <m/>
    <s v="film &amp; video"/>
    <s v="shorts"/>
    <d v="2010-03-11T20:02:24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m/>
    <s v="film &amp; video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m/>
    <s v="film &amp; video"/>
    <s v="shorts"/>
    <d v="2011-07-15T01:39:46"/>
    <d v="2011-08-13T23:00:0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m/>
    <s v="film &amp; video"/>
    <s v="science fiction"/>
    <d v="2016-09-03T01:11:47"/>
    <d v="2016-10-03T01:11:47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0000000000000002E-2"/>
    <m/>
    <s v="film &amp; video"/>
    <s v="science fiction"/>
    <d v="2015-04-02T16:55:10"/>
    <d v="2015-04-18T10:16:0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s v="film &amp; video"/>
    <s v="science fiction"/>
    <d v="2016-08-11T10:21:47"/>
    <d v="2016-10-10T10:21:47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m/>
    <s v="film &amp; video"/>
    <s v="science fiction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s v="film &amp; video"/>
    <s v="science fiction"/>
    <d v="2015-04-20T22:17:22"/>
    <d v="2015-05-15T22:17:22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s v="film &amp; video"/>
    <s v="science fiction"/>
    <d v="2016-12-05T23:51:20"/>
    <d v="2017-02-03T23:51:20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m/>
    <s v="film &amp; video"/>
    <s v="science fiction"/>
    <d v="2015-05-11T14:08:57"/>
    <d v="2015-06-11T02:00:0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00000000000003"/>
    <m/>
    <s v="film &amp; video"/>
    <s v="science fiction"/>
    <d v="2015-03-04T14:59:01"/>
    <d v="2015-04-03T13:59:01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m/>
    <s v="film &amp; video"/>
    <s v="science fiction"/>
    <d v="2016-09-15T05:28:13"/>
    <d v="2016-10-20T05:28:13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s v="film &amp; video"/>
    <s v="science fiction"/>
    <d v="2014-08-31T22:29:43"/>
    <d v="2014-10-30T22:29:4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s v="film &amp; video"/>
    <s v="science fiction"/>
    <d v="2014-05-19T21:58:12"/>
    <d v="2014-06-16T20:16:0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s v="film &amp; video"/>
    <s v="science fiction"/>
    <d v="2016-06-20T20:06:0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m/>
    <s v="film &amp; video"/>
    <s v="science fiction"/>
    <d v="2014-09-23T19:30:07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s v="film &amp; video"/>
    <s v="science fiction"/>
    <d v="2016-05-01T19:23:04"/>
    <d v="2016-05-31T17:31:00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s v="film &amp; video"/>
    <s v="science fiction"/>
    <d v="2015-08-05T21:50:18"/>
    <d v="2015-09-04T17:00:0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m/>
    <s v="film &amp; video"/>
    <s v="science fiction"/>
    <d v="2014-05-29T09:09:57"/>
    <d v="2014-07-01T19:00:0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s v="film &amp; video"/>
    <s v="science fiction"/>
    <d v="2015-04-02T09:50:34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s v="film &amp; video"/>
    <s v="science fiction"/>
    <d v="2015-08-23T13:46:33"/>
    <d v="2015-10-12T13:46:3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00000000000006"/>
    <m/>
    <s v="film &amp; video"/>
    <s v="science fiction"/>
    <d v="2015-07-01T06:10:41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s v="film &amp; video"/>
    <s v="science fiction"/>
    <d v="2015-07-02T22:06:12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s v="film &amp; video"/>
    <s v="science fiction"/>
    <d v="2015-02-18T04:45:32"/>
    <d v="2015-03-20T03:45:3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0000000000001"/>
    <m/>
    <s v="film &amp; video"/>
    <s v="science fiction"/>
    <d v="2015-04-16T03:40:23"/>
    <d v="2015-05-31T03:40:23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m/>
    <s v="film &amp; video"/>
    <s v="science fiction"/>
    <d v="2014-10-26T21:26:18"/>
    <d v="2014-11-16T22:26:18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s v="film &amp; video"/>
    <s v="science fiction"/>
    <d v="2016-07-08T01:32:22"/>
    <d v="2016-09-03T05:55:0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s v="film &amp; video"/>
    <s v="science fiction"/>
    <d v="2015-02-12T18:17:52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m/>
    <s v="film &amp; video"/>
    <s v="science fiction"/>
    <d v="2015-07-15T13:00:52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000000000000006"/>
    <m/>
    <s v="film &amp; video"/>
    <s v="science fiction"/>
    <d v="2016-11-19T00:23:18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s v="film &amp; video"/>
    <s v="science fiction"/>
    <d v="2014-11-26T18:25:40"/>
    <d v="2015-01-08T18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s v="film &amp; video"/>
    <s v="science fiction"/>
    <d v="2014-11-25T04:07:50"/>
    <d v="2014-12-25T0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m/>
    <s v="film &amp; video"/>
    <s v="science fiction"/>
    <d v="2015-03-27T03:53:02"/>
    <d v="2015-05-26T03:53:0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6.0000000000000005E-2"/>
    <m/>
    <s v="film &amp; video"/>
    <s v="science fiction"/>
    <d v="2015-04-19T13:13:11"/>
    <d v="2015-06-18T13:13:1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m/>
    <s v="film &amp; video"/>
    <s v="science fiction"/>
    <d v="2014-08-24T01:51:40"/>
    <d v="2014-09-23T01:51:40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000000000000008"/>
    <m/>
    <s v="film &amp; video"/>
    <s v="science fiction"/>
    <d v="2014-10-21T14:04:04"/>
    <d v="2014-12-02T15:04:0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m/>
    <s v="film &amp; video"/>
    <s v="science fiction"/>
    <d v="2015-04-21T13:08:15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m/>
    <s v="film &amp; video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05"/>
    <m/>
    <s v="film &amp; video"/>
    <s v="science fiction"/>
    <d v="2014-06-04T02:59: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m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s v="film &amp; video"/>
    <s v="science fiction"/>
    <d v="2014-09-22T01:50:2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s v="film &amp; video"/>
    <s v="science fiction"/>
    <d v="2016-05-24T10:25:45"/>
    <d v="2016-07-03T10:25:4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s v="film &amp; video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s v="film &amp; video"/>
    <s v="drama"/>
    <d v="2014-06-02T16:29:55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0000000000001"/>
    <m/>
    <s v="film &amp; video"/>
    <s v="drama"/>
    <d v="2014-07-15T03:02:36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s v="film &amp; video"/>
    <s v="drama"/>
    <d v="2015-08-27T23:04:14"/>
    <d v="2015-10-01T00:00:0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m/>
    <s v="film &amp; video"/>
    <s v="drama"/>
    <d v="2014-07-21T18:18:21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s v="film &amp; video"/>
    <s v="drama"/>
    <d v="2015-12-13T15:48:44"/>
    <d v="2016-01-12T15:48:44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s v="film &amp; video"/>
    <s v="drama"/>
    <d v="2016-12-17T01:49:22"/>
    <d v="2017-01-16T01:49:2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s v="film &amp; video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00000000000005"/>
    <m/>
    <s v="film &amp; video"/>
    <s v="drama"/>
    <d v="2015-02-17T20:02:50"/>
    <d v="2015-03-19T19:02:5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s v="film &amp; video"/>
    <s v="drama"/>
    <d v="2014-09-18T12:07:39"/>
    <d v="2014-10-18T12:07:3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s v="film &amp; video"/>
    <s v="drama"/>
    <d v="2015-07-31T23:28:03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s v="film &amp; video"/>
    <s v="drama"/>
    <d v="2016-06-13T04:20:14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s v="film &amp; video"/>
    <s v="drama"/>
    <d v="2015-02-12T09:28:43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s v="film &amp; video"/>
    <s v="drama"/>
    <d v="2015-03-09T18:12:56"/>
    <d v="2015-05-08T18:12:56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m/>
    <s v="film &amp; video"/>
    <s v="drama"/>
    <d v="2014-08-04T18:40:11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s v="film &amp; video"/>
    <s v="drama"/>
    <d v="2015-07-06T19:46:39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s v="film &amp; video"/>
    <s v="drama"/>
    <d v="2015-03-07T01:08:46"/>
    <d v="2015-03-24T00:08:46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s v="film &amp; video"/>
    <s v="drama"/>
    <d v="2015-10-27T22:55:45"/>
    <d v="2015-11-26T23:55:4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s v="film &amp; video"/>
    <s v="drama"/>
    <d v="2016-02-03T01:55:55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m/>
    <s v="film &amp; video"/>
    <s v="drama"/>
    <d v="2015-03-04T23:47:23"/>
    <d v="2015-04-13T19:00:0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m/>
    <s v="film &amp; video"/>
    <s v="drama"/>
    <d v="2015-05-23T17:48:15"/>
    <d v="2015-06-22T17:48: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s v="film &amp; video"/>
    <s v="drama"/>
    <d v="2016-12-08T00:17:12"/>
    <d v="2017-01-07T00:17: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m/>
    <s v="film &amp; video"/>
    <s v="drama"/>
    <d v="2014-10-27T19:26:50"/>
    <d v="2014-11-26T20:26:5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s v="film &amp; video"/>
    <s v="drama"/>
    <d v="2014-07-05T18:59:22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s v="film &amp; video"/>
    <s v="drama"/>
    <d v="2016-07-19T21:52:19"/>
    <d v="2016-08-18T21:52:19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s v="film &amp; video"/>
    <s v="drama"/>
    <d v="2017-02-01T19:30:34"/>
    <d v="2017-03-03T20:00:00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s v="film &amp; video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s v="film &amp; video"/>
    <s v="drama"/>
    <d v="2014-08-06T04:23:35"/>
    <d v="2014-09-05T04:23:3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999999999999993E-2"/>
    <m/>
    <s v="film &amp; video"/>
    <s v="drama"/>
    <d v="2016-07-05T16:34:37"/>
    <d v="2016-09-03T16:34:3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000000000000004"/>
    <m/>
    <s v="film &amp; video"/>
    <s v="drama"/>
    <d v="2016-06-06T15:37:26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s v="film &amp; video"/>
    <s v="drama"/>
    <d v="2015-08-23T10:35:38"/>
    <d v="2015-10-02T10:35:3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s v="film &amp; video"/>
    <s v="drama"/>
    <d v="2014-09-17T19:00:3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s v="film &amp; video"/>
    <s v="drama"/>
    <d v="2014-09-29T22:26:06"/>
    <d v="2014-11-28T23:26:06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001"/>
    <m/>
    <s v="film &amp; video"/>
    <s v="drama"/>
    <d v="2016-01-06T23:55:31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s v="film &amp; video"/>
    <s v="drama"/>
    <d v="2015-05-11T16:05:32"/>
    <d v="2015-07-10T16:05:32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m/>
    <s v="film &amp; video"/>
    <s v="drama"/>
    <d v="2015-09-12T13:01:38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s v="film &amp; video"/>
    <s v="drama"/>
    <d v="2017-01-06T20:21:40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99999999999999"/>
    <m/>
    <s v="film &amp; video"/>
    <s v="drama"/>
    <d v="2014-09-05T09:12:02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s v="film &amp; video"/>
    <s v="drama"/>
    <d v="2016-08-02T02:58:22"/>
    <d v="2016-09-01T02:58:2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m/>
    <s v="film &amp; video"/>
    <s v="drama"/>
    <d v="2014-08-16T02:00:03"/>
    <d v="2014-09-15T02:00:0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m/>
    <s v="film &amp; video"/>
    <s v="drama"/>
    <d v="2015-01-19T19:38:49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s v="film &amp; video"/>
    <s v="drama"/>
    <d v="2015-09-08T22:16:04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s v="film &amp; video"/>
    <s v="drama"/>
    <d v="2014-11-30T20:21:04"/>
    <d v="2015-01-29T20:21:0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m/>
    <s v="film &amp; video"/>
    <s v="drama"/>
    <d v="2016-07-05T14:00:03"/>
    <d v="2016-08-04T14:00:03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s v="film &amp; video"/>
    <s v="drama"/>
    <d v="2015-09-01T15:10:22"/>
    <d v="2015-10-06T15:10:22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s v="film &amp; video"/>
    <s v="drama"/>
    <d v="2016-07-16T00:06:23"/>
    <d v="2016-08-06T00:06:23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m/>
    <s v="film &amp; video"/>
    <s v="drama"/>
    <d v="2014-12-05T04:43:58"/>
    <d v="2015-01-04T04:43:58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s v="film &amp; video"/>
    <s v="drama"/>
    <d v="2014-11-16T08:52:47"/>
    <d v="2014-12-16T08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s v="film &amp; video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s v="film &amp; video"/>
    <s v="drama"/>
    <d v="2015-09-02T01:33:12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s v="film &amp; video"/>
    <s v="drama"/>
    <d v="2015-08-20T03:50:17"/>
    <d v="2015-09-19T03:50:17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m/>
    <s v="film &amp; video"/>
    <s v="drama"/>
    <d v="2016-02-16T21:08:40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s v="film &amp; video"/>
    <s v="drama"/>
    <d v="2015-07-17T14:15:47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m/>
    <s v="film &amp; video"/>
    <s v="drama"/>
    <d v="2015-01-05T15:22:29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999999999999998"/>
    <m/>
    <s v="film &amp; video"/>
    <s v="drama"/>
    <d v="2016-01-06T05:31:22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m/>
    <s v="film &amp; video"/>
    <s v="drama"/>
    <d v="2015-03-03T23:00:37"/>
    <d v="2015-04-22T22:00:37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0000000000001"/>
    <m/>
    <s v="film &amp; video"/>
    <s v="drama"/>
    <d v="2014-11-27T15:22:29"/>
    <d v="2014-12-28T15:22:29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s v="film &amp; video"/>
    <s v="drama"/>
    <d v="2015-03-16T15:04:49"/>
    <d v="2015-05-15T15:04:49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s v="film &amp; video"/>
    <s v="drama"/>
    <d v="2016-02-29T07:50:25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000000000000008"/>
    <m/>
    <s v="film &amp; video"/>
    <s v="drama"/>
    <d v="2015-07-10T15:27:10"/>
    <d v="2015-08-20T20:06:0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s v="film &amp; video"/>
    <s v="drama"/>
    <d v="2015-01-27T20:06:04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s v="film &amp; video"/>
    <s v="drama"/>
    <d v="2015-01-27T18:28:38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s v="film &amp; video"/>
    <s v="drama"/>
    <d v="2016-04-22T01:09:10"/>
    <d v="2016-05-22T01:05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s v="film &amp; video"/>
    <s v="drama"/>
    <d v="2015-05-11T05:38:46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s v="film &amp; video"/>
    <s v="drama"/>
    <d v="2016-03-09T23:04:14"/>
    <d v="2016-04-08T22:04:14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m/>
    <s v="film &amp; video"/>
    <s v="drama"/>
    <d v="2015-04-12T15:59:04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s v="film &amp; video"/>
    <s v="drama"/>
    <d v="2015-06-09T21:27:21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s v="film &amp; video"/>
    <s v="drama"/>
    <d v="2015-04-02T16:28:25"/>
    <d v="2015-06-01T16:28:2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s v="film &amp; video"/>
    <s v="drama"/>
    <d v="2015-05-05T18:39:11"/>
    <d v="2015-06-04T18:39:11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s v="film &amp; video"/>
    <s v="drama"/>
    <d v="2015-12-03T23:00:51"/>
    <d v="2016-01-02T23:00:5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s v="film &amp; video"/>
    <s v="drama"/>
    <d v="2016-08-30T21:52:52"/>
    <d v="2016-09-29T21:52:5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s v="film &amp; video"/>
    <s v="drama"/>
    <d v="2015-05-12T00:50:59"/>
    <d v="2015-06-21T00:50:59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s v="film &amp; video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s v="film &amp; video"/>
    <s v="drama"/>
    <d v="2015-11-13T02:01:39"/>
    <d v="2016-01-05T00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m/>
    <s v="film &amp; video"/>
    <s v="drama"/>
    <d v="2016-01-08T13:51:09"/>
    <d v="2016-03-08T13:51:09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s v="film &amp; video"/>
    <s v="drama"/>
    <d v="2016-12-09T23:06:00"/>
    <d v="2016-12-30T09:00:00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s v="film &amp; video"/>
    <s v="drama"/>
    <d v="2015-10-20T02:38:50"/>
    <d v="2015-11-08T12:00:0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000000000001"/>
    <m/>
    <s v="film &amp; video"/>
    <s v="documentary"/>
    <d v="2013-03-21T17:00:11"/>
    <d v="2013-05-05T17:00:1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m/>
    <s v="film &amp; video"/>
    <s v="documentary"/>
    <d v="2014-11-06T16:45:04"/>
    <d v="2014-12-21T16:45:0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000000000001"/>
    <m/>
    <s v="film &amp; video"/>
    <s v="documentary"/>
    <d v="2011-11-15T11:49:50"/>
    <d v="2011-12-20T11:49:5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m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999999999999"/>
    <m/>
    <s v="film &amp; video"/>
    <s v="documentary"/>
    <d v="2010-02-04T07:45:59"/>
    <d v="2010-03-16T07:06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000000000001"/>
    <m/>
    <s v="film &amp; video"/>
    <s v="documentary"/>
    <d v="2012-07-17T01:16:25"/>
    <d v="2012-08-16T01:16:2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s v="film &amp; video"/>
    <s v="documentary"/>
    <d v="2010-10-29T08:43:25"/>
    <d v="2010-12-18T09:43:25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s v="film &amp; video"/>
    <s v="documentary"/>
    <d v="2010-09-09T14:30:14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000000000001"/>
    <m/>
    <s v="film &amp; video"/>
    <s v="documentary"/>
    <d v="2011-11-23T18:35:09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s v="film &amp; video"/>
    <s v="documentary"/>
    <d v="2010-06-03T22:10:20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000000000001"/>
    <m/>
    <s v="film &amp; video"/>
    <s v="documentary"/>
    <d v="2013-05-07T13:34:51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000000000001"/>
    <m/>
    <s v="film &amp; video"/>
    <s v="documentary"/>
    <d v="2012-04-14T18:54:06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s v="film &amp; video"/>
    <s v="documentary"/>
    <d v="2010-03-29T15:54:18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m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m/>
    <s v="film &amp; video"/>
    <s v="documentary"/>
    <d v="2015-09-16T22:51:50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000000000002"/>
    <m/>
    <s v="film &amp; video"/>
    <s v="documentary"/>
    <d v="2011-02-14T12:38:02"/>
    <d v="2011-03-16T11:38:0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s v="film &amp; video"/>
    <s v="documentary"/>
    <d v="2013-02-14T18:27:47"/>
    <d v="2013-03-16T18:27:47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000000000002"/>
    <m/>
    <s v="film &amp; video"/>
    <s v="documentary"/>
    <d v="2016-04-19T15:02:42"/>
    <d v="2016-05-19T15:02:4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s v="film &amp; video"/>
    <s v="documentary"/>
    <d v="2011-05-19T01:14:26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000000000003"/>
    <m/>
    <s v="film &amp; video"/>
    <s v="documentary"/>
    <d v="2015-03-09T17:42:49"/>
    <d v="2015-04-08T17:42:4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s v="film &amp; video"/>
    <s v="documentary"/>
    <d v="2010-06-01T18:07:59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s v="film &amp; video"/>
    <s v="documentary"/>
    <d v="2012-04-18T21:15:04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s v="film &amp; video"/>
    <s v="documentary"/>
    <d v="2011-01-12T05:57:08"/>
    <d v="2011-02-26T05:57:0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000000000001"/>
    <m/>
    <s v="film &amp; video"/>
    <s v="documentary"/>
    <d v="2012-08-28T22:54:54"/>
    <d v="2012-09-27T22:54:54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0000000000002"/>
    <m/>
    <s v="film &amp; video"/>
    <s v="documentary"/>
    <d v="2012-04-11T14:53:15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s v="film &amp; video"/>
    <s v="documentary"/>
    <d v="2010-03-30T05:53:50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s v="film &amp; video"/>
    <s v="documentary"/>
    <d v="2010-01-27T04:11:47"/>
    <d v="2010-04-23T03:51:0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m/>
    <s v="film &amp; video"/>
    <s v="documentary"/>
    <d v="2014-05-26T10:51:39"/>
    <d v="2014-06-25T10:51:39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s v="film &amp; video"/>
    <s v="documentary"/>
    <d v="2011-09-23T03:39:3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000000000002"/>
    <m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m/>
    <s v="film &amp; video"/>
    <s v="documentary"/>
    <d v="2011-04-04T20:47:5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s v="film &amp; video"/>
    <s v="documentary"/>
    <d v="2013-12-04T02:24:21"/>
    <d v="2014-01-02T08:00:00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m/>
    <s v="film &amp; video"/>
    <s v="documentary"/>
    <d v="2010-02-26T21:36:31"/>
    <d v="2010-04-28T18:49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000000000002"/>
    <m/>
    <s v="film &amp; video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s v="film &amp; video"/>
    <s v="documentary"/>
    <d v="2012-03-01T21:53:49"/>
    <d v="2012-04-05T06:59:00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m/>
    <s v="film &amp; video"/>
    <s v="documentary"/>
    <d v="2012-10-11T00:46:06"/>
    <d v="2012-11-10T01:46:06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s v="film &amp; video"/>
    <s v="documentary"/>
    <d v="2012-02-28T01:57:54"/>
    <d v="2012-04-28T00:57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000000000001"/>
    <m/>
    <s v="film &amp; video"/>
    <s v="documentary"/>
    <d v="2015-04-23T21:23:39"/>
    <d v="2015-05-23T21:23:39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m/>
    <s v="film &amp; video"/>
    <s v="documentary"/>
    <d v="2012-09-12T00:58:59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000000000002"/>
    <m/>
    <s v="film &amp; video"/>
    <s v="documentary"/>
    <d v="2017-01-24T05:51:36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000000000001"/>
    <m/>
    <s v="film &amp; video"/>
    <s v="documentary"/>
    <d v="2014-04-15T14:10:35"/>
    <d v="2014-05-30T14:10:35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m/>
    <s v="film &amp; video"/>
    <s v="documentary"/>
    <d v="2009-05-17T03:55:13"/>
    <d v="2009-08-10T19:26:00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m/>
    <s v="film &amp; video"/>
    <s v="documentary"/>
    <d v="2010-01-16T22:04:52"/>
    <d v="2010-02-22T22:00:0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000000000001"/>
    <m/>
    <s v="film &amp; video"/>
    <s v="documentary"/>
    <d v="2011-05-12T17:02:24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m/>
    <s v="film &amp; video"/>
    <s v="documentary"/>
    <d v="2011-12-27T17:43:00"/>
    <d v="2012-01-21T17:43:00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m/>
    <s v="film &amp; video"/>
    <s v="documentary"/>
    <d v="2013-08-20T18:08:48"/>
    <d v="2013-09-19T18:08:4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000000000002"/>
    <m/>
    <s v="film &amp; video"/>
    <s v="documentary"/>
    <d v="2013-02-08T19:35:24"/>
    <d v="2013-03-25T18:35:2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m/>
    <s v="film &amp; video"/>
    <s v="documentary"/>
    <d v="2012-10-02T06:40:18"/>
    <d v="2012-11-02T04:00:0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00000000001"/>
    <m/>
    <s v="film &amp; video"/>
    <s v="documentary"/>
    <d v="2012-05-22T04:03:13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s v="film &amp; video"/>
    <s v="documentary"/>
    <d v="2013-10-03T10:57:14"/>
    <d v="2013-11-02T10:57:1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7999999999999"/>
    <m/>
    <s v="film &amp; video"/>
    <s v="documentary"/>
    <d v="2010-12-14T08:51:37"/>
    <d v="2011-02-02T07:59:0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000000000001"/>
    <m/>
    <s v="film &amp; video"/>
    <s v="documentary"/>
    <d v="2013-04-12T18:27:26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m/>
    <s v="film &amp; video"/>
    <s v="documentary"/>
    <d v="2011-09-26T19:16:39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000000000001"/>
    <m/>
    <s v="film &amp; video"/>
    <s v="documentary"/>
    <d v="2014-03-21T16:01:54"/>
    <d v="2014-04-20T16:01:5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s v="film &amp; video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m/>
    <s v="film &amp; video"/>
    <s v="documentary"/>
    <d v="2013-09-02T00:06:49"/>
    <d v="2013-11-01T00:00:00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m/>
    <s v="film &amp; video"/>
    <s v="documentary"/>
    <d v="2012-08-13T11:24:43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s v="film &amp; video"/>
    <s v="documentary"/>
    <d v="2015-03-26T17:28:21"/>
    <d v="2015-05-01T03:59:0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000000000002"/>
    <m/>
    <s v="film &amp; video"/>
    <s v="documentary"/>
    <d v="2014-03-11T11:07:28"/>
    <d v="2014-05-09T21:00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000000000002"/>
    <m/>
    <s v="film &amp; video"/>
    <s v="documentary"/>
    <d v="2010-10-18T05:24:20"/>
    <d v="2010-11-17T06:24:2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000000000001"/>
    <m/>
    <s v="film &amp; video"/>
    <s v="documentary"/>
    <d v="2011-03-24T23:02:18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"/>
    <m/>
    <s v="film &amp; video"/>
    <s v="documentary"/>
    <d v="2013-02-07T17:42:15"/>
    <d v="2013-03-19T16:42:1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m/>
    <s v="film &amp; video"/>
    <s v="documentary"/>
    <d v="2012-05-03T01:42:26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m/>
    <s v="film &amp; video"/>
    <s v="documentary"/>
    <d v="2012-07-24T02:16:37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m/>
    <s v="film &amp; video"/>
    <s v="documentary"/>
    <d v="2012-02-09T15:07:29"/>
    <d v="2012-03-10T15:07:29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90000000000003"/>
    <m/>
    <s v="film &amp; video"/>
    <s v="documentary"/>
    <d v="2013-02-28T20:05:33"/>
    <d v="2013-03-20T19:05:3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m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000000000001"/>
    <m/>
    <s v="film &amp; video"/>
    <s v="documentary"/>
    <d v="2011-01-24T16:40:10"/>
    <d v="2011-03-10T16:40:1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m/>
    <s v="film &amp; video"/>
    <s v="documentary"/>
    <d v="2012-08-13T18:02:14"/>
    <d v="2012-09-03T18:02:1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000000000001"/>
    <m/>
    <s v="film &amp; video"/>
    <s v="documentary"/>
    <d v="2011-10-05T04:23:43"/>
    <d v="2011-10-20T02:00:0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000000000001"/>
    <m/>
    <s v="film &amp; video"/>
    <s v="documentary"/>
    <d v="2011-11-21T05:16:32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"/>
    <m/>
    <s v="film &amp; video"/>
    <s v="documentary"/>
    <d v="2013-03-15T21:03:52"/>
    <d v="2013-04-14T21:03:5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000000000001"/>
    <m/>
    <s v="film &amp; video"/>
    <s v="documentary"/>
    <d v="2010-06-28T05:28:14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m/>
    <s v="film &amp; video"/>
    <s v="documentary"/>
    <d v="2012-07-23T18:32:14"/>
    <d v="2012-08-22T18:32:14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000000000001"/>
    <m/>
    <s v="film &amp; video"/>
    <s v="documentary"/>
    <d v="2014-11-07T22:09:57"/>
    <d v="2014-12-11T04:59:0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m/>
    <s v="film &amp; video"/>
    <s v="documentary"/>
    <d v="2013-11-11T16:14:43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s v="film &amp; video"/>
    <s v="documentary"/>
    <d v="2013-02-25T00:55:51"/>
    <d v="2013-03-26T23:55: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s v="film &amp; video"/>
    <s v="documentary"/>
    <d v="2009-11-06T20:07:09"/>
    <d v="2010-02-02T07:59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s v="film &amp; video"/>
    <s v="documentary"/>
    <d v="2015-11-23T13:13:53"/>
    <d v="2015-12-22T23:00:0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m/>
    <s v="film &amp; video"/>
    <s v="documentary"/>
    <d v="2016-10-04T10:43:06"/>
    <d v="2016-11-08T11:43:06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m/>
    <s v="film &amp; video"/>
    <s v="documentary"/>
    <d v="2016-04-13T13:40:48"/>
    <d v="2016-05-13T13:40:48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000000000001"/>
    <m/>
    <s v="film &amp; video"/>
    <s v="documentary"/>
    <d v="2016-11-23T07:42:46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s v="film &amp; video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m/>
    <s v="film &amp; video"/>
    <s v="documentary"/>
    <d v="2016-11-15T04:30:33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99999999999"/>
    <m/>
    <s v="film &amp; video"/>
    <s v="documentary"/>
    <d v="2017-02-09T07:33:26"/>
    <d v="2017-03-14T22:57:0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s v="film &amp; video"/>
    <s v="documentary"/>
    <d v="2015-02-23T05:38:49"/>
    <d v="2015-03-22T08:00:0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m/>
    <s v="film &amp; video"/>
    <s v="documentary"/>
    <d v="2015-10-01T22:43:08"/>
    <d v="2015-11-01T04:00:0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0000000000001"/>
    <m/>
    <s v="film &amp; video"/>
    <s v="documentary"/>
    <d v="2015-10-14T11:12:07"/>
    <d v="2015-11-07T04:00:0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m/>
    <s v="film &amp; video"/>
    <s v="documentary"/>
    <d v="2013-04-15T12:22:43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000000000001"/>
    <m/>
    <s v="film &amp; video"/>
    <s v="documentary"/>
    <d v="2016-05-17T13:57:14"/>
    <d v="2016-06-17T13:57:14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000000000001"/>
    <m/>
    <s v="film &amp; video"/>
    <s v="documentary"/>
    <d v="2015-09-16T16:19:37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999999999999"/>
    <m/>
    <s v="film &amp; video"/>
    <s v="documentary"/>
    <d v="2016-03-08T15:16:31"/>
    <d v="2016-04-07T14:16:31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s v="film &amp; video"/>
    <s v="documentary"/>
    <d v="2015-04-07T16:22:37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m/>
    <s v="film &amp; video"/>
    <s v="documentary"/>
    <d v="2015-04-07T17:41:55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m/>
    <s v="film &amp; video"/>
    <s v="documentary"/>
    <d v="2015-10-14T14:18:38"/>
    <d v="2015-11-13T15:18:38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m/>
    <s v="film &amp; video"/>
    <s v="documentary"/>
    <d v="2015-02-12T03:05:08"/>
    <d v="2015-03-14T02:05:08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m/>
    <s v="film &amp; video"/>
    <s v="documentary"/>
    <d v="2016-07-08T18:08:10"/>
    <d v="2016-09-03T01:00:00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m/>
    <s v="film &amp; video"/>
    <s v="documentary"/>
    <d v="2015-03-30T18:14:28"/>
    <d v="2015-04-29T18:14:28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m/>
    <s v="film &amp; video"/>
    <s v="documentary"/>
    <d v="2017-02-06T16:03:27"/>
    <d v="2017-03-08T21:00:0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000000000002"/>
    <m/>
    <s v="film &amp; video"/>
    <s v="documentary"/>
    <d v="2014-09-12T21:06:38"/>
    <d v="2014-10-01T03:59:00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m/>
    <s v="film &amp; video"/>
    <s v="documentary"/>
    <d v="2016-03-30T18:44:25"/>
    <d v="2016-04-29T18:44:25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m/>
    <s v="film &amp; video"/>
    <s v="documentary"/>
    <d v="2014-10-14T17:42:25"/>
    <d v="2014-11-14T03:00:0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000000000001"/>
    <m/>
    <s v="film &amp; video"/>
    <s v="documentary"/>
    <d v="2015-04-17T23:18:14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000000000002"/>
    <m/>
    <s v="film &amp; video"/>
    <s v="documentary"/>
    <d v="2015-04-20T22:39:50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000000000002"/>
    <m/>
    <s v="film &amp; video"/>
    <s v="documentary"/>
    <d v="2015-09-14T12:00:21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00000000002"/>
    <m/>
    <s v="film &amp; video"/>
    <s v="documentary"/>
    <d v="2015-10-15T11:53:29"/>
    <d v="2015-11-14T12:53:29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s v="film &amp; video"/>
    <s v="documentary"/>
    <d v="2015-07-22T14:05:16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m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s v="film &amp; video"/>
    <s v="documentary"/>
    <d v="2016-08-04T01:35:09"/>
    <d v="2016-09-11T03:59:0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m/>
    <s v="film &amp; video"/>
    <s v="documentary"/>
    <d v="2016-02-27T23:09:14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s v="film &amp; video"/>
    <s v="documentary"/>
    <d v="2014-09-08T04:01:08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m/>
    <s v="film &amp; video"/>
    <s v="documentary"/>
    <d v="2015-10-20T19:00:19"/>
    <d v="2015-11-19T20:00:19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000000000001"/>
    <m/>
    <s v="film &amp; video"/>
    <s v="documentary"/>
    <d v="2016-03-09T19:52:01"/>
    <d v="2016-04-08T18:52:01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m/>
    <s v="film &amp; video"/>
    <s v="documentary"/>
    <d v="2014-10-31T07:03:14"/>
    <d v="2014-12-01T08:03:14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000000000001"/>
    <m/>
    <s v="film &amp; video"/>
    <s v="documentary"/>
    <d v="2016-02-15T19:16:33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s v="film &amp; video"/>
    <s v="documentary"/>
    <d v="2015-03-15T05:19:57"/>
    <d v="2015-04-24T05:19: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000000000002"/>
    <m/>
    <s v="film &amp; video"/>
    <s v="documentary"/>
    <d v="2016-05-17T20:38:41"/>
    <d v="2016-06-15T15:00:0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m/>
    <s v="film &amp; video"/>
    <s v="documentary"/>
    <d v="2014-10-23T01:41:30"/>
    <d v="2014-11-14T05:12:0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"/>
    <m/>
    <s v="film &amp; video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m/>
    <s v="film &amp; video"/>
    <s v="documentary"/>
    <d v="2014-10-24T00:01:46"/>
    <d v="2014-11-23T01:01:46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m/>
    <s v="film &amp; video"/>
    <s v="documentary"/>
    <d v="2014-07-17T05:03:11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000000000001"/>
    <m/>
    <s v="film &amp; video"/>
    <s v="documentary"/>
    <d v="2010-03-18T17:52:16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000000000001"/>
    <m/>
    <s v="film &amp; video"/>
    <s v="documentary"/>
    <d v="2014-05-21T20:37:52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000000000001"/>
    <m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000000000001"/>
    <m/>
    <s v="film &amp; video"/>
    <s v="documentary"/>
    <d v="2012-04-20T19:01:58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00000000001"/>
    <m/>
    <s v="film &amp; video"/>
    <s v="documentary"/>
    <d v="2013-03-22T13:51:18"/>
    <d v="2013-05-01T04:5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000000000001"/>
    <m/>
    <s v="film &amp; video"/>
    <s v="documentary"/>
    <d v="2015-02-08T14:32:02"/>
    <d v="2015-03-15T13:32:0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000000000001"/>
    <m/>
    <s v="film &amp; video"/>
    <s v="documentary"/>
    <d v="2011-12-16T13:14:29"/>
    <d v="2012-01-15T13:14:2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s v="film &amp; video"/>
    <s v="documentary"/>
    <d v="2016-12-07T19:05:00"/>
    <d v="2017-01-06T19:05:0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000000000002"/>
    <m/>
    <s v="film &amp; video"/>
    <s v="documentary"/>
    <d v="2012-12-18T18:25:39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000000000001"/>
    <m/>
    <s v="film &amp; video"/>
    <s v="documentary"/>
    <d v="2016-02-25T13:50:44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m/>
    <s v="film &amp; video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s v="film &amp; video"/>
    <s v="documentary"/>
    <d v="2011-08-02T21:20:31"/>
    <d v="2011-09-16T21:20:3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s v="film &amp; video"/>
    <s v="documentary"/>
    <d v="2014-01-18T23:38:31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000000000001"/>
    <m/>
    <s v="film &amp; video"/>
    <s v="documentary"/>
    <d v="2016-07-25T10:51:56"/>
    <d v="2016-08-25T10:51:5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m/>
    <s v="film &amp; video"/>
    <s v="documentary"/>
    <d v="2015-10-15T06:01:08"/>
    <d v="2015-11-14T07:01:0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000000000001"/>
    <m/>
    <s v="film &amp; video"/>
    <s v="documentary"/>
    <d v="2016-01-01T13:43:28"/>
    <d v="2016-01-25T23:52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s v="film &amp; video"/>
    <s v="documentary"/>
    <d v="2012-03-19T16:31:12"/>
    <d v="2012-05-03T16:31: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s v="film &amp; video"/>
    <s v="documentary"/>
    <d v="2015-12-29T17:16:32"/>
    <d v="2016-01-23T17:16:3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000000000002"/>
    <m/>
    <s v="film &amp; video"/>
    <s v="documentary"/>
    <d v="2012-06-25T16:45:17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m/>
    <s v="film &amp; video"/>
    <s v="documentary"/>
    <d v="2012-08-23T17:01:40"/>
    <d v="2012-09-06T17:01:40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999999999998"/>
    <m/>
    <s v="film &amp; video"/>
    <s v="documentary"/>
    <d v="2014-04-26T02:49:19"/>
    <d v="2014-05-19T02:49:19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m/>
    <s v="film &amp; video"/>
    <s v="documentary"/>
    <d v="2014-12-07T18:45:47"/>
    <d v="2015-01-06T18:45:47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m/>
    <s v="film &amp; video"/>
    <s v="documentary"/>
    <d v="2014-10-22T14:01:41"/>
    <d v="2014-11-21T15:01:4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m/>
    <s v="film &amp; video"/>
    <s v="documentary"/>
    <d v="2015-07-26T22:49:51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99999999998"/>
    <m/>
    <s v="film &amp; video"/>
    <s v="documentary"/>
    <d v="2015-07-15T16:14:18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s v="film &amp; video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000000000002"/>
    <m/>
    <s v="film &amp; video"/>
    <s v="documentary"/>
    <d v="2014-02-04T01:30:50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s v="film &amp; video"/>
    <s v="documentary"/>
    <d v="2015-04-18T00:52:52"/>
    <d v="2015-05-08T00:52:52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s v="film &amp; video"/>
    <s v="documentary"/>
    <d v="2011-11-18T01:00:51"/>
    <d v="2011-12-18T00:59:0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m/>
    <s v="film &amp; video"/>
    <s v="documentary"/>
    <d v="2011-08-08T17:12:51"/>
    <d v="2011-09-08T03:00:00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m/>
    <s v="film &amp; video"/>
    <s v="documentary"/>
    <d v="2013-09-09T17:00:52"/>
    <d v="2013-10-10T17:00:52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m/>
    <s v="film &amp; video"/>
    <s v="documentary"/>
    <d v="2016-02-17T19:38:02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m/>
    <s v="film &amp; video"/>
    <s v="documentary"/>
    <d v="2012-03-22T21:49:20"/>
    <d v="2012-04-27T21:32:00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m/>
    <s v="film &amp; video"/>
    <s v="documentary"/>
    <d v="2012-06-22T13:33:2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00000000002"/>
    <m/>
    <s v="film &amp; video"/>
    <s v="documentary"/>
    <d v="2010-07-20T18:38:04"/>
    <d v="2010-09-01T03:44:0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s v="film &amp; video"/>
    <s v="documentary"/>
    <d v="2015-03-15T19:02:06"/>
    <d v="2015-04-29T19:02:06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000000000001"/>
    <m/>
    <s v="film &amp; video"/>
    <s v="documentary"/>
    <d v="2016-11-13T21:01:07"/>
    <d v="2016-12-14T12:00:0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m/>
    <s v="film &amp; video"/>
    <s v="documentary"/>
    <d v="2014-04-16T15:15:47"/>
    <d v="2014-05-17T03:30: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m/>
    <s v="film &amp; video"/>
    <s v="documentary"/>
    <d v="2011-07-08T20:12:50"/>
    <d v="2011-08-07T20:12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s v="film &amp; video"/>
    <s v="documentary"/>
    <d v="2015-10-15T12:56:57"/>
    <d v="2015-11-05T13:56:57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s v="film &amp; video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000000000002"/>
    <m/>
    <s v="film &amp; video"/>
    <s v="documentary"/>
    <d v="2014-01-07T15:04:22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m/>
    <s v="film &amp; video"/>
    <s v="documentary"/>
    <d v="2014-02-04T02:02:19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69999999999999"/>
    <m/>
    <s v="film &amp; video"/>
    <s v="documentary"/>
    <d v="2011-04-05T03:53:57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s v="film &amp; video"/>
    <s v="documentary"/>
    <d v="2011-09-20T20:54:10"/>
    <d v="2011-11-19T21:54:10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m/>
    <s v="film &amp; video"/>
    <s v="documentary"/>
    <d v="2013-09-26T17:39:50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s v="film &amp; video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m/>
    <s v="film &amp; video"/>
    <s v="documentary"/>
    <d v="2015-04-19T23:33:17"/>
    <d v="2015-06-18T23:33:17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s v="film &amp; video"/>
    <s v="documentary"/>
    <d v="2013-11-20T04:13:24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s v="film &amp; video"/>
    <s v="documentary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999999999999"/>
    <m/>
    <s v="film &amp; video"/>
    <s v="documentary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m/>
    <s v="film &amp; video"/>
    <s v="documentary"/>
    <d v="2013-09-12T01:31:05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m/>
    <s v="film &amp; video"/>
    <s v="documentary"/>
    <d v="2014-09-22T20:26:42"/>
    <d v="2014-10-17T12:00:00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000000000001"/>
    <m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m/>
    <s v="film &amp; video"/>
    <s v="documentary"/>
    <d v="2013-03-27T23:17:40"/>
    <d v="2013-04-08T04:33:00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m/>
    <s v="film &amp; video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m/>
    <s v="film &amp; video"/>
    <s v="documentary"/>
    <d v="2013-04-30T20:13:07"/>
    <d v="2013-06-29T20:13:07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m/>
    <s v="film &amp; video"/>
    <s v="animation"/>
    <d v="2014-02-12T05:40:31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m/>
    <s v="film &amp; video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"/>
    <m/>
    <s v="film &amp; video"/>
    <s v="animation"/>
    <d v="2014-08-12T06:14:57"/>
    <d v="2014-09-11T06:14:57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m/>
    <s v="film &amp; video"/>
    <s v="animation"/>
    <d v="2013-05-06T22:13:50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7"/>
    <m/>
    <s v="film &amp; video"/>
    <s v="animation"/>
    <d v="2012-01-26T09:01:39"/>
    <d v="2012-03-26T08:01:3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m/>
    <s v="film &amp; video"/>
    <s v="animation"/>
    <d v="2015-09-28T20:40:04"/>
    <d v="2015-11-27T21:40:04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m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s v="film &amp; video"/>
    <s v="animation"/>
    <d v="2015-10-08T21:49:00"/>
    <d v="2015-10-22T18:59:0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m/>
    <s v="film &amp; video"/>
    <s v="animation"/>
    <d v="2014-05-19T18:24:05"/>
    <d v="2014-06-16T22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s v="film &amp; video"/>
    <s v="animation"/>
    <d v="2009-09-14T21:38:02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s v="film &amp; video"/>
    <s v="animation"/>
    <d v="2013-08-27T02:34:27"/>
    <d v="2013-09-11T02:34:27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m/>
    <s v="film &amp; video"/>
    <s v="animation"/>
    <d v="2016-06-05T20:54:43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s v="film &amp; video"/>
    <s v="animation"/>
    <d v="2015-08-22T17:26:21"/>
    <d v="2015-10-21T17:26:21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s v="film &amp; video"/>
    <s v="animation"/>
    <d v="2015-08-12T15:07:02"/>
    <d v="2015-10-11T15:07:02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s v="film &amp; video"/>
    <s v="animation"/>
    <d v="2013-10-29T20:01:42"/>
    <d v="2013-12-01T21:01:42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s v="film &amp; video"/>
    <s v="animation"/>
    <d v="2013-08-14T17:56:20"/>
    <d v="2013-09-13T17:56:20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s v="film &amp; video"/>
    <s v="animation"/>
    <d v="2013-07-01T08:41:53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s v="film &amp; video"/>
    <s v="animation"/>
    <d v="2016-08-09T07:38:46"/>
    <d v="2016-10-08T07:38:46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m/>
    <s v="film &amp; video"/>
    <s v="animation"/>
    <d v="2015-10-19T06:15:58"/>
    <d v="2015-11-18T07:15:5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s v="film &amp; video"/>
    <s v="animation"/>
    <d v="2014-10-07T18:16:58"/>
    <d v="2014-10-17T18:16:58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s v="film &amp; video"/>
    <s v="animation"/>
    <d v="2016-02-23T23:39:13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s v="film &amp; video"/>
    <s v="animation"/>
    <d v="2013-10-03T19:03:16"/>
    <d v="2013-11-02T19:03:16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m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s v="film &amp; video"/>
    <s v="animation"/>
    <d v="2011-12-17T21:46:01"/>
    <d v="2012-02-15T21:46:0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s v="film &amp; video"/>
    <s v="animation"/>
    <d v="2015-05-06T08:02:55"/>
    <d v="2015-05-21T08:02:5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000000000000007"/>
    <m/>
    <s v="film &amp; video"/>
    <s v="animation"/>
    <d v="2015-02-02T02:00:20"/>
    <d v="2015-03-04T02:00:2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m/>
    <s v="film &amp; video"/>
    <s v="animation"/>
    <d v="2013-02-26T13:19:23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0000000000002"/>
    <m/>
    <s v="film &amp; video"/>
    <s v="animation"/>
    <d v="2014-04-24T18:11:35"/>
    <d v="2014-05-14T18:11:35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00000000000004"/>
    <m/>
    <s v="film &amp; video"/>
    <s v="animation"/>
    <d v="2013-09-17T13:38:05"/>
    <d v="2013-10-17T13:38:05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m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s v="film &amp; video"/>
    <s v="animation"/>
    <d v="2013-12-26T17:09:51"/>
    <d v="2014-01-25T17:09: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s v="film &amp; video"/>
    <s v="animation"/>
    <d v="2015-04-13T16:53:35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.0000000000000002E-2"/>
    <m/>
    <s v="film &amp; video"/>
    <s v="animation"/>
    <d v="2015-02-03T19:47:59"/>
    <d v="2015-02-19T19:47:59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s v="film &amp; video"/>
    <s v="animation"/>
    <d v="2014-10-26T17:12:51"/>
    <d v="2014-11-26T13:14:0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999999999999993E-2"/>
    <m/>
    <s v="film &amp; video"/>
    <s v="animation"/>
    <d v="2012-03-03T00:03:42"/>
    <d v="2012-04-17T00:31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000000000000006"/>
    <m/>
    <s v="film &amp; video"/>
    <s v="animation"/>
    <d v="2013-09-30T16:40:01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s v="film &amp; video"/>
    <s v="animation"/>
    <d v="2014-07-17T18:25:12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s v="film &amp; video"/>
    <s v="animation"/>
    <d v="2013-04-14T16:47:40"/>
    <d v="2013-05-14T16:47:4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0000000000000005E-2"/>
    <m/>
    <s v="film &amp; video"/>
    <s v="animation"/>
    <d v="2011-09-14T15:22:07"/>
    <d v="2011-11-13T16:22:07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000000000000004"/>
    <m/>
    <s v="film &amp; video"/>
    <s v="animation"/>
    <d v="2014-04-30T13:01:15"/>
    <d v="2014-06-01T04:00:0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s v="film &amp; video"/>
    <s v="animation"/>
    <d v="2013-05-13T20:19:27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s v="film &amp; video"/>
    <s v="animation"/>
    <d v="2011-06-11T03:02:21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m/>
    <s v="film &amp; video"/>
    <s v="animation"/>
    <d v="2011-07-26T17:02:33"/>
    <d v="2011-09-24T17:02:3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m/>
    <s v="film &amp; video"/>
    <s v="animation"/>
    <d v="2016-04-28T20:22:15"/>
    <d v="2016-05-18T20:22:15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0000000000003"/>
    <m/>
    <s v="film &amp; video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s v="film &amp; video"/>
    <s v="animation"/>
    <d v="2012-08-08T22:37:44"/>
    <d v="2012-09-07T22:37:44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0000000000002"/>
    <m/>
    <s v="film &amp; video"/>
    <s v="animation"/>
    <d v="2012-08-14T16:18:54"/>
    <d v="2012-09-28T16:18:54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s v="film &amp; video"/>
    <s v="animation"/>
    <d v="2012-05-12T04:01:23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s v="film &amp; video"/>
    <s v="animation"/>
    <d v="2014-07-07T23:45:2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s v="film &amp; video"/>
    <s v="animation"/>
    <d v="2013-11-27T04:01:29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m/>
    <s v="film &amp; video"/>
    <s v="animation"/>
    <d v="2014-03-05T17:19:39"/>
    <d v="2014-04-19T16:19:39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"/>
    <m/>
    <s v="film &amp; video"/>
    <s v="animation"/>
    <d v="2014-07-24T22:08:38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s v="film &amp; video"/>
    <s v="animation"/>
    <d v="2014-08-18T16:45:19"/>
    <d v="2014-09-17T16:45:19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000000000000002E-2"/>
    <m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s v="film &amp; video"/>
    <s v="animation"/>
    <d v="2015-04-06T02:04:03"/>
    <d v="2015-05-06T02:04:03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m/>
    <s v="film &amp; video"/>
    <s v="animation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s v="film &amp; video"/>
    <s v="animation"/>
    <d v="2012-03-19T20:02:14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s v="film &amp; video"/>
    <s v="animation"/>
    <d v="2015-03-02T21:51:49"/>
    <d v="2015-04-01T20:51:49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s v="film &amp; video"/>
    <s v="animation"/>
    <d v="2014-09-22T09:47:15"/>
    <d v="2014-11-21T10:47:15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04"/>
    <m/>
    <s v="film &amp; video"/>
    <s v="animation"/>
    <d v="2013-07-10T12:00:15"/>
    <d v="2013-08-09T12:00:15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05"/>
    <m/>
    <s v="film &amp; video"/>
    <s v="animation"/>
    <d v="2012-09-10T16:08:09"/>
    <d v="2012-10-10T16:08:0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s v="film &amp; video"/>
    <s v="animation"/>
    <d v="2016-03-18T21:31:30"/>
    <d v="2016-04-14T14:34:00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s v="film &amp; video"/>
    <s v="animation"/>
    <d v="2012-11-30T04:44:32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m/>
    <s v="film &amp; video"/>
    <s v="animation"/>
    <d v="2015-09-25T22:32:52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m/>
    <s v="film &amp; video"/>
    <s v="animation"/>
    <d v="2013-04-17T12:08:19"/>
    <d v="2013-05-17T12:08:19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m/>
    <s v="film &amp; video"/>
    <s v="animation"/>
    <d v="2014-05-02T22:37:19"/>
    <d v="2014-06-01T22:37:19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s v="film &amp; video"/>
    <s v="animation"/>
    <d v="2016-10-26T14:16:34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s v="film &amp; video"/>
    <s v="animation"/>
    <d v="2016-12-10T01:18:20"/>
    <d v="2017-01-09T01:18:20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9000000000000004"/>
    <m/>
    <s v="film &amp; video"/>
    <s v="animation"/>
    <d v="2011-12-05T11:33:36"/>
    <d v="2012-01-05T11:33:00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s v="film &amp; video"/>
    <s v="animation"/>
    <d v="2012-07-23T23:14:4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s v="film &amp; video"/>
    <s v="animation"/>
    <d v="2015-12-28T23:34:59"/>
    <d v="2016-01-27T23:34:59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s v="film &amp; video"/>
    <s v="animation"/>
    <d v="2016-08-14T00:50:30"/>
    <d v="2016-10-13T00:50:30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s v="film &amp; video"/>
    <s v="animation"/>
    <d v="2015-04-20T17:25:38"/>
    <d v="2015-05-20T17:25:38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m/>
    <s v="film &amp; video"/>
    <s v="animation"/>
    <d v="2014-06-09T19:56:05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s v="film &amp; video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s v="film &amp; video"/>
    <s v="animation"/>
    <d v="2013-12-12T22:21:14"/>
    <d v="2014-02-10T22:21:1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m/>
    <s v="film &amp; video"/>
    <s v="animation"/>
    <d v="2014-11-02T00:54:25"/>
    <d v="2014-12-25T05:00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m/>
    <s v="film &amp; video"/>
    <s v="animation"/>
    <d v="2011-11-11T18:17:29"/>
    <d v="2011-12-23T18:17:29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s v="film &amp; video"/>
    <s v="animation"/>
    <d v="2009-08-18T21:29:28"/>
    <d v="2009-10-12T20:59:00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00000000000005"/>
    <m/>
    <s v="film &amp; video"/>
    <s v="animation"/>
    <d v="2010-03-10T21:15:51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s v="film &amp; video"/>
    <s v="animation"/>
    <d v="2011-06-09T05:37:3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s v="film &amp; video"/>
    <s v="animation"/>
    <d v="2012-02-17T13:17:05"/>
    <d v="2012-03-18T12:17:0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00000000000002"/>
    <m/>
    <s v="film &amp; video"/>
    <s v="animation"/>
    <d v="2014-12-18T12:38:23"/>
    <d v="2015-01-17T12:38:2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m/>
    <s v="film &amp; video"/>
    <s v="animation"/>
    <d v="2012-02-10T23:36:27"/>
    <d v="2012-04-10T22:36:27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m/>
    <s v="film &amp; video"/>
    <s v="animation"/>
    <d v="2015-11-10T02:21:26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m/>
    <s v="film &amp; video"/>
    <s v="animation"/>
    <d v="2013-07-11T13:15:20"/>
    <d v="2013-08-10T13:15:2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s v="film &amp; video"/>
    <s v="animation"/>
    <d v="2012-03-27T00:35:01"/>
    <d v="2012-05-25T14:14:00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s v="film &amp; video"/>
    <s v="animation"/>
    <d v="2015-05-29T15:09:30"/>
    <d v="2015-06-28T15:09:3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04"/>
    <m/>
    <s v="film &amp; video"/>
    <s v="animation"/>
    <d v="2013-03-07T07:16:22"/>
    <d v="2013-04-06T06:16:22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999999999999999"/>
    <m/>
    <s v="film &amp; video"/>
    <s v="animation"/>
    <d v="2016-10-06T17:48:47"/>
    <d v="2016-11-20T18:48:47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0000000000002"/>
    <m/>
    <s v="film &amp; video"/>
    <s v="animation"/>
    <d v="2016-07-01T15:41:45"/>
    <d v="2016-08-15T07:00:00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00000000000005"/>
    <m/>
    <s v="film &amp; video"/>
    <s v="animation"/>
    <d v="2014-07-10T14:44:07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m/>
    <s v="film &amp; video"/>
    <s v="animation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s v="film &amp; video"/>
    <s v="animation"/>
    <d v="2015-03-28T18:41:20"/>
    <d v="2015-05-27T18:41:2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m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s v="film &amp; video"/>
    <s v="animation"/>
    <d v="2015-08-07T14:47:04"/>
    <d v="2015-09-06T14:46:0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m/>
    <s v="film &amp; video"/>
    <s v="animation"/>
    <d v="2012-11-05T09:23:41"/>
    <d v="2012-12-05T09:23:4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0000000000001"/>
    <m/>
    <s v="theater"/>
    <s v="plays"/>
    <d v="2015-11-10T16:51:01"/>
    <d v="2015-12-10T16:51:0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s v="theater"/>
    <s v="plays"/>
    <d v="2016-10-03T02:13:39"/>
    <d v="2016-11-01T04:59:0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m/>
    <s v="theater"/>
    <s v="plays"/>
    <d v="2016-03-01T00:58:45"/>
    <d v="2016-03-20T23:58:45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s v="theater"/>
    <s v="plays"/>
    <d v="2015-08-22T03:11:16"/>
    <d v="2015-09-21T03:11:16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m/>
    <s v="theater"/>
    <s v="plays"/>
    <d v="2016-05-02T17:12:49"/>
    <d v="2016-06-01T17:12:49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s v="theater"/>
    <s v="plays"/>
    <d v="2014-07-30T09:37:21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.00000000000001"/>
    <m/>
    <s v="theater"/>
    <s v="plays"/>
    <d v="2015-07-07T14:12:24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m/>
    <s v="theater"/>
    <s v="plays"/>
    <d v="2015-05-31T22:05:07"/>
    <d v="2015-06-21T21:20:0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2000000000002"/>
    <m/>
    <s v="theater"/>
    <s v="plays"/>
    <d v="2016-12-21T00:44:54"/>
    <d v="2017-01-11T05:00:00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000000000002"/>
    <m/>
    <s v="theater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s v="theater"/>
    <s v="plays"/>
    <d v="2016-11-02T01:33:49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000000000001"/>
    <m/>
    <s v="theater"/>
    <s v="plays"/>
    <d v="2016-04-13T00:10:08"/>
    <d v="2016-05-13T00:10:08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s v="theater"/>
    <s v="plays"/>
    <d v="2016-04-22T10:26:05"/>
    <d v="2016-05-16T10:26:05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m/>
    <s v="theater"/>
    <s v="plays"/>
    <d v="2015-09-23T19:27:50"/>
    <d v="2015-11-01T23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0000000000001"/>
    <m/>
    <s v="theater"/>
    <s v="plays"/>
    <d v="2016-12-07T13:05:05"/>
    <d v="2017-01-06T13:05:0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m/>
    <s v="theater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s v="theater"/>
    <s v="plays"/>
    <d v="2015-10-05T18:26:31"/>
    <d v="2015-11-04T19:26:31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s v="theater"/>
    <s v="plays"/>
    <d v="2016-04-13T19:04:23"/>
    <d v="2016-05-13T19:04:23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m/>
    <s v="theater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m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999999999999994"/>
    <m/>
    <s v="technology"/>
    <s v="web"/>
    <d v="2015-09-29T01:07:14"/>
    <d v="2015-10-29T01:07:14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s v="technology"/>
    <s v="web"/>
    <d v="2016-03-04T17:41:56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m/>
    <s v="technology"/>
    <s v="web"/>
    <d v="2014-10-02T02:12:42"/>
    <d v="2014-11-01T02:12:42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s v="technology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m/>
    <s v="technology"/>
    <s v="web"/>
    <d v="2015-10-06T14:13:09"/>
    <d v="2015-11-15T15:13:09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9.0000000000000011E-2"/>
    <m/>
    <s v="technology"/>
    <s v="web"/>
    <d v="2015-09-02T16:01:55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0011E-2"/>
    <m/>
    <s v="technology"/>
    <s v="web"/>
    <d v="2015-09-29T21:40: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m/>
    <s v="technology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s v="technology"/>
    <s v="web"/>
    <d v="2017-01-18T16:17: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m/>
    <s v="technology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s v="technology"/>
    <s v="web"/>
    <d v="2015-11-10T14:48:16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m/>
    <s v="technology"/>
    <s v="web"/>
    <d v="2014-10-15T17:16:31"/>
    <d v="2014-11-14T18:16:31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m/>
    <s v="technology"/>
    <s v="web"/>
    <d v="2014-09-19T16:26:12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s v="technology"/>
    <s v="web"/>
    <d v="2016-05-13T08:29:03"/>
    <d v="2016-06-12T08:29:03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s v="technology"/>
    <s v="web"/>
    <d v="2015-12-07T20:38:37"/>
    <d v="2016-01-06T20:38:37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m/>
    <s v="technology"/>
    <s v="web"/>
    <d v="2016-11-02T22:36:43"/>
    <d v="2016-12-02T23:36:4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s v="technology"/>
    <s v="web"/>
    <d v="2015-02-22T21:11:45"/>
    <d v="2015-03-24T20:11:4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m/>
    <s v="technology"/>
    <s v="web"/>
    <d v="2015-11-13T06:47:40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m/>
    <s v="technology"/>
    <s v="web"/>
    <d v="2014-11-17T18:30:45"/>
    <d v="2014-12-17T18:30:45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m/>
    <s v="technology"/>
    <s v="web"/>
    <d v="2015-09-21T15:48:33"/>
    <d v="2015-10-26T15:48:3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s v="technology"/>
    <s v="web"/>
    <d v="2016-11-18T09:20:15"/>
    <d v="2016-12-18T09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000000000000011E-2"/>
    <m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m/>
    <s v="technology"/>
    <s v="web"/>
    <d v="2016-02-11T22:37:55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s v="technology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s v="technology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s v="technology"/>
    <s v="web"/>
    <d v="2014-12-02T20:13:14"/>
    <d v="2015-01-01T20:13: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s v="technology"/>
    <s v="web"/>
    <d v="2015-12-10T22:07:03"/>
    <d v="2016-01-16T11:00:0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s v="technology"/>
    <s v="web"/>
    <d v="2015-12-02T20:20:12"/>
    <d v="2016-01-01T20:20: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m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000000000000004"/>
    <m/>
    <s v="technology"/>
    <s v="web"/>
    <d v="2015-07-07T19:35:23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s v="technology"/>
    <s v="web"/>
    <d v="2015-10-05T17:11:28"/>
    <d v="2015-11-04T18:11:28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m/>
    <s v="technology"/>
    <s v="web"/>
    <d v="2014-11-20T01:12:11"/>
    <d v="2015-01-18T01:12:0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000000000000008"/>
    <m/>
    <s v="technology"/>
    <s v="web"/>
    <d v="2016-09-19T10:38:27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m/>
    <s v="technology"/>
    <s v="web"/>
    <d v="2015-05-14T16:37:23"/>
    <d v="2015-06-13T16:37:23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s v="technology"/>
    <s v="web"/>
    <d v="2015-01-27T11:19:12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s v="technology"/>
    <s v="web"/>
    <d v="2016-03-21T14:08:22"/>
    <d v="2016-05-20T14:08:2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m/>
    <s v="technology"/>
    <s v="web"/>
    <d v="2015-08-14T13:53:13"/>
    <d v="2015-09-07T13:53:13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m/>
    <s v="technology"/>
    <s v="web"/>
    <d v="2014-11-25T20:27:03"/>
    <d v="2014-12-25T20:27: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0000000000000002E-2"/>
    <m/>
    <s v="technology"/>
    <s v="web"/>
    <d v="2016-08-23T21:47:47"/>
    <d v="2016-09-22T21:47:47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s v="technology"/>
    <s v="web"/>
    <d v="2015-07-03T00:18:24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s v="technology"/>
    <s v="web"/>
    <d v="2015-02-20T17:45:19"/>
    <d v="2015-03-15T18:00:0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m/>
    <s v="technology"/>
    <s v="web"/>
    <d v="2015-02-17T22:31:27"/>
    <d v="2015-03-19T21:31:27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s v="technology"/>
    <s v="web"/>
    <d v="2015-02-14T17:11:56"/>
    <d v="2015-03-16T16:11:56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s v="technology"/>
    <s v="web"/>
    <d v="2015-10-06T09:22:57"/>
    <d v="2015-12-01T00:00:0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m/>
    <s v="technology"/>
    <s v="web"/>
    <d v="2015-03-17T18:10:33"/>
    <d v="2015-04-16T18:10:3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m/>
    <s v="technology"/>
    <s v="web"/>
    <d v="2016-09-18T18:28:06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m/>
    <s v="technology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s v="technology"/>
    <s v="web"/>
    <d v="2016-01-08T13:18:51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000000000000005E-2"/>
    <m/>
    <s v="technology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00000000000005"/>
    <m/>
    <s v="technology"/>
    <s v="web"/>
    <d v="2014-11-03T05:34:20"/>
    <d v="2014-12-03T05:34:20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s v="technology"/>
    <s v="web"/>
    <d v="2015-03-07T16:15:45"/>
    <d v="2015-04-06T15:15:45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m/>
    <s v="technology"/>
    <s v="web"/>
    <d v="2016-03-17T18:43:26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m/>
    <s v="technology"/>
    <s v="web"/>
    <d v="2015-03-20T01:40:38"/>
    <d v="2015-05-04T01:40:38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0002E-2"/>
    <m/>
    <s v="technology"/>
    <s v="web"/>
    <d v="2016-10-03T21:31:32"/>
    <d v="2016-11-02T21:31:3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m/>
    <s v="technology"/>
    <s v="web"/>
    <d v="2016-06-24T16:55:35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s v="technology"/>
    <s v="web"/>
    <d v="2014-11-05T00:03:01"/>
    <d v="2014-12-05T00:03:0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0000000000000005E-2"/>
    <m/>
    <s v="technology"/>
    <s v="web"/>
    <d v="2015-02-12T19:30:02"/>
    <d v="2015-03-08T15:16:0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s v="technology"/>
    <s v="web"/>
    <d v="2015-03-10T19:09:22"/>
    <d v="2015-05-09T19:09:2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s v="technology"/>
    <s v="web"/>
    <d v="2014-11-26T20:35:39"/>
    <d v="2014-12-26T20:35:3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s v="technology"/>
    <s v="web"/>
    <d v="2015-05-19T19:03:35"/>
    <d v="2015-06-18T19:03:3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m/>
    <s v="technology"/>
    <s v="web"/>
    <d v="2014-07-15T15:20:2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s v="technology"/>
    <s v="web"/>
    <d v="2014-07-29T00:50:56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s v="technology"/>
    <s v="web"/>
    <d v="2015-07-09T08:35:08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s v="technology"/>
    <s v="web"/>
    <d v="2015-04-08T15:36:49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s v="technology"/>
    <s v="web"/>
    <d v="2015-10-23T19:48:56"/>
    <d v="2015-11-22T20:48:56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m/>
    <s v="technology"/>
    <s v="web"/>
    <d v="2015-05-16T22:06:20"/>
    <d v="2015-06-15T22:06:2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m/>
    <s v="technology"/>
    <s v="web"/>
    <d v="2015-10-30T00:49:04"/>
    <d v="2015-11-29T01:49:04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s v="technology"/>
    <s v="web"/>
    <d v="2015-03-23T19:56:26"/>
    <d v="2015-04-22T19:56:26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s v="technology"/>
    <s v="web"/>
    <d v="2015-11-20T13:27:17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s v="technology"/>
    <s v="web"/>
    <d v="2016-08-03T00:45:46"/>
    <d v="2016-09-02T00:45:4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m/>
    <s v="technology"/>
    <s v="web"/>
    <d v="2015-08-31T11:55:20"/>
    <d v="2015-10-01T04:59:0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s v="technology"/>
    <s v="web"/>
    <d v="2016-05-25T01:29:00"/>
    <d v="2016-06-24T01:29:00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s v="technology"/>
    <s v="web"/>
    <d v="2015-08-26T02:55:59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04"/>
    <m/>
    <s v="technology"/>
    <s v="web"/>
    <d v="2015-03-24T08:14:03"/>
    <d v="2015-05-08T08:14:0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s v="technology"/>
    <s v="web"/>
    <d v="2015-11-09T19:26:43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s v="technology"/>
    <s v="web"/>
    <d v="2014-09-26T15:36:30"/>
    <d v="2014-11-25T16:36:3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s v="technology"/>
    <s v="web"/>
    <d v="2014-07-11T17:12:18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m/>
    <s v="technology"/>
    <s v="web"/>
    <d v="2016-06-07T23:42:17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00000000000006"/>
    <m/>
    <s v="technology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s v="technology"/>
    <s v="web"/>
    <d v="2015-04-28T00:13:17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s v="technology"/>
    <s v="web"/>
    <d v="2015-04-14T23:44:01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s v="technology"/>
    <s v="web"/>
    <d v="2017-02-24T21:29:37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s v="technology"/>
    <s v="web"/>
    <d v="2015-07-13T13:25:39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s v="technology"/>
    <s v="web"/>
    <d v="2016-01-15T07:21:51"/>
    <d v="2016-03-14T23:00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s v="technology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000000000000002"/>
    <m/>
    <s v="technology"/>
    <s v="web"/>
    <d v="2016-04-14T15:18:28"/>
    <d v="2016-05-14T15:18:28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m/>
    <s v="technology"/>
    <s v="web"/>
    <d v="2015-08-07T14:52:01"/>
    <d v="2015-09-06T05:10:0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01"/>
    <m/>
    <s v="technology"/>
    <s v="web"/>
    <d v="2016-04-29T18:32:09"/>
    <d v="2016-05-28T18:32:09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s v="technology"/>
    <s v="web"/>
    <d v="2015-10-26T15:49:25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s v="technology"/>
    <s v="web"/>
    <d v="2016-05-17T07:11:02"/>
    <d v="2016-06-17T23:00:0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m/>
    <s v="technology"/>
    <s v="web"/>
    <d v="2015-03-13T02:12:42"/>
    <d v="2015-04-12T02:12:4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s v="technology"/>
    <s v="web"/>
    <d v="2015-05-07T10:55:50"/>
    <d v="2015-06-06T10:47:0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s v="technology"/>
    <s v="web"/>
    <d v="2017-01-27T23:05:18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m/>
    <s v="technology"/>
    <s v="web"/>
    <d v="2017-01-24T14:14:2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s v="technology"/>
    <s v="web"/>
    <d v="2014-08-14T13:59:55"/>
    <d v="2014-10-13T13:59:55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000000000002"/>
    <m/>
    <s v="technology"/>
    <s v="wearables"/>
    <d v="2016-11-09T10:05:15"/>
    <d v="2016-11-24T23:00:0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m/>
    <s v="technology"/>
    <s v="wearables"/>
    <d v="2015-07-14T13:40:48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m/>
    <s v="technology"/>
    <s v="wearables"/>
    <d v="2015-07-14T15:37:54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m/>
    <s v="technology"/>
    <s v="wearables"/>
    <d v="2015-04-06T15:24:35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m/>
    <s v="technology"/>
    <s v="wearables"/>
    <d v="2014-09-16T15:58:59"/>
    <d v="2014-10-29T01:00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s v="technology"/>
    <s v="wearables"/>
    <d v="2016-07-13T00:37:54"/>
    <d v="2016-08-12T00:37:5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m/>
    <s v="technology"/>
    <s v="wearables"/>
    <d v="2014-07-12T20:27:47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s v="technology"/>
    <s v="wearables"/>
    <d v="2016-02-16T18:25:49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m/>
    <s v="technology"/>
    <s v="wearables"/>
    <d v="2014-09-09T16:38:28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s v="technology"/>
    <s v="wearables"/>
    <d v="2014-08-26T21:53:33"/>
    <d v="2014-09-16T21:53:3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s v="technology"/>
    <s v="wearables"/>
    <d v="2014-10-20T00:53:04"/>
    <d v="2014-12-19T01:53:0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m/>
    <s v="technology"/>
    <s v="wearables"/>
    <d v="2014-11-13T00:25:11"/>
    <d v="2014-12-13T00:25: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000000000001"/>
    <m/>
    <s v="technology"/>
    <s v="wearables"/>
    <d v="2016-11-01T16:34:10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5000000000002"/>
    <m/>
    <s v="technology"/>
    <s v="wearables"/>
    <d v="2015-07-14T14:50:40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m/>
    <s v="technology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9000000000001"/>
    <m/>
    <s v="technology"/>
    <s v="wearables"/>
    <d v="2015-02-10T22:58:32"/>
    <d v="2015-03-12T21:58:3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s v="technology"/>
    <s v="wearables"/>
    <d v="2016-02-17T19:18:39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0000000000002"/>
    <m/>
    <s v="technology"/>
    <s v="wearables"/>
    <d v="2015-11-23T20:17:52"/>
    <d v="2015-12-23T20:17:5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m/>
    <s v="technology"/>
    <s v="wearables"/>
    <d v="2015-06-24T03:51:29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000000000001"/>
    <m/>
    <s v="technology"/>
    <s v="wearables"/>
    <d v="2015-07-24T14:14:55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m/>
    <s v="technology"/>
    <s v="wearables"/>
    <d v="2014-10-10T17:47:59"/>
    <d v="2014-11-09T18:47:59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s v="technology"/>
    <s v="wearables"/>
    <d v="2016-09-23T15:29:19"/>
    <d v="2016-10-23T15:29:1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s v="technology"/>
    <s v="wearables"/>
    <d v="2014-12-17T10:30:47"/>
    <d v="2015-01-16T10:30:47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s v="technology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m/>
    <s v="technology"/>
    <s v="wearables"/>
    <d v="2015-03-14T15:59:35"/>
    <d v="2015-04-13T15:59:3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s v="technology"/>
    <s v="wearables"/>
    <d v="2016-11-14T17:04:21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s v="technology"/>
    <s v="wearables"/>
    <d v="2014-07-18T19:58:18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0000000000001"/>
    <m/>
    <s v="technology"/>
    <s v="wearables"/>
    <d v="2016-09-19T08:57:43"/>
    <d v="2016-10-29T08:57:4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s v="technology"/>
    <s v="wearables"/>
    <d v="2015-03-27T19:57:02"/>
    <d v="2015-05-11T19:57:02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m/>
    <s v="technology"/>
    <s v="wearables"/>
    <d v="2016-06-06T15:00: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m/>
    <s v="technology"/>
    <s v="wearables"/>
    <d v="2016-05-16T17:02:00"/>
    <d v="2016-06-19T08:10:0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0000000000007"/>
    <m/>
    <s v="technology"/>
    <s v="wearables"/>
    <d v="2014-12-11T16:37:32"/>
    <d v="2015-01-14T04:00:0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0000000000003"/>
    <m/>
    <s v="technology"/>
    <s v="wearables"/>
    <d v="2014-12-01T05:16:04"/>
    <d v="2015-01-01T04:59:0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000000000000002"/>
    <m/>
    <s v="technology"/>
    <s v="wearables"/>
    <d v="2014-07-18T20:10:17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0002E-2"/>
    <m/>
    <s v="technology"/>
    <s v="wearables"/>
    <d v="2014-06-13T02:47:07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0000000000001"/>
    <m/>
    <s v="technology"/>
    <s v="wearables"/>
    <d v="2014-12-02T22:20:04"/>
    <d v="2015-01-01T06:59:0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00000000000002"/>
    <m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0000000000002"/>
    <m/>
    <s v="technology"/>
    <s v="wearables"/>
    <d v="2016-05-14T09:41:35"/>
    <d v="2016-06-28T09:41:3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0000000000003"/>
    <m/>
    <s v="technology"/>
    <s v="wearables"/>
    <d v="2016-04-21T09:02:18"/>
    <d v="2016-05-21T09:02:1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m/>
    <s v="technology"/>
    <s v="wearables"/>
    <d v="2016-07-05T16:41:49"/>
    <d v="2016-09-03T16:41:4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m/>
    <s v="technology"/>
    <s v="wearables"/>
    <d v="2014-08-13T12:02:11"/>
    <d v="2014-09-17T12:02:11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s v="technology"/>
    <s v="wearables"/>
    <d v="2016-09-26T19:20:04"/>
    <d v="2016-10-26T19:20:04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m/>
    <s v="technology"/>
    <s v="wearables"/>
    <d v="2017-02-12T18:22:02"/>
    <d v="2017-03-14T17:22:0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000000000000009"/>
    <m/>
    <s v="technology"/>
    <s v="wearables"/>
    <d v="2016-09-21T21:36:04"/>
    <d v="2016-10-31T21:36:04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m/>
    <s v="technology"/>
    <s v="wearables"/>
    <d v="2014-06-19T11:21:31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s v="technology"/>
    <s v="wearables"/>
    <d v="2014-11-28T20:47:52"/>
    <d v="2015-01-12T20:47:5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s v="technology"/>
    <s v="wearables"/>
    <d v="2015-07-04T16:09:30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00000000000003"/>
    <m/>
    <s v="technology"/>
    <s v="wearables"/>
    <d v="2016-12-07T18:00:53"/>
    <d v="2017-02-05T18:00:53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s v="technology"/>
    <s v="wearables"/>
    <d v="2015-09-15T02:30:53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m/>
    <s v="technology"/>
    <s v="wearables"/>
    <d v="2016-11-01T16:01:37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0000000000002"/>
    <m/>
    <s v="technology"/>
    <s v="wearables"/>
    <d v="2016-07-28T15:14:01"/>
    <d v="2016-09-09T06:00:0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s v="technology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s v="technology"/>
    <s v="wearables"/>
    <d v="2016-11-22T09:01:03"/>
    <d v="2016-12-22T09:01:03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9999999999996"/>
    <m/>
    <s v="technology"/>
    <s v="wearables"/>
    <d v="2015-03-31T19:23:47"/>
    <d v="2015-04-30T19:23:47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m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s v="technology"/>
    <s v="wearables"/>
    <d v="2014-10-01T12:30:20"/>
    <d v="2014-10-31T12:30:2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s v="technology"/>
    <s v="wearables"/>
    <d v="2014-06-25T22:15:0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m/>
    <s v="technology"/>
    <s v="wearables"/>
    <d v="2016-01-19T12:33:09"/>
    <d v="2016-02-03T12:33:0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s v="technology"/>
    <s v="wearables"/>
    <d v="2014-08-15T22:20:45"/>
    <d v="2014-09-18T02:00:0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m/>
    <s v="technology"/>
    <s v="wearables"/>
    <d v="2013-10-16T11:39:08"/>
    <d v="2013-11-22T16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m/>
    <s v="technology"/>
    <s v="wearables"/>
    <d v="2016-12-11T16:31:21"/>
    <d v="2017-01-10T16:31:2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s v="technology"/>
    <s v="wearables"/>
    <d v="2014-06-23T15:54:4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0000000000002"/>
    <m/>
    <s v="technology"/>
    <s v="wearables"/>
    <d v="2016-10-25T17:26:27"/>
    <d v="2016-11-24T18:26:27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s v="technology"/>
    <s v="wearables"/>
    <d v="2016-12-07T22:49:09"/>
    <d v="2017-01-31T23:32:00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000000000000011"/>
    <m/>
    <s v="technology"/>
    <s v="wearables"/>
    <d v="2016-12-22T04:37:48"/>
    <d v="2017-02-20T04:37:48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m/>
    <s v="technology"/>
    <s v="wearables"/>
    <d v="2016-12-22T11:47:58"/>
    <d v="2017-01-21T11:47:58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s v="technology"/>
    <s v="wearables"/>
    <d v="2016-11-02T23:53:03"/>
    <d v="2016-12-14T18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m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m/>
    <s v="technology"/>
    <s v="wearables"/>
    <d v="2014-07-15T13:56:40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000000000000003"/>
    <m/>
    <s v="technology"/>
    <s v="wearables"/>
    <d v="2014-11-05T00:59:19"/>
    <d v="2014-12-05T00:59:1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s v="technology"/>
    <s v="wearables"/>
    <d v="2014-07-17T23:38:22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000000000006"/>
    <m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m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m/>
    <s v="technology"/>
    <s v="wearables"/>
    <d v="2016-05-06T12:42:12"/>
    <d v="2016-06-05T12:42:1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m/>
    <s v="technology"/>
    <s v="wearables"/>
    <d v="2016-12-30T18:54:42"/>
    <d v="2017-02-28T18:54:4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0000000000007"/>
    <m/>
    <s v="technology"/>
    <s v="wearables"/>
    <d v="2015-09-26T02:10:40"/>
    <d v="2015-11-05T03:10:4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m/>
    <s v="technology"/>
    <s v="wearables"/>
    <d v="2014-10-28T15:48:27"/>
    <d v="2014-12-01T00:00:0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000000000000005"/>
    <m/>
    <s v="technology"/>
    <s v="wearables"/>
    <d v="2014-08-06T20:30:02"/>
    <d v="2014-09-05T20:30:02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000000000000011"/>
    <m/>
    <s v="technology"/>
    <s v="wearables"/>
    <d v="2017-01-17T20:17:27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m/>
    <s v="technology"/>
    <s v="wearables"/>
    <d v="2016-02-09T00:57:56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m/>
    <s v="publishing"/>
    <s v="nonfiction"/>
    <d v="2012-01-01T15:34:51"/>
    <d v="2012-01-29T15:34:5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000000000001"/>
    <m/>
    <s v="publishing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m/>
    <s v="publishing"/>
    <s v="nonfiction"/>
    <d v="2012-03-09T19:19:38"/>
    <d v="2012-04-08T18:19:3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m/>
    <s v="publishing"/>
    <s v="nonfiction"/>
    <d v="2011-05-31T15:19:23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s v="publishing"/>
    <s v="nonfiction"/>
    <d v="2015-11-13T15:01:52"/>
    <d v="2015-12-13T15:01:52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s v="publishing"/>
    <s v="nonfiction"/>
    <d v="2013-03-13T01:01:27"/>
    <d v="2013-04-12T01:01:27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000000000002"/>
    <m/>
    <s v="publishing"/>
    <s v="nonfiction"/>
    <d v="2012-12-04T00:29:09"/>
    <d v="2013-01-14T21:20:00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000000000001"/>
    <m/>
    <s v="publishing"/>
    <s v="nonfiction"/>
    <d v="2011-07-07T20:05:57"/>
    <d v="2011-08-21T20:05: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s v="publishing"/>
    <s v="nonfiction"/>
    <d v="2012-07-21T04:27:41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s v="publishing"/>
    <s v="nonfiction"/>
    <d v="2011-11-07T17:53:11"/>
    <d v="2011-12-07T17:53: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s v="publishing"/>
    <s v="nonfiction"/>
    <d v="2011-12-02T19:05:47"/>
    <d v="2012-01-22T06:00:00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s v="publishing"/>
    <s v="nonfiction"/>
    <d v="2013-07-31T10:11:01"/>
    <d v="2013-09-29T10:11:01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s v="publishing"/>
    <s v="nonfiction"/>
    <d v="2013-11-20T10:04:52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m/>
    <s v="publishing"/>
    <s v="nonfiction"/>
    <d v="2015-04-08T03:57:00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000000000001"/>
    <m/>
    <s v="publishing"/>
    <s v="nonfiction"/>
    <d v="2014-11-03T00:42:26"/>
    <d v="2014-12-04T00:39:00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000000000004"/>
    <m/>
    <s v="publishing"/>
    <s v="nonfiction"/>
    <d v="2013-11-01T17:37:20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s v="publishing"/>
    <s v="nonfiction"/>
    <d v="2014-01-28T06:36:2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000000000002"/>
    <m/>
    <s v="publishing"/>
    <s v="nonfiction"/>
    <d v="2014-10-31T14:29:54"/>
    <d v="2014-12-01T04:59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m/>
    <s v="publishing"/>
    <s v="nonfiction"/>
    <d v="2014-07-09T12:03:4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s v="publishing"/>
    <s v="nonfiction"/>
    <d v="2015-06-07T03:31:22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s v="publishing"/>
    <s v="nonfiction"/>
    <d v="2013-05-07T15:33:26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m/>
    <s v="publishing"/>
    <s v="nonfiction"/>
    <d v="2014-02-19T22:01:52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s v="publishing"/>
    <s v="nonfiction"/>
    <d v="2012-03-22T17:01:25"/>
    <d v="2012-04-16T21:00:00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s v="publishing"/>
    <s v="nonfiction"/>
    <d v="2012-11-13T22:58:23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0000000000002"/>
    <m/>
    <s v="publishing"/>
    <s v="nonfiction"/>
    <d v="2013-04-03T13:44:05"/>
    <d v="2013-05-03T13:44:0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m/>
    <s v="publishing"/>
    <s v="nonfiction"/>
    <d v="2012-09-05T01:01:49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3999999999999"/>
    <m/>
    <s v="publishing"/>
    <s v="nonfiction"/>
    <d v="2014-12-15T13:10:19"/>
    <d v="2015-01-15T10:54:0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s v="publishing"/>
    <s v="nonfiction"/>
    <d v="2014-07-11T20:19:26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s v="publishing"/>
    <s v="nonfiction"/>
    <d v="2016-12-29T22:35:30"/>
    <d v="2017-01-28T22:35:30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m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s v="publishing"/>
    <s v="nonfiction"/>
    <d v="2011-06-19T15:07:5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s v="publishing"/>
    <s v="nonfiction"/>
    <d v="2016-09-26T10:06:57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s v="publishing"/>
    <s v="nonfiction"/>
    <d v="2012-12-06T17:58:41"/>
    <d v="2013-01-05T17:58:41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000000000001"/>
    <m/>
    <s v="publishing"/>
    <s v="nonfiction"/>
    <d v="2013-04-19T14:31:17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000000000001"/>
    <m/>
    <s v="publishing"/>
    <s v="nonfiction"/>
    <d v="2011-02-16T18:24:19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s v="publishing"/>
    <s v="nonfiction"/>
    <d v="2012-11-22T01:18:34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s v="publishing"/>
    <s v="nonfiction"/>
    <d v="2010-09-08T20:04:2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s v="publishing"/>
    <s v="nonfiction"/>
    <d v="2014-05-30T07:55:39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s v="publishing"/>
    <s v="fiction"/>
    <d v="2016-10-27T18:20:13"/>
    <d v="2016-11-26T19:20:13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s v="publishing"/>
    <s v="fiction"/>
    <d v="2016-11-16T20:36:10"/>
    <d v="2016-12-04T06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000000000000001"/>
    <m/>
    <s v="publishing"/>
    <s v="fiction"/>
    <d v="2013-07-16T10:43:28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s v="publishing"/>
    <s v="fiction"/>
    <d v="2015-08-11T04:09:21"/>
    <d v="2015-09-10T04:09:21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0000000000005"/>
    <m/>
    <s v="publishing"/>
    <s v="fiction"/>
    <d v="2014-09-19T13:01:24"/>
    <d v="2014-10-19T13:01:2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s v="publishing"/>
    <s v="fiction"/>
    <d v="2015-04-21T03:26:50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s v="publishing"/>
    <s v="fiction"/>
    <d v="2013-11-16T04:58:1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m/>
    <s v="publishing"/>
    <s v="fiction"/>
    <d v="2013-11-26T23:54:5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s v="publishing"/>
    <s v="fiction"/>
    <d v="2013-01-15T23:59:29"/>
    <d v="2013-02-24T23:59:29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.0000000000000002E-2"/>
    <m/>
    <s v="publishing"/>
    <s v="fiction"/>
    <d v="2015-12-11T19:46:42"/>
    <d v="2016-01-30T19:46:4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00000000000005"/>
    <m/>
    <s v="publishing"/>
    <s v="fiction"/>
    <d v="2009-09-12T01:21:59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000000000000009"/>
    <m/>
    <s v="publishing"/>
    <s v="fiction"/>
    <d v="2015-04-06T17:39:45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m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s v="publishing"/>
    <s v="fiction"/>
    <d v="2011-11-16T01:26:35"/>
    <d v="2011-12-16T01:26:3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s v="publishing"/>
    <s v="fiction"/>
    <d v="2015-09-03T16:27:25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s v="publishing"/>
    <s v="fiction"/>
    <d v="2013-07-01T23:32:57"/>
    <d v="2013-07-31T23:32:5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s v="publishing"/>
    <s v="fiction"/>
    <d v="2014-03-31T16:51:20"/>
    <d v="2014-04-30T16:51:2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m/>
    <s v="publishing"/>
    <s v="fiction"/>
    <d v="2010-09-15T16:25:05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s v="music"/>
    <s v="rock"/>
    <d v="2011-04-03T16:10:25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m/>
    <s v="music"/>
    <s v="rock"/>
    <d v="2013-05-09T00:01:14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s v="music"/>
    <s v="rock"/>
    <d v="2012-07-26T18:11:42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m/>
    <s v="music"/>
    <s v="rock"/>
    <d v="2012-03-19T18:34:09"/>
    <d v="2012-04-27T22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0000000000001"/>
    <m/>
    <s v="music"/>
    <s v="rock"/>
    <d v="2014-02-05T03:35:19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m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m/>
    <s v="music"/>
    <s v="rock"/>
    <d v="2012-03-15T01:20:34"/>
    <d v="2012-05-11T15:47:00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000000000002"/>
    <m/>
    <s v="music"/>
    <s v="rock"/>
    <d v="2013-10-02T15:03:46"/>
    <d v="2013-11-01T15:03:4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m/>
    <s v="music"/>
    <s v="rock"/>
    <d v="2012-05-30T00:09:4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000000000001"/>
    <m/>
    <s v="music"/>
    <s v="rock"/>
    <d v="2013-01-03T04:28:00"/>
    <d v="2013-01-21T07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m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999999999999"/>
    <m/>
    <s v="music"/>
    <s v="rock"/>
    <d v="2013-10-10T18:44:06"/>
    <d v="2013-11-13T05:59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m/>
    <s v="music"/>
    <s v="rock"/>
    <d v="2013-10-08T20:58:03"/>
    <d v="2013-11-07T21:58:0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m/>
    <s v="music"/>
    <s v="rock"/>
    <d v="2013-06-17T17:47:24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000000000002"/>
    <m/>
    <s v="music"/>
    <s v="rock"/>
    <d v="2011-07-12T02:45:37"/>
    <d v="2011-09-05T17:06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m/>
    <s v="music"/>
    <s v="rock"/>
    <d v="2012-02-24T14:42:46"/>
    <d v="2012-04-07T04:59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s v="music"/>
    <s v="rock"/>
    <d v="2013-08-16T21:11:25"/>
    <d v="2013-09-15T21:10:00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000000000002"/>
    <m/>
    <s v="music"/>
    <s v="rock"/>
    <d v="2012-03-28T23:51:28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m/>
    <s v="music"/>
    <s v="rock"/>
    <d v="2014-08-31T14:09:47"/>
    <d v="2014-09-30T14:09:47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s v="music"/>
    <s v="rock"/>
    <d v="2012-03-28T16:00:46"/>
    <d v="2012-04-27T16:00:46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m/>
    <s v="music"/>
    <s v="rock"/>
    <d v="2014-08-12T10:24:14"/>
    <d v="2014-09-11T10:24:1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m/>
    <s v="music"/>
    <s v="rock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000000000001"/>
    <m/>
    <s v="music"/>
    <s v="rock"/>
    <d v="2012-08-02T00:32:04"/>
    <d v="2012-09-17T04:05:00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00000000002"/>
    <m/>
    <s v="music"/>
    <s v="rock"/>
    <d v="2011-05-02T22:47:58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s v="music"/>
    <s v="rock"/>
    <d v="2011-07-06T02:32:06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s v="music"/>
    <s v="rock"/>
    <d v="2011-05-27T19:45:12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m/>
    <s v="music"/>
    <s v="rock"/>
    <d v="2011-08-08T16:35:39"/>
    <d v="2011-09-07T16:35:39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000000000001"/>
    <m/>
    <s v="music"/>
    <s v="rock"/>
    <d v="2017-01-24T15:05:11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s v="music"/>
    <s v="rock"/>
    <d v="2014-11-19T02:24:46"/>
    <d v="2014-12-22T04:59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000000000001"/>
    <m/>
    <s v="music"/>
    <s v="rock"/>
    <d v="2013-12-20T20:00:30"/>
    <d v="2014-01-19T20:00:30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s v="music"/>
    <s v="rock"/>
    <d v="2012-08-02T01:21:02"/>
    <d v="2012-09-01T01:21:02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s v="music"/>
    <s v="rock"/>
    <d v="2013-06-18T15:26:42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2999999999998"/>
    <m/>
    <s v="music"/>
    <s v="rock"/>
    <d v="2013-01-08T00:25:52"/>
    <d v="2013-03-01T13:58:0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s v="music"/>
    <s v="rock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0000000000001"/>
    <m/>
    <s v="music"/>
    <s v="rock"/>
    <d v="2011-05-16T17:50:01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s v="music"/>
    <s v="rock"/>
    <d v="2014-10-02T22:01:43"/>
    <d v="2014-11-01T22:01:4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m/>
    <s v="music"/>
    <s v="rock"/>
    <d v="2013-03-08T20:54:03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0999999999999"/>
    <m/>
    <s v="music"/>
    <s v="rock"/>
    <d v="2012-01-17T14:23:31"/>
    <d v="2012-03-11T04:59:0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m/>
    <s v="music"/>
    <s v="rock"/>
    <d v="2012-07-30T21:11:21"/>
    <d v="2012-08-07T17:01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000000000001"/>
    <m/>
    <s v="music"/>
    <s v="rock"/>
    <d v="2013-12-11T23:57:34"/>
    <d v="2013-12-21T04:44:00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s v="music"/>
    <s v="rock"/>
    <d v="2014-05-09T20:12:22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s v="music"/>
    <s v="rock"/>
    <d v="2015-03-30T22:07:45"/>
    <d v="2015-05-04T04:01:0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m/>
    <s v="music"/>
    <s v="rock"/>
    <d v="2012-09-05T22:44:10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0000000000003"/>
    <m/>
    <s v="music"/>
    <s v="rock"/>
    <d v="2015-02-20T23:20:52"/>
    <d v="2015-03-22T22:20:5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000000000002"/>
    <m/>
    <s v="music"/>
    <s v="rock"/>
    <d v="2010-03-13T05:48:38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2999999999999"/>
    <m/>
    <s v="music"/>
    <s v="rock"/>
    <d v="2012-10-04T07:21:24"/>
    <d v="2012-10-29T07:21:24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4999999999999"/>
    <m/>
    <s v="music"/>
    <s v="rock"/>
    <d v="2012-03-05T00:55:30"/>
    <d v="2012-03-25T23:55:30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000000000001"/>
    <m/>
    <s v="music"/>
    <s v="rock"/>
    <d v="2012-01-19T11:21:47"/>
    <d v="2012-02-14T19:49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s v="music"/>
    <s v="rock"/>
    <d v="2012-06-13T01:13:02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s v="music"/>
    <s v="rock"/>
    <d v="2016-05-14T19:14:00"/>
    <d v="2016-07-13T19:14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m/>
    <s v="music"/>
    <s v="rock"/>
    <d v="2013-02-20T12:37:05"/>
    <d v="2013-03-22T11:37:05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2999999999998"/>
    <m/>
    <s v="music"/>
    <s v="rock"/>
    <d v="2012-03-28T15:31:34"/>
    <d v="2012-04-27T15:31:34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m/>
    <s v="music"/>
    <s v="rock"/>
    <d v="2011-11-22T16:12:15"/>
    <d v="2012-01-21T08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000000000002"/>
    <m/>
    <s v="music"/>
    <s v="rock"/>
    <d v="2014-03-20T21:04:35"/>
    <d v="2014-04-19T21:04:35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m/>
    <s v="music"/>
    <s v="rock"/>
    <d v="2013-05-28T19:44:52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s v="music"/>
    <s v="rock"/>
    <d v="2012-04-06T10:59:18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m/>
    <s v="music"/>
    <s v="rock"/>
    <d v="2013-09-07T01:21:58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s v="music"/>
    <s v="rock"/>
    <d v="2014-04-01T23:57:42"/>
    <d v="2014-05-01T23:57:42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s v="music"/>
    <s v="rock"/>
    <d v="2011-12-18T21:33:05"/>
    <d v="2012-01-17T21:33:0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000000000002"/>
    <m/>
    <s v="music"/>
    <s v="rock"/>
    <d v="2012-08-23T18:19:16"/>
    <d v="2012-09-22T18:19:16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000000000002"/>
    <m/>
    <s v="music"/>
    <s v="metal"/>
    <d v="2016-08-25T05:26:27"/>
    <d v="2016-09-24T05:26:27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s v="music"/>
    <s v="metal"/>
    <d v="2014-10-11T20:07:43"/>
    <d v="2014-11-10T21:07: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000000000001"/>
    <m/>
    <s v="music"/>
    <s v="metal"/>
    <d v="2013-09-09T14:13:03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m/>
    <s v="music"/>
    <s v="metal"/>
    <d v="2016-11-21T06:11:20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m/>
    <s v="music"/>
    <s v="metal"/>
    <d v="2014-09-23T16:25:52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m/>
    <s v="music"/>
    <s v="metal"/>
    <d v="2016-07-27T04:56:36"/>
    <d v="2016-09-05T03:59:0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s v="music"/>
    <s v="metal"/>
    <d v="2014-02-24T09:24:15"/>
    <d v="2014-03-10T14:00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s v="music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s v="music"/>
    <s v="metal"/>
    <d v="2015-03-15T19:00:33"/>
    <d v="2015-04-14T19:00:3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s v="music"/>
    <s v="metal"/>
    <d v="2015-02-16T03:34:24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000000000002"/>
    <m/>
    <s v="music"/>
    <s v="metal"/>
    <d v="2016-03-23T19:51:57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s v="music"/>
    <s v="metal"/>
    <d v="2016-06-01T21:07:33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000000000001"/>
    <m/>
    <s v="music"/>
    <s v="metal"/>
    <d v="2016-10-13T19:19:55"/>
    <d v="2016-10-24T21:00:0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00000000001"/>
    <m/>
    <s v="music"/>
    <s v="metal"/>
    <d v="2016-11-28T05:05:46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m/>
    <s v="music"/>
    <s v="metal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s v="music"/>
    <s v="metal"/>
    <d v="2016-08-27T07:29:16"/>
    <d v="2016-10-25T19:00:00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s v="music"/>
    <s v="metal"/>
    <d v="2015-10-14T13:57:11"/>
    <d v="2015-11-25T14:57:11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000000000002"/>
    <m/>
    <s v="music"/>
    <s v="metal"/>
    <d v="2015-03-16T17:53:38"/>
    <d v="2015-04-15T22:59:0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999999999999"/>
    <m/>
    <s v="music"/>
    <s v="metal"/>
    <d v="2015-05-04T19:41:08"/>
    <d v="2015-06-04T00:00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m/>
    <s v="music"/>
    <s v="jazz"/>
    <d v="2013-10-23T11:35:13"/>
    <d v="2013-11-22T12:35: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399999999999998"/>
    <m/>
    <s v="music"/>
    <s v="jazz"/>
    <d v="2016-08-17T23:10:04"/>
    <d v="2016-09-16T23:10:04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m/>
    <s v="music"/>
    <s v="jazz"/>
    <d v="2013-10-12T13:19:08"/>
    <d v="2013-11-11T14:19:08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09"/>
    <m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0000000000006"/>
    <m/>
    <s v="music"/>
    <s v="jazz"/>
    <d v="2013-09-24T02:33:58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500000000000003"/>
    <m/>
    <s v="music"/>
    <s v="jazz"/>
    <d v="2012-11-17T18:33:17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m/>
    <s v="music"/>
    <s v="jazz"/>
    <d v="2015-01-21T15:18:38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0000000000003"/>
    <m/>
    <s v="music"/>
    <s v="jazz"/>
    <d v="2009-10-02T02:31:46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m/>
    <s v="music"/>
    <s v="jazz"/>
    <d v="2013-12-08T00:39:58"/>
    <d v="2014-01-07T00:39:5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m/>
    <s v="music"/>
    <s v="jazz"/>
    <d v="2013-03-09T20:17:37"/>
    <d v="2013-04-08T19:17:3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005"/>
    <m/>
    <s v="music"/>
    <s v="jazz"/>
    <d v="2013-08-02T00:32:03"/>
    <d v="2013-09-01T00:32:0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00000000000008"/>
    <m/>
    <s v="music"/>
    <s v="jazz"/>
    <d v="2013-10-30T13:28:15"/>
    <d v="2013-11-29T14:28:1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0999999999999994"/>
    <m/>
    <s v="music"/>
    <s v="jazz"/>
    <d v="2011-01-24T19:48:47"/>
    <d v="2011-03-10T19:48:47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m/>
    <s v="music"/>
    <s v="jazz"/>
    <d v="2012-10-02T04:00:40"/>
    <d v="2012-11-11T05:00:4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0000000000002"/>
    <m/>
    <s v="music"/>
    <s v="jazz"/>
    <d v="2013-04-04T14:00:34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s v="music"/>
    <s v="jazz"/>
    <d v="2015-09-01T17:22:11"/>
    <d v="2015-09-21T17:22:11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800000000000004"/>
    <m/>
    <s v="music"/>
    <s v="jazz"/>
    <d v="2013-01-02T11:55:27"/>
    <d v="2013-02-04T11:55:27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s v="music"/>
    <s v="jazz"/>
    <d v="2013-11-19T18:56:00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s v="music"/>
    <s v="jazz"/>
    <d v="2010-11-23T05:35:24"/>
    <d v="2010-12-23T05:35:24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m/>
    <s v="music"/>
    <s v="jazz"/>
    <d v="2012-05-08T19:55:05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m/>
    <s v="music"/>
    <s v="indie rock"/>
    <d v="2012-09-27T07:42:18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s v="music"/>
    <s v="indie rock"/>
    <d v="2011-11-30T06:01:26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m/>
    <s v="music"/>
    <s v="indie rock"/>
    <d v="2011-08-04T20:39:10"/>
    <d v="2011-09-06T20:39:10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s v="music"/>
    <s v="indie rock"/>
    <d v="2016-01-02T22:27:15"/>
    <d v="2016-03-02T22:27:15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s v="music"/>
    <s v="indie rock"/>
    <d v="2012-03-13T19:15:46"/>
    <d v="2012-05-12T02:31:00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s v="music"/>
    <s v="indie rock"/>
    <d v="2016-12-09T22:35:11"/>
    <d v="2016-12-30T22:35:11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s v="music"/>
    <s v="indie rock"/>
    <d v="2016-08-21T20:53:33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s v="music"/>
    <s v="indie rock"/>
    <d v="2012-04-27T23:00:55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000000000000011"/>
    <m/>
    <s v="music"/>
    <s v="indie rock"/>
    <d v="2011-07-27T18:04:45"/>
    <d v="2011-09-01T06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m/>
    <s v="music"/>
    <s v="indie rock"/>
    <d v="2014-09-05T18:49:03"/>
    <d v="2014-10-05T18:49:0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m/>
    <s v="music"/>
    <s v="indie rock"/>
    <d v="2013-10-22T16:46:19"/>
    <d v="2013-11-21T17:46:19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s v="music"/>
    <s v="indie rock"/>
    <d v="2014-07-22T00:45:30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s v="music"/>
    <s v="indie rock"/>
    <d v="2010-05-06T04:48:03"/>
    <d v="2010-08-01T04:00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s v="music"/>
    <s v="indie rock"/>
    <d v="2015-03-02T21:32:43"/>
    <d v="2015-04-01T20:32:4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s v="music"/>
    <s v="indie rock"/>
    <d v="2016-05-06T23:33:30"/>
    <d v="2016-06-05T23:33:30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m/>
    <s v="music"/>
    <s v="indie rock"/>
    <d v="2010-09-10T03:03:49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s v="music"/>
    <s v="indie rock"/>
    <d v="2015-08-02T20:57:06"/>
    <d v="2015-08-28T04:00:0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s v="music"/>
    <s v="indie rock"/>
    <d v="2012-10-29T16:31:48"/>
    <d v="2012-11-28T17:31:48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s v="music"/>
    <s v="indie rock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0000000000005"/>
    <m/>
    <s v="music"/>
    <s v="indie rock"/>
    <d v="2011-04-13T02:22:42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004"/>
    <m/>
    <s v="music"/>
    <s v="jazz"/>
    <d v="2016-02-29T20:23:22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s v="music"/>
    <s v="jazz"/>
    <d v="2010-04-23T19:28:34"/>
    <d v="2010-06-08T19:11:0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s v="music"/>
    <s v="jazz"/>
    <d v="2014-07-09T23:10:2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s v="music"/>
    <s v="jazz"/>
    <d v="2012-08-28T19:06:20"/>
    <d v="2012-09-23T02:25:00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m/>
    <s v="music"/>
    <s v="jazz"/>
    <d v="2015-12-04T01:55:37"/>
    <d v="2016-01-03T01:55:37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m/>
    <s v="music"/>
    <s v="jazz"/>
    <d v="2010-11-25T05:45:26"/>
    <d v="2011-01-24T05:45:26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s v="music"/>
    <s v="jazz"/>
    <d v="2014-02-11T04:33:10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s v="music"/>
    <s v="jazz"/>
    <d v="2011-08-12T04:37:03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s v="music"/>
    <s v="jazz"/>
    <d v="2010-06-11T19:14:15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s v="music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0000000000003"/>
    <m/>
    <s v="music"/>
    <s v="jazz"/>
    <d v="2017-01-02T13:05:19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s v="music"/>
    <s v="jazz"/>
    <d v="2014-01-03T00:07:25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m/>
    <s v="music"/>
    <s v="jazz"/>
    <d v="2012-10-12T02:37:27"/>
    <d v="2012-12-11T03:37:27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m/>
    <s v="music"/>
    <s v="jazz"/>
    <d v="2012-04-05T03:20:19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s v="music"/>
    <s v="jazz"/>
    <d v="2012-07-26T18:19:07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00000000000005"/>
    <m/>
    <s v="music"/>
    <s v="jazz"/>
    <d v="2012-01-29T16:18:34"/>
    <d v="2012-03-01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s v="music"/>
    <s v="jazz"/>
    <d v="2010-09-13T20:28:54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s v="music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m/>
    <s v="music"/>
    <s v="jazz"/>
    <d v="2014-11-01T21:59:21"/>
    <d v="2014-12-01T22:59:2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s v="music"/>
    <s v="jazz"/>
    <d v="2012-11-14T15:24:05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s v="music"/>
    <s v="jazz"/>
    <d v="2013-10-15T16:07:02"/>
    <d v="2013-11-14T17:07:02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s v="music"/>
    <s v="jazz"/>
    <d v="2011-10-31T04:06:16"/>
    <d v="2011-12-12T05:06:1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m/>
    <s v="music"/>
    <s v="jazz"/>
    <d v="2014-08-27T12:43:13"/>
    <d v="2014-10-01T12:43:1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m/>
    <s v="music"/>
    <s v="jazz"/>
    <d v="2014-10-22T23:02:03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m/>
    <s v="music"/>
    <s v="jazz"/>
    <d v="2013-10-28T21:08:31"/>
    <d v="2013-11-27T22:08:31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s v="music"/>
    <s v="jazz"/>
    <d v="2010-06-09T00:28:50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s v="music"/>
    <s v="jazz"/>
    <d v="2012-04-14T19:44:55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m/>
    <s v="music"/>
    <s v="jazz"/>
    <d v="2012-09-28T20:41:53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s v="music"/>
    <s v="jazz"/>
    <d v="2012-03-10T05:42:49"/>
    <d v="2012-04-09T04:42:4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0000000000005"/>
    <m/>
    <s v="music"/>
    <s v="jazz"/>
    <d v="2010-05-14T21:58:26"/>
    <d v="2010-06-25T21:32:0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s v="music"/>
    <s v="jazz"/>
    <d v="2014-02-10T08:38:22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0000000000001"/>
    <m/>
    <s v="music"/>
    <s v="jazz"/>
    <d v="2013-02-05T23:15:45"/>
    <d v="2013-03-22T22:15:45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09"/>
    <m/>
    <s v="music"/>
    <s v="jazz"/>
    <d v="2014-03-13T04:03:29"/>
    <d v="2014-05-12T04:03:29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s v="music"/>
    <s v="jazz"/>
    <d v="2014-04-04T17:41:24"/>
    <d v="2014-05-04T06:00:00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m/>
    <s v="music"/>
    <s v="jazz"/>
    <d v="2015-12-30T08:00:29"/>
    <d v="2016-01-29T08:00:29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s v="music"/>
    <s v="jazz"/>
    <d v="2011-12-06T00:34:49"/>
    <d v="2012-01-18T20:00:00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00000000000001"/>
    <m/>
    <s v="music"/>
    <s v="jazz"/>
    <d v="2013-10-04T19:09:17"/>
    <d v="2013-11-03T20:09:1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000000000000004"/>
    <m/>
    <s v="music"/>
    <s v="jazz"/>
    <d v="2012-08-03T11:30:48"/>
    <d v="2012-09-02T11:30:4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00000000000002"/>
    <m/>
    <s v="music"/>
    <s v="jazz"/>
    <d v="2013-05-22T18:18:58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m/>
    <s v="technology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00000000000003"/>
    <m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m/>
    <s v="technology"/>
    <s v="wearables"/>
    <d v="2016-01-13T20:14:20"/>
    <d v="2016-02-18T20:14:20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m/>
    <s v="technology"/>
    <s v="wearables"/>
    <d v="2016-10-30T16:01:45"/>
    <d v="2016-11-29T17:01:45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m/>
    <s v="technology"/>
    <s v="wearables"/>
    <d v="2016-03-15T14:00:50"/>
    <d v="2016-04-18T14:00:00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00000000000004"/>
    <m/>
    <s v="technology"/>
    <s v="wearables"/>
    <d v="2016-12-28T20:57:06"/>
    <d v="2017-02-18T23:59:00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00000000000001"/>
    <m/>
    <s v="technology"/>
    <s v="wearables"/>
    <d v="2016-08-10T18:00:48"/>
    <d v="2016-09-09T18:00:4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s v="technology"/>
    <s v="wearables"/>
    <d v="2016-05-01T18:45:06"/>
    <d v="2016-06-30T18:45:0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.000000000000002"/>
    <m/>
    <s v="technology"/>
    <s v="wearables"/>
    <d v="2016-02-11T19:52:44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m/>
    <s v="technology"/>
    <s v="wearables"/>
    <d v="2015-12-23T01:02:56"/>
    <d v="2016-02-21T01:02:56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0000000000003"/>
    <m/>
    <s v="technology"/>
    <s v="wearables"/>
    <d v="2015-12-18T18:01:01"/>
    <d v="2016-01-17T18:01:01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s v="technology"/>
    <s v="wearables"/>
    <d v="2016-04-20T15:41:12"/>
    <d v="2016-06-04T15:41:1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0000000000005"/>
    <m/>
    <s v="technology"/>
    <s v="wearables"/>
    <d v="2016-10-19T14:43:32"/>
    <d v="2016-11-18T15:43:3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008"/>
    <m/>
    <s v="technology"/>
    <s v="wearables"/>
    <d v="2014-12-26T03:56:39"/>
    <d v="2015-01-25T03:56:39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0000000000004"/>
    <m/>
    <s v="technology"/>
    <s v="wearables"/>
    <d v="2015-07-09T20:00:39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m/>
    <s v="technology"/>
    <s v="wearables"/>
    <d v="2016-08-04T07:05:00"/>
    <d v="2016-09-13T07:05:00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m/>
    <s v="technology"/>
    <s v="wearables"/>
    <d v="2015-02-25T21:55:59"/>
    <d v="2015-04-26T20:55:59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m/>
    <s v="technology"/>
    <s v="wearables"/>
    <d v="2016-10-17T13:15:33"/>
    <d v="2016-11-17T14:15:3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0000000000002"/>
    <m/>
    <s v="technology"/>
    <s v="wearables"/>
    <d v="2015-03-19T19:16:03"/>
    <d v="2015-04-10T04:59:0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s v="technology"/>
    <s v="wearables"/>
    <d v="2014-12-20T04:11:05"/>
    <d v="2015-01-19T04:11:05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m/>
    <s v="technology"/>
    <s v="wearables"/>
    <d v="2017-01-31T15:02:35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m/>
    <s v="technology"/>
    <s v="wearables"/>
    <d v="2017-01-05T16:38:55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s v="technology"/>
    <s v="wearables"/>
    <d v="2016-01-04T17:05:53"/>
    <d v="2016-02-11T17:05:53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m/>
    <s v="technology"/>
    <s v="wearables"/>
    <d v="2016-09-12T15:15:19"/>
    <d v="2016-10-17T15:15:1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m/>
    <s v="technology"/>
    <s v="wearables"/>
    <d v="2015-07-23T15:05:19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00000000000002"/>
    <m/>
    <s v="technology"/>
    <s v="wearables"/>
    <d v="2016-09-24T00:24:06"/>
    <d v="2016-10-26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00000000000002"/>
    <m/>
    <s v="technology"/>
    <s v="wearables"/>
    <d v="2016-09-06T15:15:32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s v="technology"/>
    <s v="wearables"/>
    <d v="2016-02-22T06:06:14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m/>
    <s v="technology"/>
    <s v="wearables"/>
    <d v="2014-07-16T20:20:34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m/>
    <s v="technology"/>
    <s v="wearables"/>
    <d v="2017-01-07T07:16:47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s v="technology"/>
    <s v="wearables"/>
    <d v="2016-12-17T05:17:33"/>
    <d v="2017-01-23T04:59:0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999999999999998"/>
    <m/>
    <s v="technology"/>
    <s v="wearables"/>
    <d v="2015-04-17T17:01:00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m/>
    <s v="technology"/>
    <s v="wearables"/>
    <d v="2014-08-05T20:46:38"/>
    <d v="2014-09-04T06:59:00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00000000000003"/>
    <m/>
    <s v="technology"/>
    <s v="wearables"/>
    <d v="2015-09-10T00:21:33"/>
    <d v="2015-11-09T01:21:3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s v="technology"/>
    <s v="wearables"/>
    <d v="2016-02-24T17:59:16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00000000000003"/>
    <m/>
    <s v="technology"/>
    <s v="wearables"/>
    <d v="2016-04-29T16:43:05"/>
    <d v="2016-06-28T16:4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00000000000002"/>
    <m/>
    <s v="technology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m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m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0000000000007"/>
    <m/>
    <s v="technology"/>
    <s v="wearables"/>
    <d v="2016-05-16T10:00:28"/>
    <d v="2016-06-20T18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s v="technology"/>
    <s v="wearables"/>
    <d v="2014-10-16T21:42:02"/>
    <d v="2014-11-30T22:42:0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m/>
    <s v="technology"/>
    <s v="wearables"/>
    <d v="2014-07-10T22:43:42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m/>
    <s v="technology"/>
    <s v="wearables"/>
    <d v="2016-09-02T18:04:46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m/>
    <s v="technology"/>
    <s v="wearables"/>
    <d v="2016-07-23T16:01:25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s v="technology"/>
    <s v="wearables"/>
    <d v="2015-02-26T02:46:48"/>
    <d v="2015-03-28T01:46:4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m/>
    <s v="technology"/>
    <s v="wearables"/>
    <d v="2015-12-01T23:13:30"/>
    <d v="2015-12-31T23:00:0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s v="technology"/>
    <s v="wearables"/>
    <d v="2015-11-16T18:25:00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s v="technology"/>
    <s v="wearables"/>
    <d v="2014-05-14T07:04:10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s v="technology"/>
    <s v="wearables"/>
    <d v="2016-09-01T08:33:45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0000000000003"/>
    <m/>
    <s v="technology"/>
    <s v="wearables"/>
    <d v="2016-08-29T22:24:55"/>
    <d v="2016-09-28T22:24:55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m/>
    <s v="technology"/>
    <s v="wearables"/>
    <d v="2014-08-04T18:49:24"/>
    <d v="2014-09-03T18:49:2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s v="technology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000000000000003"/>
    <m/>
    <s v="technology"/>
    <s v="wearables"/>
    <d v="2016-03-08T22:11:59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m/>
    <s v="technology"/>
    <s v="wearables"/>
    <d v="2016-10-09T23:09:28"/>
    <d v="2016-11-12T05:00:0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m/>
    <s v="technology"/>
    <s v="wearables"/>
    <d v="2014-10-09T06:18:50"/>
    <d v="2014-11-30T22:59:0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s v="technology"/>
    <s v="wearables"/>
    <d v="2014-11-04T22:34:40"/>
    <d v="2014-11-29T16:00:00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00000000000001"/>
    <m/>
    <s v="technology"/>
    <s v="wearables"/>
    <d v="2014-06-27T20:47:40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s v="technology"/>
    <s v="wearables"/>
    <d v="2014-10-29T02:28:17"/>
    <d v="2014-11-28T03:28:1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m/>
    <s v="technology"/>
    <s v="wearables"/>
    <d v="2015-10-05T04:03:21"/>
    <d v="2015-11-19T05:03:21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m/>
    <s v="technology"/>
    <s v="wearables"/>
    <d v="2014-10-14T07:11:30"/>
    <d v="2014-11-13T08:02:0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m/>
    <s v="technology"/>
    <s v="wearables"/>
    <d v="2017-01-14T01:26: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s v="technology"/>
    <s v="wearables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0000000000005"/>
    <m/>
    <s v="technology"/>
    <s v="wearables"/>
    <d v="2015-11-17T16:25:14"/>
    <d v="2015-12-17T05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60000000000002"/>
    <m/>
    <s v="technology"/>
    <s v="wearables"/>
    <d v="2017-02-14T17:01:01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0000000000008"/>
    <m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0000000000011"/>
    <m/>
    <s v="technology"/>
    <s v="wearables"/>
    <d v="2015-09-29T14:59:43"/>
    <d v="2015-10-30T14:59:4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s v="technology"/>
    <s v="wearables"/>
    <d v="2014-12-04T00:57:52"/>
    <d v="2014-12-12T07:11:0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m/>
    <s v="technology"/>
    <s v="wearables"/>
    <d v="2016-11-02T14:00:23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m/>
    <s v="technology"/>
    <s v="wearables"/>
    <d v="2016-11-28T19:25:15"/>
    <d v="2016-12-28T19:25:15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s v="technology"/>
    <s v="wearables"/>
    <d v="2016-05-20T14:30:46"/>
    <d v="2016-06-19T14:30:4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m/>
    <s v="technology"/>
    <s v="wearables"/>
    <d v="2016-07-10T19:54:22"/>
    <d v="2016-09-05T02:59:0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m/>
    <s v="technology"/>
    <s v="wearables"/>
    <d v="2014-11-03T21:33:15"/>
    <d v="2014-12-18T21:33:1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m/>
    <s v="technology"/>
    <s v="wearables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m/>
    <s v="technology"/>
    <s v="wearables"/>
    <d v="2015-12-01T20:00:56"/>
    <d v="2015-12-29T20:00:0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s v="technology"/>
    <s v="wearables"/>
    <d v="2014-11-12T00:03:35"/>
    <d v="2015-01-01T00:03:35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m/>
    <s v="technology"/>
    <s v="wearables"/>
    <d v="2015-10-26T21:04:55"/>
    <d v="2015-11-25T22:04:5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00000000000003"/>
    <m/>
    <s v="technology"/>
    <s v="wearables"/>
    <d v="2016-02-22T02:34: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m/>
    <s v="technology"/>
    <s v="wearables"/>
    <d v="2015-10-12T16:12:15"/>
    <d v="2015-11-21T17:12: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00000000000003"/>
    <m/>
    <s v="technology"/>
    <s v="wearables"/>
    <d v="2016-06-14T11:48:53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m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999999999998"/>
    <m/>
    <s v="music"/>
    <s v="electronic music"/>
    <d v="2015-05-03T01:40:09"/>
    <d v="2015-06-02T00:47:0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m/>
    <s v="music"/>
    <s v="electronic music"/>
    <d v="2015-09-24T06:02:51"/>
    <d v="2015-10-17T04:00:0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s v="music"/>
    <s v="electronic music"/>
    <d v="2015-04-17T15:31:17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s v="music"/>
    <s v="electronic music"/>
    <d v="2015-05-21T22:04:21"/>
    <d v="2015-06-20T22:04:21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000000000001"/>
    <m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999999999999"/>
    <m/>
    <s v="music"/>
    <s v="electronic music"/>
    <d v="2015-02-14T20:00:37"/>
    <d v="2015-03-16T19:00:37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m/>
    <s v="music"/>
    <s v="electronic music"/>
    <d v="2016-02-26T09:46:5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000000000002"/>
    <m/>
    <s v="music"/>
    <s v="electronic music"/>
    <d v="2014-09-23T00:49:07"/>
    <d v="2014-10-23T00:49:0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s v="music"/>
    <s v="electronic music"/>
    <d v="2017-01-20T15:03:25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000000000002"/>
    <m/>
    <s v="music"/>
    <s v="electronic music"/>
    <d v="2015-02-09T17:05:07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m/>
    <s v="music"/>
    <s v="electronic music"/>
    <d v="2016-08-29T11:35:49"/>
    <d v="2016-09-12T11:35:49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s v="music"/>
    <s v="electronic music"/>
    <d v="2015-11-16T18:20:10"/>
    <d v="2015-12-16T18:20:1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m/>
    <s v="music"/>
    <s v="electronic music"/>
    <d v="2016-05-24T16:00:25"/>
    <d v="2016-06-23T16:00:2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m/>
    <s v="music"/>
    <s v="electronic music"/>
    <d v="2016-11-14T17:34:40"/>
    <d v="2016-12-12T17:34:4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m/>
    <s v="music"/>
    <s v="electronic music"/>
    <d v="2016-07-04T04:00:04"/>
    <d v="2016-08-05T03:59:00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m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00000000001"/>
    <m/>
    <s v="music"/>
    <s v="electronic music"/>
    <d v="2012-12-06T10:46:30"/>
    <d v="2013-01-07T08:00:00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0000000000001"/>
    <m/>
    <s v="music"/>
    <s v="electronic music"/>
    <d v="2015-04-25T19:44:22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m/>
    <s v="music"/>
    <s v="electronic music"/>
    <d v="2016-02-18T05:33:43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s v="music"/>
    <s v="electronic music"/>
    <d v="2016-11-18T02:37:26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000000000000004"/>
    <m/>
    <s v="journalism"/>
    <s v="audio"/>
    <d v="2016-07-28T17:00:09"/>
    <d v="2016-08-27T17:00:09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s v="journalism"/>
    <s v="audio"/>
    <d v="2014-07-11T01:26:32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m/>
    <s v="journalism"/>
    <s v="audio"/>
    <d v="2014-07-31T16:42:28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400000000000009"/>
    <m/>
    <s v="journalism"/>
    <s v="audio"/>
    <d v="2015-04-20T06:04:15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9.0000000000000011E-2"/>
    <m/>
    <s v="journalism"/>
    <s v="audio"/>
    <d v="2015-01-07T22:13:21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m/>
    <s v="journalism"/>
    <s v="audio"/>
    <d v="2014-07-24T20:59:1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s v="journalism"/>
    <s v="audio"/>
    <d v="2015-11-11T20:26:00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s v="journalism"/>
    <s v="audio"/>
    <d v="2014-10-06T19:38:35"/>
    <d v="2014-11-05T20:38:35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00000000000001"/>
    <m/>
    <s v="journalism"/>
    <s v="audio"/>
    <d v="2016-08-16T01:16:29"/>
    <d v="2016-09-25T01:16:29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s v="journalism"/>
    <s v="audio"/>
    <d v="2015-08-15T19:07:57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s v="journalism"/>
    <s v="audio"/>
    <d v="2014-07-30T00:20:25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s v="journalism"/>
    <s v="audio"/>
    <d v="2016-04-23T19:08:15"/>
    <d v="2016-06-06T20:09:0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s v="journalism"/>
    <s v="audio"/>
    <d v="2017-02-09T04:08:52"/>
    <d v="2017-03-06T04:08:5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s v="journalism"/>
    <s v="audio"/>
    <d v="2014-07-11T20:26:3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s v="journalism"/>
    <s v="audio"/>
    <d v="2016-02-06T23:49:0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s v="journalism"/>
    <s v="audio"/>
    <d v="2015-02-23T17:16:17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s v="journalism"/>
    <s v="audio"/>
    <d v="2016-11-04T20:54:43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s v="journalism"/>
    <s v="audio"/>
    <d v="2015-02-12T21:37:23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s v="journalism"/>
    <s v="audio"/>
    <d v="2015-02-11T18:57:36"/>
    <d v="2015-03-13T17:57:36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s v="journalism"/>
    <s v="audio"/>
    <d v="2015-03-16T21:54:53"/>
    <d v="2015-04-15T21:54:5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s v="journalism"/>
    <s v="audio"/>
    <d v="2016-03-03T06:38:28"/>
    <d v="2016-05-02T01:00:00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m/>
    <s v="journalism"/>
    <s v="audio"/>
    <d v="2016-07-05T19:22:21"/>
    <d v="2016-07-12T19:22:2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s v="journalism"/>
    <s v="audio"/>
    <d v="2016-08-01T00:44:22"/>
    <d v="2016-08-31T00:44:2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m/>
    <s v="games"/>
    <s v="video games"/>
    <d v="2013-05-23T05:28:23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s v="games"/>
    <s v="video games"/>
    <d v="2014-01-22T09:08:42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m/>
    <s v="games"/>
    <s v="video games"/>
    <d v="2013-06-20T23:06:2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s v="games"/>
    <s v="video games"/>
    <d v="2013-11-21T20:32:11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s v="games"/>
    <s v="video games"/>
    <d v="2016-03-11T08:54:24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m/>
    <s v="games"/>
    <s v="video games"/>
    <d v="2013-10-25T05:30:59"/>
    <d v="2013-11-26T06:30:5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s v="games"/>
    <s v="video games"/>
    <d v="2012-09-11T00:17:02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s v="games"/>
    <s v="video games"/>
    <d v="2015-10-18T18:04:53"/>
    <d v="2015-11-17T19:04:53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9999999999999993E-2"/>
    <m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m/>
    <s v="games"/>
    <s v="video games"/>
    <d v="2011-09-16T23:09:01"/>
    <d v="2011-10-16T23:09:0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00000000000005"/>
    <m/>
    <s v="games"/>
    <s v="video games"/>
    <d v="2013-12-05T04:09:05"/>
    <d v="2014-01-04T04:09:05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09"/>
    <m/>
    <s v="games"/>
    <s v="video games"/>
    <d v="2012-04-06T21:41:56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m/>
    <s v="games"/>
    <s v="video games"/>
    <d v="2014-07-18T09:04:10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m/>
    <s v="games"/>
    <s v="video games"/>
    <d v="2015-12-15T04:00:11"/>
    <d v="2016-01-14T04:00:11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s v="games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00000000000003"/>
    <m/>
    <s v="games"/>
    <s v="video games"/>
    <d v="2016-04-19T13:35:36"/>
    <d v="2016-05-14T13:35:3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m/>
    <s v="games"/>
    <s v="video games"/>
    <d v="2014-04-11T03:18:53"/>
    <d v="2014-05-11T03:18:5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m/>
    <s v="games"/>
    <s v="video games"/>
    <d v="2014-12-29T22:14:52"/>
    <d v="2015-01-28T22:14:5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s v="games"/>
    <s v="video games"/>
    <d v="2012-07-11T21:44:48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s v="games"/>
    <s v="video games"/>
    <d v="2014-06-03T15:49:4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s v="games"/>
    <s v="video games"/>
    <d v="2014-07-09T21:53:2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s v="games"/>
    <s v="video games"/>
    <d v="2016-02-13T16:06:1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m/>
    <s v="games"/>
    <s v="video games"/>
    <d v="2014-07-25T20:48:11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s v="games"/>
    <s v="video games"/>
    <d v="2014-05-16T17:08:07"/>
    <d v="2014-06-15T17:08:0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0000000000001"/>
    <m/>
    <s v="games"/>
    <s v="video games"/>
    <d v="2014-03-25T19:11:07"/>
    <d v="2014-04-24T19:11:07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0000000000001"/>
    <m/>
    <s v="games"/>
    <s v="video games"/>
    <d v="2015-05-27T04:32:55"/>
    <d v="2015-06-26T04:32:5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m/>
    <s v="games"/>
    <s v="video games"/>
    <d v="2015-04-29T04:27:33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s v="games"/>
    <s v="video games"/>
    <d v="2016-03-11T19:41:12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s v="games"/>
    <s v="video games"/>
    <d v="2012-12-07T00:37:18"/>
    <d v="2013-01-06T00:37:18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m/>
    <s v="games"/>
    <s v="video games"/>
    <d v="2016-01-27T23:22:17"/>
    <d v="2016-02-11T23:22:17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m/>
    <s v="games"/>
    <s v="video games"/>
    <d v="2011-09-09T17:07:13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m/>
    <s v="games"/>
    <s v="video games"/>
    <d v="2013-07-31T12:53:40"/>
    <d v="2013-08-30T12:53:4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m/>
    <s v="games"/>
    <s v="video games"/>
    <d v="2014-09-03T12:25:54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m/>
    <s v="games"/>
    <s v="video games"/>
    <d v="2014-01-21T19:01:1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m/>
    <s v="games"/>
    <s v="video games"/>
    <d v="2014-03-14T18:18:15"/>
    <d v="2014-04-13T18:18:15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s v="games"/>
    <s v="video games"/>
    <d v="2015-04-13T20:04:28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m/>
    <s v="games"/>
    <s v="video games"/>
    <d v="2016-06-17T18:32:18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00000000000005"/>
    <m/>
    <s v="games"/>
    <s v="video games"/>
    <d v="2013-10-30T01:05:25"/>
    <d v="2013-12-09T05:59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s v="games"/>
    <s v="video games"/>
    <d v="2016-04-19T05:19:50"/>
    <d v="2016-06-18T05:19:50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m/>
    <s v="games"/>
    <s v="video games"/>
    <d v="2014-05-12T09:50:21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m/>
    <s v="games"/>
    <s v="video games"/>
    <d v="2014-02-22T03:15:27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s v="games"/>
    <s v="video games"/>
    <d v="2012-03-05T17:46:15"/>
    <d v="2012-04-04T16:46:1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s v="games"/>
    <s v="video games"/>
    <d v="2014-06-23T20:40:24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s v="games"/>
    <s v="video games"/>
    <d v="2012-02-13T15:17:15"/>
    <d v="2012-04-13T14:17:1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000000000000007"/>
    <m/>
    <s v="games"/>
    <s v="video games"/>
    <d v="2016-10-19T18:03:10"/>
    <d v="2016-11-18T19:03: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s v="games"/>
    <s v="video games"/>
    <d v="2012-11-07T22:23:42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s v="games"/>
    <s v="video games"/>
    <d v="2015-12-09T04:53:10"/>
    <d v="2016-01-08T04:53:1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m/>
    <s v="games"/>
    <s v="video games"/>
    <d v="2014-11-20T18:13:31"/>
    <d v="2015-01-19T08:30:0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s v="games"/>
    <s v="video games"/>
    <d v="2014-07-15T23:27:00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m/>
    <s v="games"/>
    <s v="video games"/>
    <d v="2013-09-09T08:18:07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m/>
    <s v="games"/>
    <s v="video games"/>
    <d v="2016-02-29T16:41:3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m/>
    <s v="games"/>
    <s v="video games"/>
    <d v="2012-04-10T20:20:08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s v="games"/>
    <s v="video games"/>
    <d v="2015-11-25T14:21:53"/>
    <d v="2015-12-25T14:21:5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00000000000004"/>
    <m/>
    <s v="games"/>
    <s v="video games"/>
    <d v="2014-03-06T03:59:39"/>
    <d v="2014-04-05T02:59:39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000000000000002"/>
    <m/>
    <s v="games"/>
    <s v="video games"/>
    <d v="2014-03-24T19:01:04"/>
    <d v="2014-04-06T19:01:04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s v="games"/>
    <s v="video games"/>
    <d v="2011-09-13T20:56:4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m/>
    <s v="games"/>
    <s v="video games"/>
    <d v="2016-02-12T22:25:16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s v="games"/>
    <s v="video games"/>
    <d v="2013-05-16T16:53:45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s v="games"/>
    <s v="video games"/>
    <d v="2014-03-20T12:34:08"/>
    <d v="2014-04-19T12:34:08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000000000000003"/>
    <m/>
    <s v="games"/>
    <s v="mobile games"/>
    <d v="2015-03-31T16:00:51"/>
    <d v="2015-04-30T16:00:51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s v="games"/>
    <s v="mobile games"/>
    <d v="2015-07-27T14:58:50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s v="games"/>
    <s v="mobile games"/>
    <d v="2016-06-14T07:51:34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m/>
    <s v="games"/>
    <s v="mobile games"/>
    <d v="2014-10-14T20:30:00"/>
    <d v="2014-11-14T21:30:0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s v="games"/>
    <s v="mobile games"/>
    <d v="2014-07-08T15:35:17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m/>
    <s v="games"/>
    <s v="mobile games"/>
    <d v="2016-05-06T06:21:33"/>
    <d v="2016-06-05T06:21:33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s v="games"/>
    <s v="mobile games"/>
    <d v="2014-09-26T23:55:0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s v="games"/>
    <s v="mobile games"/>
    <d v="2015-11-24T21:47:48"/>
    <d v="2015-12-24T21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s v="games"/>
    <s v="mobile games"/>
    <d v="2016-12-02T02:46:11"/>
    <d v="2017-01-01T02:46:11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m/>
    <s v="games"/>
    <s v="mobile games"/>
    <d v="2014-07-01T09:46:21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s v="games"/>
    <s v="mobile games"/>
    <d v="2014-11-15T06:50:28"/>
    <d v="2014-11-29T04:33:00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s v="games"/>
    <s v="mobile games"/>
    <d v="2016-07-07T23:44:54"/>
    <d v="2016-08-06T23:44:5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399999999999995"/>
    <m/>
    <s v="games"/>
    <s v="mobile games"/>
    <d v="2015-11-19T16:07:09"/>
    <d v="2015-12-19T16:07:09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s v="games"/>
    <s v="mobile games"/>
    <d v="2016-03-24T19:40:21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000000000000004"/>
    <m/>
    <s v="games"/>
    <s v="mobile games"/>
    <d v="2017-01-01T21:45:31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0000000000000005E-2"/>
    <m/>
    <s v="games"/>
    <s v="mobile games"/>
    <d v="2014-12-02T08:20:26"/>
    <d v="2015-01-01T08:20:26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s v="games"/>
    <s v="mobile games"/>
    <d v="2015-07-07T11:05:21"/>
    <d v="2015-08-06T11:05:21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s v="games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000000000000003"/>
    <m/>
    <s v="games"/>
    <s v="mobile games"/>
    <d v="2015-11-17T04:38:46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s v="food"/>
    <s v="food trucks"/>
    <d v="2015-03-30T04:22:00"/>
    <d v="2015-04-29T04:22:0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m/>
    <s v="food"/>
    <s v="food trucks"/>
    <d v="2014-08-03T17:56:32"/>
    <d v="2014-10-02T17:56:32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m/>
    <s v="food"/>
    <s v="food trucks"/>
    <d v="2014-03-25T22:52:53"/>
    <d v="2014-05-02T22:52:5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s v="food"/>
    <s v="food trucks"/>
    <d v="2014-08-20T23:19:43"/>
    <d v="2014-10-19T23:19:4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m/>
    <s v="food"/>
    <s v="food trucks"/>
    <d v="2016-11-01T04:06:21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s v="food"/>
    <s v="food trucks"/>
    <d v="2016-05-17T17:02:46"/>
    <d v="2016-06-16T17:02:4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s v="food"/>
    <s v="food trucks"/>
    <d v="2015-11-09T22:54:35"/>
    <d v="2016-01-08T22:54:3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s v="food"/>
    <s v="food trucks"/>
    <d v="2015-08-08T02:27:43"/>
    <d v="2015-09-07T02:27:43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m/>
    <s v="food"/>
    <s v="food trucks"/>
    <d v="2015-04-15T17:01:52"/>
    <d v="2015-05-15T17:01: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m/>
    <s v="food"/>
    <s v="food trucks"/>
    <d v="2015-05-19T17:08:25"/>
    <d v="2015-06-18T17:08:2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s v="food"/>
    <s v="food trucks"/>
    <d v="2015-08-07T02:36:46"/>
    <d v="2015-09-06T02:36:4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000000000000011"/>
    <m/>
    <s v="food"/>
    <s v="food trucks"/>
    <d v="2014-07-15T18:20:08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s v="food"/>
    <s v="food trucks"/>
    <d v="2014-10-06T15:04:40"/>
    <d v="2014-12-05T16:04:4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000000000000003"/>
    <m/>
    <s v="food"/>
    <s v="food trucks"/>
    <d v="2014-11-09T02:12:08"/>
    <d v="2014-12-09T02:12:0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s v="food"/>
    <s v="food trucks"/>
    <d v="2015-05-30T17:26:05"/>
    <d v="2015-06-30T15:45:0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s v="food"/>
    <s v="food trucks"/>
    <d v="2015-02-26T03:43:06"/>
    <d v="2015-03-28T02:43:06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s v="food"/>
    <s v="food trucks"/>
    <d v="2015-04-28T15:06:29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6.0000000000000005E-2"/>
    <m/>
    <s v="food"/>
    <s v="food trucks"/>
    <d v="2014-08-25T16:24:24"/>
    <d v="2014-09-25T16:24:2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s v="food"/>
    <s v="food trucks"/>
    <d v="2014-07-10T17:22:00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s v="food"/>
    <s v="food trucks"/>
    <d v="2016-05-19T17:23:02"/>
    <d v="2016-06-18T17:23:0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m/>
    <s v="food"/>
    <s v="food trucks"/>
    <d v="2014-06-02T05:08:50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m/>
    <s v="food"/>
    <s v="food trucks"/>
    <d v="2015-05-26T11:39:02"/>
    <d v="2015-06-26T04:00:0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00000000000001"/>
    <m/>
    <s v="food"/>
    <s v="food trucks"/>
    <d v="2014-08-12T17:38:15"/>
    <d v="2014-09-12T17:38:15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m/>
    <s v="food"/>
    <s v="food trucks"/>
    <d v="2016-08-23T01:17:45"/>
    <d v="2016-09-22T01:17:4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m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s v="food"/>
    <s v="food trucks"/>
    <d v="2015-04-30T21:26:11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s v="food"/>
    <s v="food trucks"/>
    <d v="2014-10-26T19:18:47"/>
    <d v="2014-11-13T20:18:47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s v="food"/>
    <s v="food trucks"/>
    <d v="2014-07-21T16:22:3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m/>
    <s v="food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m/>
    <s v="food"/>
    <s v="food trucks"/>
    <d v="2016-04-08T20:12:07"/>
    <d v="2016-05-08T20:12:07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m/>
    <s v="food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m/>
    <s v="food"/>
    <s v="food trucks"/>
    <d v="2017-01-11T00:28:18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s v="food"/>
    <s v="food trucks"/>
    <d v="2014-09-15T15:51:36"/>
    <d v="2014-10-15T15:51:3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m/>
    <s v="food"/>
    <s v="food trucks"/>
    <d v="2014-07-17T21:44:12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m/>
    <s v="food"/>
    <s v="food trucks"/>
    <d v="2015-09-28T17:17:07"/>
    <d v="2015-10-28T17:17:07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s v="food"/>
    <s v="food trucks"/>
    <d v="2014-05-22T19:21:54"/>
    <d v="2014-06-28T19:21:5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m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s v="food"/>
    <s v="food trucks"/>
    <d v="2016-12-24T19:51:28"/>
    <d v="2017-01-12T16:42:00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s v="food"/>
    <s v="food trucks"/>
    <d v="2016-10-13T20:40:23"/>
    <d v="2016-11-02T03:59:0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000000000001"/>
    <m/>
    <s v="photography"/>
    <s v="photobooks"/>
    <d v="2017-01-06T14:23:31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s v="photography"/>
    <s v="photobooks"/>
    <d v="2015-05-06T20:45:49"/>
    <d v="2015-06-08T04:00:0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000000000002"/>
    <m/>
    <s v="photography"/>
    <s v="photobooks"/>
    <d v="2015-04-29T20:43:15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000000000001"/>
    <m/>
    <s v="photography"/>
    <s v="photobooks"/>
    <d v="2015-04-15T21:28:43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m/>
    <s v="photography"/>
    <s v="photobooks"/>
    <d v="2016-12-07T16:49:00"/>
    <d v="2016-12-28T16:49:00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000000000002"/>
    <m/>
    <s v="photography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s v="photography"/>
    <s v="photobooks"/>
    <d v="2014-08-01T15:58:45"/>
    <d v="2014-08-31T15:58:4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m/>
    <s v="photography"/>
    <s v="photobooks"/>
    <d v="2016-02-19T14:29:20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.00000000000006"/>
    <m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000000000001"/>
    <m/>
    <s v="photography"/>
    <s v="photobooks"/>
    <d v="2016-02-09T18:37:3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s v="photography"/>
    <s v="photobooks"/>
    <d v="2015-03-09T11:42:59"/>
    <d v="2015-04-08T11:42:59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s v="photography"/>
    <s v="photobooks"/>
    <d v="2015-10-21T08:20:53"/>
    <d v="2015-12-20T09:00:0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m/>
    <s v="photography"/>
    <s v="photobooks"/>
    <d v="2015-11-18T19:38:59"/>
    <d v="2015-12-18T19:38:59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000000000002"/>
    <m/>
    <s v="photography"/>
    <s v="photobooks"/>
    <d v="2016-05-13T15:57:14"/>
    <d v="2016-06-13T05:59:00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m/>
    <s v="photography"/>
    <s v="photobooks"/>
    <d v="2015-11-25T14:51:26"/>
    <d v="2015-12-31T0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000000000001"/>
    <m/>
    <s v="photography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m/>
    <s v="photography"/>
    <s v="photobooks"/>
    <d v="2015-03-26T11:27:36"/>
    <d v="2015-04-16T11:27:36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m/>
    <s v="photography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m/>
    <s v="photography"/>
    <s v="photobooks"/>
    <d v="2015-05-28T06:55:54"/>
    <d v="2015-06-27T06:55:54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m/>
    <s v="photography"/>
    <s v="photobooks"/>
    <d v="2015-05-01T14:45:27"/>
    <d v="2015-05-31T14:45:27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m/>
    <s v="photography"/>
    <s v="photobooks"/>
    <d v="2015-10-20T17:57:13"/>
    <d v="2015-12-04T05:00:0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m/>
    <s v="photography"/>
    <s v="photobooks"/>
    <d v="2015-05-14T12:09:11"/>
    <d v="2015-06-13T12:09:11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.00000000000001"/>
    <m/>
    <s v="photography"/>
    <s v="photobooks"/>
    <d v="2017-02-06T18:37:33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m/>
    <s v="photography"/>
    <s v="photobooks"/>
    <d v="2016-03-01T10:19:33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m/>
    <s v="photography"/>
    <s v="photobooks"/>
    <d v="2016-02-23T17:01: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"/>
    <m/>
    <s v="photography"/>
    <s v="photobooks"/>
    <d v="2015-05-08T22:36:12"/>
    <d v="2015-05-31T21:00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0000000000001"/>
    <m/>
    <s v="photography"/>
    <s v="photobooks"/>
    <d v="2016-05-25T20:47:4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s v="photography"/>
    <s v="photobooks"/>
    <d v="2015-11-10T22:48:15"/>
    <d v="2015-11-27T01:00:0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m/>
    <s v="photography"/>
    <s v="photobooks"/>
    <d v="2016-12-27T18:08:20"/>
    <d v="2017-01-31T18:08:20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s v="photography"/>
    <s v="photobooks"/>
    <d v="2015-04-10T20:10:05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m/>
    <s v="photography"/>
    <s v="photobooks"/>
    <d v="2014-04-30T22:09:16"/>
    <d v="2014-05-30T22:09:16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s v="photography"/>
    <s v="photobooks"/>
    <d v="2015-08-31T14:47:37"/>
    <d v="2015-10-02T23:03:0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s v="photography"/>
    <s v="photobooks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m/>
    <s v="photography"/>
    <s v="photobooks"/>
    <d v="2015-10-01T15:53:20"/>
    <d v="2015-11-01T03:00:0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7000000000002"/>
    <m/>
    <s v="photography"/>
    <s v="photobooks"/>
    <d v="2016-09-20T11:05:13"/>
    <d v="2016-10-20T11:05:13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000000000001"/>
    <m/>
    <s v="photography"/>
    <s v="photobooks"/>
    <d v="2015-07-26T15:05:12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000000000001"/>
    <m/>
    <s v="photography"/>
    <s v="photobooks"/>
    <d v="2016-11-06T11:24:48"/>
    <d v="2016-12-04T00:00:00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000000000005"/>
    <m/>
    <s v="photography"/>
    <s v="photobooks"/>
    <d v="2016-03-01T17:17:27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m/>
    <s v="photography"/>
    <s v="photobooks"/>
    <d v="2016-10-11T04:15:09"/>
    <d v="2016-11-10T05:15:09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m/>
    <s v="music"/>
    <s v="world music"/>
    <d v="2014-04-07T13:11:42"/>
    <d v="2014-06-06T13:11:42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m/>
    <s v="music"/>
    <s v="world music"/>
    <d v="2013-08-23T21:44:38"/>
    <d v="2013-10-22T21:44:3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00000000000006"/>
    <m/>
    <s v="music"/>
    <s v="world music"/>
    <d v="2014-03-17T20:59:41"/>
    <d v="2014-04-21T01:00:00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s v="music"/>
    <s v="world music"/>
    <d v="2014-07-07T22:03:36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00000000000004"/>
    <m/>
    <s v="music"/>
    <s v="world music"/>
    <d v="2011-07-30T17:30:08"/>
    <d v="2011-09-28T17:3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m/>
    <s v="music"/>
    <s v="world music"/>
    <d v="2012-03-17T11:02:07"/>
    <d v="2012-04-16T16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s v="music"/>
    <s v="world music"/>
    <d v="2015-07-08T22:36:08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s v="music"/>
    <s v="world music"/>
    <d v="2013-08-20T20:21:10"/>
    <d v="2013-10-06T20:21:10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s v="music"/>
    <s v="world music"/>
    <d v="2012-01-31T22:46:14"/>
    <d v="2012-02-21T22:46:14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m/>
    <s v="music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s v="music"/>
    <s v="world music"/>
    <d v="2012-07-20T16:19:2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s v="music"/>
    <s v="world music"/>
    <d v="2012-08-04T06:47:45"/>
    <d v="2012-08-24T06:47:4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s v="music"/>
    <s v="world music"/>
    <d v="2011-07-07T14:38:56"/>
    <d v="2011-08-06T14:38:5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s v="music"/>
    <s v="world music"/>
    <d v="2011-12-06T23:06:07"/>
    <d v="2012-01-05T23:06:07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00000000000002"/>
    <m/>
    <s v="music"/>
    <s v="world music"/>
    <d v="2013-05-15T00:57:37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0000000000009"/>
    <m/>
    <s v="music"/>
    <s v="world music"/>
    <d v="2014-10-11T20:06:20"/>
    <d v="2014-11-03T05:59:0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m/>
    <s v="music"/>
    <s v="world music"/>
    <d v="2011-08-27T03:58:22"/>
    <d v="2011-09-11T13:18:00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m/>
    <s v="music"/>
    <s v="world music"/>
    <d v="2011-05-08T21:06:11"/>
    <d v="2011-07-08T21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s v="music"/>
    <s v="rock"/>
    <d v="2013-03-22T19:48:43"/>
    <d v="2013-04-22T21:00:0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000000000001"/>
    <m/>
    <s v="music"/>
    <s v="rock"/>
    <d v="2014-05-15T14:23:54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.00000000000001"/>
    <m/>
    <s v="music"/>
    <s v="rock"/>
    <d v="2011-10-22T01:02:29"/>
    <d v="2011-12-06T02:02:29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m/>
    <s v="music"/>
    <s v="rock"/>
    <d v="2013-04-06T07:00:55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s v="music"/>
    <s v="rock"/>
    <d v="2014-05-08T15:45:53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s v="music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m/>
    <s v="music"/>
    <s v="rock"/>
    <d v="2014-07-23T15:25:31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s v="music"/>
    <s v="rock"/>
    <d v="2011-07-27T19:32:47"/>
    <d v="2011-09-25T19:32:4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m/>
    <s v="music"/>
    <s v="rock"/>
    <d v="2013-09-26T23:42:49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s v="music"/>
    <s v="rock"/>
    <d v="2014-08-04T18:48:27"/>
    <d v="2014-09-03T18:48:27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00000000002"/>
    <m/>
    <s v="music"/>
    <s v="rock"/>
    <d v="2010-11-05T14:54:46"/>
    <d v="2011-01-01T04:59:0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000000000003"/>
    <m/>
    <s v="music"/>
    <s v="rock"/>
    <d v="2013-11-01T20:17:32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m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m/>
    <s v="music"/>
    <s v="rock"/>
    <d v="2011-02-13T02:03:10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m/>
    <s v="music"/>
    <s v="rock"/>
    <d v="2013-08-01T14:40:12"/>
    <d v="2013-08-31T14:40:12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s v="music"/>
    <s v="rock"/>
    <d v="2014-05-07T23:17:44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m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s v="music"/>
    <s v="rock"/>
    <d v="2013-12-30T08:13:47"/>
    <d v="2014-01-29T08:13:47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m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s v="music"/>
    <s v="rock"/>
    <d v="2014-02-22T02:01:10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m/>
    <s v="music"/>
    <s v="rock"/>
    <d v="2013-09-30T15:54:43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m/>
    <s v="music"/>
    <s v="rock"/>
    <d v="2010-10-14T15:43:35"/>
    <d v="2010-11-30T15:43:3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000000000001"/>
    <m/>
    <s v="music"/>
    <s v="rock"/>
    <d v="2013-12-12T21:02:25"/>
    <d v="2014-01-11T21:02:2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s v="music"/>
    <s v="rock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m/>
    <s v="music"/>
    <s v="rock"/>
    <d v="2013-08-21T20:17:27"/>
    <d v="2013-09-20T20:17:27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m/>
    <s v="music"/>
    <s v="rock"/>
    <d v="2016-03-16T19:45:12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s v="music"/>
    <s v="rock"/>
    <d v="2012-01-25T20:34:02"/>
    <d v="2012-03-25T19:34:0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s v="music"/>
    <s v="rock"/>
    <d v="2013-10-14T16:24:19"/>
    <d v="2013-11-13T17:24:19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s v="music"/>
    <s v="rock"/>
    <d v="2010-04-06T17:52:59"/>
    <d v="2010-06-15T04:00:0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0000000000001"/>
    <m/>
    <s v="music"/>
    <s v="rock"/>
    <d v="2014-08-01T17:31:31"/>
    <d v="2014-08-31T17:31:31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8000000000002"/>
    <m/>
    <s v="music"/>
    <s v="rock"/>
    <d v="2012-07-26T16:33:45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00000000001"/>
    <m/>
    <s v="music"/>
    <s v="rock"/>
    <d v="2013-07-03T20:49:47"/>
    <d v="2013-08-07T20:49:4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m/>
    <s v="music"/>
    <s v="rock"/>
    <d v="2009-07-13T16:54:07"/>
    <d v="2009-09-01T04:00:00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000000000002"/>
    <m/>
    <s v="music"/>
    <s v="rock"/>
    <d v="2012-07-31T13:29:07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m/>
    <s v="music"/>
    <s v="rock"/>
    <d v="2014-05-27T13:19:26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000000000001"/>
    <m/>
    <s v="music"/>
    <s v="rock"/>
    <d v="2014-02-12T02:22:5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m/>
    <s v="music"/>
    <s v="rock"/>
    <d v="2010-12-01T18:10:54"/>
    <d v="2011-03-01T18:10:5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m/>
    <s v="music"/>
    <s v="rock"/>
    <d v="2013-07-08T17:50:36"/>
    <d v="2013-07-28T17:50:36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m/>
    <s v="music"/>
    <s v="rock"/>
    <d v="2013-11-08T11:24:15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s v="music"/>
    <s v="rock"/>
    <d v="2013-02-15T17:13:09"/>
    <d v="2013-03-11T04:00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s v="theater"/>
    <s v="plays"/>
    <d v="2016-12-08T05:38:02"/>
    <d v="2016-12-31T16:59:00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s v="theater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000000000001"/>
    <m/>
    <s v="theater"/>
    <s v="plays"/>
    <d v="2015-02-04T09:13:47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s v="theater"/>
    <s v="plays"/>
    <d v="2015-04-13T14:54:16"/>
    <d v="2015-06-12T14:54:16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s v="theater"/>
    <s v="plays"/>
    <d v="2016-07-10T03:42:43"/>
    <d v="2016-08-10T04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000000000002"/>
    <m/>
    <s v="theater"/>
    <s v="plays"/>
    <d v="2016-12-05T03:14:05"/>
    <d v="2017-01-04T03:14:05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000000000001"/>
    <m/>
    <s v="theater"/>
    <s v="plays"/>
    <d v="2015-03-23T14:45:31"/>
    <d v="2015-04-23T06:59:0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s v="theater"/>
    <s v="plays"/>
    <d v="2015-03-01T15:39:51"/>
    <d v="2015-04-07T07:00:0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s v="theater"/>
    <s v="plays"/>
    <d v="2015-09-09T18:20:28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m/>
    <s v="theater"/>
    <s v="plays"/>
    <d v="2015-10-15T16:49:31"/>
    <d v="2015-11-14T17:49:31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s v="theater"/>
    <s v="plays"/>
    <d v="2015-10-01T10:53:17"/>
    <d v="2015-10-19T11:00:0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s v="theater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m/>
    <s v="theater"/>
    <s v="plays"/>
    <d v="2016-02-23T01:12:53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000000000002"/>
    <m/>
    <s v="theater"/>
    <s v="plays"/>
    <d v="2016-04-01T17:55:58"/>
    <d v="2016-05-01T17:55:58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s v="theater"/>
    <s v="plays"/>
    <d v="2016-03-29T16:20:32"/>
    <d v="2016-04-28T16:20:3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s v="theater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s v="theater"/>
    <s v="plays"/>
    <d v="2016-04-23T16:12:18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s v="theater"/>
    <s v="plays"/>
    <d v="2015-07-10T17:59:38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s v="theater"/>
    <s v="plays"/>
    <d v="2016-11-01T01:23:31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m/>
    <s v="theater"/>
    <s v="plays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m/>
    <s v="technology"/>
    <s v="wearables"/>
    <d v="2017-01-12T04:40:05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0000000000004"/>
    <m/>
    <s v="technology"/>
    <s v="wearables"/>
    <d v="2016-06-22T15:58:2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0000000000014"/>
    <m/>
    <s v="technology"/>
    <s v="wearables"/>
    <d v="2014-11-04T10:58:54"/>
    <d v="2014-12-04T10:58:5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0000000000002"/>
    <m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s v="technology"/>
    <s v="wearables"/>
    <d v="2016-08-29T14:43:32"/>
    <d v="2016-10-08T14:43:3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000000000001"/>
    <m/>
    <s v="technology"/>
    <s v="wearables"/>
    <d v="2015-09-10T21:11:08"/>
    <d v="2015-10-15T21:11:08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s v="technology"/>
    <s v="wearables"/>
    <d v="2016-07-05T16:00:50"/>
    <d v="2016-08-19T16:00:5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m/>
    <s v="technology"/>
    <s v="wearables"/>
    <d v="2016-10-26T19:15:19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m/>
    <s v="technology"/>
    <s v="wearables"/>
    <d v="2015-03-19T16:52:02"/>
    <d v="2015-04-18T16:52:0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"/>
    <m/>
    <s v="technology"/>
    <s v="wearables"/>
    <d v="2016-02-02T17:01:54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300000000000001"/>
    <m/>
    <s v="technology"/>
    <s v="wearables"/>
    <d v="2016-08-22T16:04:20"/>
    <d v="2016-10-21T16:04:20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0000000000006"/>
    <m/>
    <s v="technology"/>
    <s v="wearables"/>
    <d v="2015-10-01T11:57:28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s v="technology"/>
    <s v="wearables"/>
    <d v="2016-01-24T23:05:09"/>
    <d v="2016-02-28T23:05:09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m/>
    <s v="technology"/>
    <s v="wearables"/>
    <d v="2016-05-30T05:39:06"/>
    <d v="2016-07-21T14:00:0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0000000000002"/>
    <m/>
    <s v="technology"/>
    <s v="wearables"/>
    <d v="2014-12-12T01:02:52"/>
    <d v="2015-01-11T01:02:5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m/>
    <s v="technology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m/>
    <s v="technology"/>
    <s v="wearables"/>
    <d v="2016-12-01T16:34:06"/>
    <d v="2016-12-30T23:00:0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m/>
    <s v="technology"/>
    <s v="wearables"/>
    <d v="2016-11-23T17:58:57"/>
    <d v="2016-12-23T17:58:57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m/>
    <s v="technology"/>
    <s v="wearables"/>
    <d v="2015-04-21T15:45:25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s v="technology"/>
    <s v="wearables"/>
    <d v="2016-03-22T16:45:46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s v="technology"/>
    <s v="wearables"/>
    <d v="2016-09-13T15:12:32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m/>
    <s v="technology"/>
    <s v="wearables"/>
    <d v="2016-11-30T02:03:5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300000000000001"/>
    <m/>
    <s v="technology"/>
    <s v="wearables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00000000000003"/>
    <m/>
    <s v="technology"/>
    <s v="wearables"/>
    <d v="2015-04-29T16:17:15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m/>
    <s v="technology"/>
    <s v="wearables"/>
    <d v="2016-08-30T15:25:34"/>
    <d v="2016-10-14T15:25:34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000000000000006"/>
    <m/>
    <s v="technology"/>
    <s v="wearables"/>
    <d v="2014-10-23T05:19:05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0000000000002"/>
    <m/>
    <s v="technology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m/>
    <s v="technology"/>
    <s v="wearables"/>
    <d v="2016-07-18T12:05:54"/>
    <d v="2016-08-17T12:05:5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s v="technology"/>
    <s v="wearables"/>
    <d v="2016-12-28T01:26:48"/>
    <d v="2017-01-27T01:26:48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s v="technology"/>
    <s v="wearables"/>
    <d v="2014-06-16T02:33:45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m/>
    <s v="technology"/>
    <s v="wearables"/>
    <d v="2016-02-10T18:34:47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s v="technology"/>
    <s v="wearables"/>
    <d v="2015-11-05T22:28:22"/>
    <d v="2015-12-05T22:28:2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m/>
    <s v="technology"/>
    <s v="wearables"/>
    <d v="2014-11-12T20:43:48"/>
    <d v="2014-12-17T20:43:48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m/>
    <s v="technology"/>
    <s v="wearables"/>
    <d v="2017-02-01T13:51:19"/>
    <d v="2017-03-03T13:51:19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3"/>
    <m/>
    <s v="technology"/>
    <s v="wearables"/>
    <d v="2015-07-03T19:17:13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m/>
    <s v="technology"/>
    <s v="wearables"/>
    <d v="2014-10-24T15:31:55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s v="technology"/>
    <s v="wearables"/>
    <d v="2014-07-16T14:17:33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s v="technology"/>
    <s v="wearables"/>
    <d v="2016-08-30T14:58:37"/>
    <d v="2016-10-01T14:58:37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s v="technology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0000000000001"/>
    <m/>
    <s v="technology"/>
    <s v="wearables"/>
    <d v="2016-06-21T12:38:0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m/>
    <s v="publishing"/>
    <s v="nonfiction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s v="publishing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m/>
    <s v="publishing"/>
    <s v="nonfiction"/>
    <d v="2013-05-28T01:49:11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s v="publishing"/>
    <s v="nonfiction"/>
    <d v="2015-02-05T15:18:45"/>
    <d v="2015-03-07T15:18:4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6999999999999"/>
    <m/>
    <s v="publishing"/>
    <s v="nonfiction"/>
    <d v="2014-11-20T12:08:53"/>
    <d v="2014-12-18T12:08:5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0000000000002"/>
    <m/>
    <s v="publishing"/>
    <s v="nonfiction"/>
    <d v="2015-11-09T07:58:55"/>
    <d v="2015-12-16T06:59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s v="publishing"/>
    <s v="nonfiction"/>
    <d v="2015-11-26T00:18:54"/>
    <d v="2015-12-26T00:18:54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000000000001"/>
    <m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4000000000001"/>
    <m/>
    <s v="publishing"/>
    <s v="nonfiction"/>
    <d v="2015-07-15T13:52:46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s v="publishing"/>
    <s v="nonfiction"/>
    <d v="2013-02-04T02:49:48"/>
    <d v="2013-03-11T00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s v="publishing"/>
    <s v="nonfiction"/>
    <d v="2016-05-12T19:22:59"/>
    <d v="2016-06-11T19:22:59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m/>
    <s v="publishing"/>
    <s v="nonfiction"/>
    <d v="2012-10-31T06:06:4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m/>
    <s v="publishing"/>
    <s v="nonfiction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0000000000001"/>
    <m/>
    <s v="publishing"/>
    <s v="nonfiction"/>
    <d v="2013-01-30T23:05:3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m/>
    <s v="publishing"/>
    <s v="nonfiction"/>
    <d v="2011-05-26T13:42:03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999999999999"/>
    <m/>
    <s v="publishing"/>
    <s v="nonfiction"/>
    <d v="2011-05-05T19:33:10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s v="publishing"/>
    <s v="nonfiction"/>
    <d v="2012-07-05T21:37:00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m/>
    <s v="publishing"/>
    <s v="nonfiction"/>
    <d v="2014-05-22T17:12:52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s v="publishing"/>
    <s v="nonfiction"/>
    <d v="2013-07-09T22:25:31"/>
    <d v="2013-09-07T22:25:31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s v="publishing"/>
    <s v="nonfiction"/>
    <d v="2016-01-27T20:15:27"/>
    <d v="2016-02-15T07:59:00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000000000001"/>
    <m/>
    <s v="music"/>
    <s v="rock"/>
    <d v="2014-11-08T16:41:46"/>
    <d v="2015-01-07T16:41:4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000000000001"/>
    <m/>
    <s v="music"/>
    <s v="rock"/>
    <d v="2015-02-14T17:35:52"/>
    <d v="2015-03-16T16:35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000000000001"/>
    <m/>
    <s v="music"/>
    <s v="rock"/>
    <d v="2014-10-12T23:54:23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s v="music"/>
    <s v="rock"/>
    <d v="2015-10-15T00:04:10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s v="music"/>
    <s v="rock"/>
    <d v="2015-05-22T04:34:54"/>
    <d v="2015-06-15T04:34:54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000000000001"/>
    <m/>
    <s v="music"/>
    <s v="rock"/>
    <d v="2014-03-12T14:15:46"/>
    <d v="2014-04-11T14:15:46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m/>
    <s v="music"/>
    <s v="rock"/>
    <d v="2013-10-01T00:04:5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m/>
    <s v="music"/>
    <s v="rock"/>
    <d v="2015-04-07T18:12:22"/>
    <d v="2015-05-07T18:12:22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s v="music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s v="music"/>
    <s v="rock"/>
    <d v="2016-11-30T22:50:3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m/>
    <s v="music"/>
    <s v="rock"/>
    <d v="2016-02-24T03:53:08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m/>
    <s v="music"/>
    <s v="rock"/>
    <d v="2016-12-16T01:35:19"/>
    <d v="2017-01-15T01:35:19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m/>
    <s v="music"/>
    <s v="rock"/>
    <d v="2016-11-03T16:03:26"/>
    <d v="2016-12-03T17:03:2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4999999999999"/>
    <m/>
    <s v="music"/>
    <s v="rock"/>
    <d v="2017-01-12T05:16:10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s v="music"/>
    <s v="rock"/>
    <d v="2016-07-17T18:13:30"/>
    <d v="2016-08-01T18:13:3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s v="music"/>
    <s v="rock"/>
    <d v="2015-05-06T11:47:56"/>
    <d v="2015-06-05T11:47:56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s v="music"/>
    <s v="rock"/>
    <d v="2015-05-17T18:18:26"/>
    <d v="2015-06-09T02:00:0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s v="music"/>
    <s v="rock"/>
    <d v="2016-11-29T05:08:45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000000000001"/>
    <m/>
    <s v="music"/>
    <s v="rock"/>
    <d v="2013-04-06T19:12:16"/>
    <d v="2013-05-06T19:12:1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000000000003"/>
    <m/>
    <s v="music"/>
    <s v="rock"/>
    <d v="2016-12-03T01:47:58"/>
    <d v="2016-12-23T01:47:58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000000000002"/>
    <m/>
    <s v="music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000000000001"/>
    <m/>
    <s v="music"/>
    <s v="rock"/>
    <d v="2016-03-04T16:32:01"/>
    <d v="2016-04-29T12:11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s v="music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"/>
    <m/>
    <s v="music"/>
    <s v="rock"/>
    <d v="2015-05-02T22:06:35"/>
    <d v="2015-06-03T04:30:0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m/>
    <s v="music"/>
    <s v="rock"/>
    <d v="2016-09-21T14:45:17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s v="music"/>
    <s v="rock"/>
    <d v="2016-07-14T11:32:37"/>
    <d v="2016-08-13T11:32:3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m/>
    <s v="music"/>
    <s v="rock"/>
    <d v="2015-03-24T19:16:46"/>
    <d v="2015-04-27T17:12:0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s v="music"/>
    <s v="rock"/>
    <d v="2015-07-08T15:36:58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s v="music"/>
    <s v="rock"/>
    <d v="2016-02-01T03:43:06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s v="music"/>
    <s v="rock"/>
    <d v="2016-07-02T16:22:03"/>
    <d v="2016-08-01T16:22:0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000000000001"/>
    <m/>
    <s v="music"/>
    <s v="rock"/>
    <d v="2017-01-17T03:28:46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m/>
    <s v="music"/>
    <s v="rock"/>
    <d v="2016-12-15T21:48:01"/>
    <d v="2017-01-14T21:48:0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s v="music"/>
    <s v="rock"/>
    <d v="2016-09-27T22:01:50"/>
    <d v="2016-10-27T21:1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m/>
    <s v="music"/>
    <s v="rock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000000000001"/>
    <m/>
    <s v="music"/>
    <s v="rock"/>
    <d v="2014-09-07T00:06:13"/>
    <d v="2014-10-07T00:06:1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m/>
    <s v="music"/>
    <s v="rock"/>
    <d v="2016-05-08T08:11:13"/>
    <d v="2016-06-12T05:30: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s v="music"/>
    <s v="rock"/>
    <d v="2013-05-05T23:54:34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000000000001"/>
    <m/>
    <s v="music"/>
    <s v="rock"/>
    <d v="2015-03-02T01:16:51"/>
    <d v="2015-05-01T00:16:51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000000000001"/>
    <m/>
    <s v="music"/>
    <s v="rock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m/>
    <s v="publishing"/>
    <s v="translations"/>
    <d v="2015-01-28T12:14:45"/>
    <d v="2015-02-22T12:14:4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004"/>
    <m/>
    <s v="publishing"/>
    <s v="translations"/>
    <d v="2014-10-29T16:20:01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m/>
    <s v="publishing"/>
    <s v="translations"/>
    <d v="2015-10-20T10:23:27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s v="publishing"/>
    <s v="translations"/>
    <d v="2014-07-18T12:52:5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000000000000011"/>
    <m/>
    <s v="publishing"/>
    <s v="translations"/>
    <d v="2015-10-14T20:55:56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s v="publishing"/>
    <s v="translations"/>
    <d v="2014-11-02T03:12:15"/>
    <d v="2015-01-01T04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m/>
    <s v="publishing"/>
    <s v="translations"/>
    <d v="2016-04-19T07:38:40"/>
    <d v="2016-06-03T07:38:4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2999999999999998"/>
    <m/>
    <s v="publishing"/>
    <s v="translations"/>
    <d v="2015-01-09T01:25:00"/>
    <d v="2015-02-06T01:25:0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m/>
    <s v="publishing"/>
    <s v="translations"/>
    <d v="2014-11-04T01:31:39"/>
    <d v="2014-12-04T01:31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s v="publishing"/>
    <s v="translations"/>
    <d v="2015-12-22T10:29:30"/>
    <d v="2016-02-20T10:29:3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s v="publishing"/>
    <s v="translations"/>
    <d v="2016-12-04T06:04:27"/>
    <d v="2017-01-03T06:04:27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0000000000003"/>
    <m/>
    <s v="publishing"/>
    <s v="translations"/>
    <d v="2015-07-07T16:13:11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s v="publishing"/>
    <s v="translations"/>
    <d v="2015-10-22T22:13:39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m/>
    <s v="publishing"/>
    <s v="translations"/>
    <d v="2015-08-16T03:36:14"/>
    <d v="2015-09-15T11:11:0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00000000000014"/>
    <m/>
    <s v="publishing"/>
    <s v="translations"/>
    <d v="2016-09-09T10:56:59"/>
    <d v="2016-10-09T10:56:5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m/>
    <s v="publishing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m/>
    <s v="publishing"/>
    <s v="translations"/>
    <d v="2016-08-22T05:45:04"/>
    <d v="2016-09-21T05:45:04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m/>
    <s v="publishing"/>
    <s v="translations"/>
    <d v="2015-12-02T08:38:51"/>
    <d v="2016-01-01T08:38:51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s v="publishing"/>
    <s v="translations"/>
    <d v="2016-11-02T17:13:22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s v="publishing"/>
    <s v="translations"/>
    <d v="2015-03-30T03:09:19"/>
    <d v="2015-04-29T03:09:19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s v="publishing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s v="publishing"/>
    <s v="translations"/>
    <d v="2016-08-19T20:26:25"/>
    <d v="2016-09-18T20:26:25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09"/>
    <m/>
    <s v="publishing"/>
    <s v="translations"/>
    <d v="2016-03-03T09:06:57"/>
    <d v="2016-04-02T08:06:57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s v="publishing"/>
    <s v="translations"/>
    <d v="2015-03-11T01:27:22"/>
    <d v="2015-04-10T01:27:22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s v="publishing"/>
    <s v="translations"/>
    <d v="2014-11-18T19:31:28"/>
    <d v="2014-12-19T19:31:28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m/>
    <s v="publishing"/>
    <s v="translations"/>
    <d v="2015-10-27T05:03:36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s v="publishing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00000000000009"/>
    <m/>
    <s v="publishing"/>
    <s v="translations"/>
    <d v="2016-10-30T15:01:15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m/>
    <s v="publishing"/>
    <s v="translations"/>
    <d v="2015-05-18T18:24:38"/>
    <d v="2015-06-08T15:00:0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s v="publishing"/>
    <s v="translations"/>
    <d v="2015-09-11T18:43:40"/>
    <d v="2015-10-11T18:43:4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s v="publishing"/>
    <s v="translations"/>
    <d v="2014-06-06T12:45:39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04"/>
    <m/>
    <s v="publishing"/>
    <s v="translations"/>
    <d v="2016-03-28T20:54:59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m/>
    <s v="publishing"/>
    <s v="translations"/>
    <d v="2015-02-05T19:55:01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m/>
    <s v="publishing"/>
    <s v="translations"/>
    <d v="2016-04-26T17:57:43"/>
    <d v="2016-05-26T17:57:4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199999999999999"/>
    <m/>
    <s v="publishing"/>
    <s v="translations"/>
    <d v="2015-07-13T18:22:49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s v="publishing"/>
    <s v="translations"/>
    <d v="2016-04-25T15:29:18"/>
    <d v="2016-05-25T15:29:18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s v="publishing"/>
    <s v="translations"/>
    <d v="2016-12-03T22:13:29"/>
    <d v="2017-01-02T22:13:29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s v="publishing"/>
    <s v="translations"/>
    <d v="2015-07-14T20:57:42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s v="publishing"/>
    <s v="translations"/>
    <d v="2015-05-15T13:00:55"/>
    <d v="2015-06-14T13:00:5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s v="publishing"/>
    <s v="translations"/>
    <d v="2016-04-01T10:44:38"/>
    <d v="2016-04-21T10:44:38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m/>
    <s v="publishing"/>
    <s v="translations"/>
    <d v="2016-06-08T17:32:14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s v="publishing"/>
    <s v="translations"/>
    <d v="2015-04-21T22:28:38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s v="publishing"/>
    <s v="translations"/>
    <d v="2015-03-23T19:28:25"/>
    <d v="2015-05-10T19:28:2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m/>
    <s v="publishing"/>
    <s v="translations"/>
    <d v="2014-10-19T23:00:59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s v="publishing"/>
    <s v="translations"/>
    <d v="2014-06-28T16:52:4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s v="publishing"/>
    <s v="translations"/>
    <d v="2017-03-01T16:42:27"/>
    <d v="2017-04-15T15:42:2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m/>
    <s v="publishing"/>
    <s v="translations"/>
    <d v="2016-04-03T20:48:00"/>
    <d v="2016-04-24T21:59:00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00000000000002"/>
    <m/>
    <s v="publishing"/>
    <s v="translations"/>
    <d v="2014-07-12T16:08:40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s v="publishing"/>
    <s v="translations"/>
    <d v="2016-12-04T16:02:45"/>
    <d v="2017-01-03T16:02:45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s v="publishing"/>
    <s v="translations"/>
    <d v="2015-10-12T21:30:44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s v="publishing"/>
    <s v="translations"/>
    <d v="2014-07-11T16:56:00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s v="publishing"/>
    <s v="translations"/>
    <d v="2015-11-04T04:54:56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s v="publishing"/>
    <s v="translations"/>
    <d v="2014-10-03T21:31:38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m/>
    <s v="publishing"/>
    <s v="radio &amp; podcasts"/>
    <d v="2014-09-17T15:29:14"/>
    <d v="2014-10-21T00:00:00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m/>
    <s v="publishing"/>
    <s v="radio &amp; podcasts"/>
    <d v="2013-03-11T15:54:31"/>
    <d v="2013-04-10T15:54:31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7000000000002"/>
    <m/>
    <s v="publishing"/>
    <s v="radio &amp; podcasts"/>
    <d v="2013-02-21T21:52:18"/>
    <d v="2013-04-07T20:52:1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20000000000002"/>
    <m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0999999999997"/>
    <m/>
    <s v="publishing"/>
    <s v="radio &amp; podcasts"/>
    <d v="2012-02-20T17:37:32"/>
    <d v="2012-03-22T03:00:00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m/>
    <s v="publishing"/>
    <s v="radio &amp; podcasts"/>
    <d v="2015-12-02T04:07:46"/>
    <d v="2016-01-12T05:00:0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s v="publishing"/>
    <s v="radio &amp; podcasts"/>
    <d v="2012-01-25T19:14:45"/>
    <d v="2012-03-25T18:14:4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m/>
    <s v="publishing"/>
    <s v="radio &amp; podcasts"/>
    <d v="2011-04-13T00:20:49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m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000000000001"/>
    <m/>
    <s v="publishing"/>
    <s v="radio &amp; podcasts"/>
    <d v="2012-12-07T19:51:03"/>
    <d v="2012-12-28T19:51:03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m/>
    <s v="publishing"/>
    <s v="radio &amp; podcasts"/>
    <d v="2015-03-10T22:58:54"/>
    <d v="2015-04-09T22:58:54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m/>
    <s v="publishing"/>
    <s v="radio &amp; podcasts"/>
    <d v="2013-09-16T13:01:43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000000000001"/>
    <m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000000000001"/>
    <m/>
    <s v="publishing"/>
    <s v="radio &amp; podcasts"/>
    <d v="2013-08-14T17:28:12"/>
    <d v="2013-09-13T17:28:1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000000000002"/>
    <m/>
    <s v="publishing"/>
    <s v="radio &amp; podcasts"/>
    <d v="2014-11-17T17:21:03"/>
    <d v="2014-12-20T04:59:00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m/>
    <s v="publishing"/>
    <s v="radio &amp; podcasts"/>
    <d v="2011-08-11T01:00:22"/>
    <d v="2011-09-10T01:00:2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s v="publishing"/>
    <s v="radio &amp; podcasts"/>
    <d v="2011-10-24T14:46:44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00000000001"/>
    <m/>
    <s v="publishing"/>
    <s v="radio &amp; podcasts"/>
    <d v="2013-04-30T20:55:13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000000000002"/>
    <m/>
    <s v="publishing"/>
    <s v="radio &amp; podcasts"/>
    <d v="2014-04-25T17:53:09"/>
    <d v="2014-05-10T03:59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m/>
    <s v="publishing"/>
    <s v="radio &amp; podcasts"/>
    <d v="2013-07-09T22:24:5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s v="publishing"/>
    <s v="fiction"/>
    <d v="2013-10-03T22:09:05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s v="publishing"/>
    <s v="fiction"/>
    <d v="2012-08-15T20:35:36"/>
    <d v="2012-09-07T07:51:0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000000000000008"/>
    <m/>
    <s v="publishing"/>
    <s v="fiction"/>
    <d v="2016-06-27T04:37:55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s v="publishing"/>
    <s v="fiction"/>
    <d v="2012-05-24T04:49:23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99999999999998"/>
    <m/>
    <s v="publishing"/>
    <s v="fiction"/>
    <d v="2015-05-06T19:06:13"/>
    <d v="2015-06-20T19:06:13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000000000000002"/>
    <m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s v="publishing"/>
    <s v="fiction"/>
    <d v="2016-07-03T22:01:11"/>
    <d v="2016-08-02T22:01:11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s v="publishing"/>
    <s v="fiction"/>
    <d v="2013-12-06T13:31:00"/>
    <d v="2014-01-05T13:31:00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s v="publishing"/>
    <s v="fiction"/>
    <d v="2012-10-16T14:40:52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0000000000003"/>
    <m/>
    <s v="publishing"/>
    <s v="fiction"/>
    <d v="2013-09-03T13:27:54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m/>
    <s v="publishing"/>
    <s v="fiction"/>
    <d v="2014-12-18T17:07:23"/>
    <d v="2015-02-15T15:38:0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000000000000011"/>
    <m/>
    <s v="publishing"/>
    <s v="fiction"/>
    <d v="2011-05-19T21:14:06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s v="publishing"/>
    <s v="fiction"/>
    <d v="2013-05-17T20:47:55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s v="publishing"/>
    <s v="fiction"/>
    <d v="2015-03-04T17:20:13"/>
    <d v="2015-04-03T15:38:0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s v="publishing"/>
    <s v="fiction"/>
    <d v="2011-07-28T18:57:11"/>
    <d v="2011-08-27T18:57: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s v="publishing"/>
    <s v="fiction"/>
    <d v="2014-07-18T11:24:19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m/>
    <s v="publishing"/>
    <s v="fiction"/>
    <d v="2013-06-19T15:25:22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s v="publishing"/>
    <s v="fiction"/>
    <d v="2014-07-20T23:36:1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s v="publishing"/>
    <s v="fiction"/>
    <d v="2016-06-06T00:10:33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0000000000003"/>
    <m/>
    <s v="publishing"/>
    <s v="fiction"/>
    <d v="2013-04-01T21:42:37"/>
    <d v="2013-05-01T21:42:37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m/>
    <s v="photography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999999999999"/>
    <m/>
    <s v="photography"/>
    <s v="photobooks"/>
    <d v="2016-02-26T13:01:20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m/>
    <s v="photography"/>
    <s v="photobooks"/>
    <d v="2016-08-24T08:20:01"/>
    <d v="2016-10-23T08:20:01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000000000005"/>
    <m/>
    <s v="photography"/>
    <s v="photobooks"/>
    <d v="2014-05-13T15:47:04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000000000001"/>
    <m/>
    <s v="photography"/>
    <s v="photobooks"/>
    <d v="2016-02-14T10:38:23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s v="photography"/>
    <s v="photobooks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s v="photography"/>
    <s v="photobooks"/>
    <d v="2010-03-17T10:48:29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000000000002"/>
    <m/>
    <s v="photography"/>
    <s v="photobooks"/>
    <d v="2014-05-27T14:44:41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000000000001"/>
    <m/>
    <s v="photography"/>
    <s v="photobooks"/>
    <d v="2017-01-16T12:48:05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999999999999"/>
    <m/>
    <s v="photography"/>
    <s v="photobooks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m/>
    <s v="photography"/>
    <s v="photobooks"/>
    <d v="2015-10-19T14:00:04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m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m/>
    <s v="photography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999999999999"/>
    <m/>
    <s v="photography"/>
    <s v="photobooks"/>
    <d v="2015-08-18T14:20:40"/>
    <d v="2015-09-27T14:20:4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m/>
    <s v="photography"/>
    <s v="photobooks"/>
    <d v="2016-02-15T06:04:57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m/>
    <s v="photography"/>
    <s v="photobooks"/>
    <d v="2016-09-06T11:11:32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m/>
    <s v="photography"/>
    <s v="photobooks"/>
    <d v="2014-11-05T13:35:53"/>
    <d v="2014-12-06T06:00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m/>
    <s v="photography"/>
    <s v="photobooks"/>
    <d v="2014-05-01T19:40:52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000000000001"/>
    <m/>
    <s v="photography"/>
    <s v="photobooks"/>
    <d v="2014-05-23T17:48:03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m/>
    <s v="photography"/>
    <s v="photobooks"/>
    <d v="2014-11-12T20:35:13"/>
    <d v="2014-12-19T04:00:0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m/>
    <s v="photography"/>
    <s v="photobooks"/>
    <d v="2016-05-03T04:01:31"/>
    <d v="2016-06-07T04:01:3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000000000003"/>
    <m/>
    <s v="photography"/>
    <s v="photobooks"/>
    <d v="2014-09-17T19:55:39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3999999999999"/>
    <m/>
    <s v="photography"/>
    <s v="photobooks"/>
    <d v="2014-11-21T18:01:56"/>
    <d v="2014-12-23T00:00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.00000000000003"/>
    <m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m/>
    <s v="photography"/>
    <s v="photobooks"/>
    <d v="2016-07-19T16:52:18"/>
    <d v="2016-08-18T16:52:18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m/>
    <s v="photography"/>
    <s v="photobooks"/>
    <d v="2015-12-01T06:37:27"/>
    <d v="2016-01-19T06:37:27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m/>
    <s v="photography"/>
    <s v="photobooks"/>
    <d v="2017-02-14T14:24:46"/>
    <d v="2017-03-14T13:24:46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m/>
    <s v="photography"/>
    <s v="photobooks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m/>
    <s v="photography"/>
    <s v="photobooks"/>
    <d v="2015-02-17T15:05:20"/>
    <d v="2015-03-19T14:05:2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m/>
    <s v="photography"/>
    <s v="photobooks"/>
    <d v="2015-09-28T18:24:55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m/>
    <s v="photography"/>
    <s v="photobooks"/>
    <d v="2014-10-29T19:15:26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s v="photography"/>
    <s v="photobooks"/>
    <d v="2016-01-22T11:24:25"/>
    <d v="2016-02-15T15:00:00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s v="photography"/>
    <s v="photobooks"/>
    <d v="2016-03-14T00:02:57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2999999999996"/>
    <m/>
    <s v="photography"/>
    <s v="photobooks"/>
    <d v="2015-08-05T16:11:02"/>
    <d v="2015-09-04T16:11:02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000000000002"/>
    <m/>
    <s v="photography"/>
    <s v="photobooks"/>
    <d v="2016-04-24T19:53:51"/>
    <d v="2016-05-23T22:00:00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000000000003"/>
    <m/>
    <s v="photography"/>
    <s v="photobooks"/>
    <d v="2015-07-28T19:15:10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s v="photography"/>
    <s v="photobooks"/>
    <d v="2016-07-01T07:33:47"/>
    <d v="2016-08-06T18:00:00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m/>
    <s v="photography"/>
    <s v="photobooks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m/>
    <s v="photography"/>
    <s v="photobooks"/>
    <d v="2016-12-01T22:03:39"/>
    <d v="2017-01-03T22:03: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m/>
    <s v="photography"/>
    <s v="photobooks"/>
    <d v="2014-10-27T00:10:16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0000000000000002E-2"/>
    <m/>
    <s v="photography"/>
    <s v="nature"/>
    <d v="2014-12-01T17:05:38"/>
    <d v="2014-12-31T17:05:38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s v="photography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m/>
    <s v="photography"/>
    <s v="nature"/>
    <d v="2014-10-23T12:13:54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s v="photography"/>
    <s v="nature"/>
    <d v="2015-02-18T01:13:44"/>
    <d v="2015-04-01T00:18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0000000000000002E-2"/>
    <m/>
    <s v="photography"/>
    <s v="nature"/>
    <d v="2015-01-27T21:13:54"/>
    <d v="2015-03-02T21:16:0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2"/>
    <m/>
    <s v="photography"/>
    <s v="nature"/>
    <d v="2014-07-19T05:06:39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s v="photography"/>
    <s v="nature"/>
    <d v="2017-02-16T10:14:42"/>
    <d v="2017-02-23T10:14:4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m/>
    <s v="photography"/>
    <s v="nature"/>
    <d v="2015-10-09T21:10:20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s v="photography"/>
    <s v="nature"/>
    <d v="2015-10-04T03:15:5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m/>
    <s v="photography"/>
    <s v="nature"/>
    <d v="2016-04-12T10:47:14"/>
    <d v="2016-05-12T10:47:1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s v="photography"/>
    <s v="nature"/>
    <d v="2015-04-27T19:47:19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m/>
    <s v="photography"/>
    <s v="nature"/>
    <d v="2014-09-10T16:31:48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s v="photography"/>
    <s v="nature"/>
    <d v="2015-08-03T06:47:27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s v="photography"/>
    <s v="nature"/>
    <d v="2015-07-03T06:03:10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s v="photography"/>
    <s v="nature"/>
    <d v="2015-08-25T14:43:52"/>
    <d v="2015-09-17T17:00:0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m/>
    <s v="photography"/>
    <s v="nature"/>
    <d v="2016-06-04T03:40:24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s v="photography"/>
    <s v="nature"/>
    <d v="2014-08-20T15:40:33"/>
    <d v="2014-09-20T15:40:3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00000000000008"/>
    <m/>
    <s v="photography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m/>
    <s v="photography"/>
    <s v="nature"/>
    <d v="2015-04-14T01:16:39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s v="photography"/>
    <s v="nature"/>
    <d v="2014-10-24T00:29:53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s v="publishing"/>
    <s v="art books"/>
    <d v="2013-10-08T01:00:03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s v="publishing"/>
    <s v="art books"/>
    <d v="2009-09-23T13:35:16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00000000000002"/>
    <m/>
    <s v="publishing"/>
    <s v="art books"/>
    <d v="2014-01-13T17:49:11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s v="publishing"/>
    <s v="art books"/>
    <d v="2015-04-27T08:48:29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s v="publishing"/>
    <s v="art books"/>
    <d v="2011-05-09T17:31:01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0000000000004"/>
    <m/>
    <s v="publishing"/>
    <s v="art books"/>
    <d v="2016-06-28T22:00:04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m/>
    <s v="publishing"/>
    <s v="art books"/>
    <d v="2014-02-01T22:29:05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s v="publishing"/>
    <s v="art books"/>
    <d v="2014-11-19T01:29:45"/>
    <d v="2014-12-24T01:29:45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s v="publishing"/>
    <s v="art books"/>
    <d v="2013-04-25T16:18:34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m/>
    <s v="publishing"/>
    <s v="art books"/>
    <d v="2016-03-09T19:31:22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m/>
    <s v="publishing"/>
    <s v="art books"/>
    <d v="2015-05-20T18:28:03"/>
    <d v="2015-06-19T18:28:03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s v="publishing"/>
    <s v="art books"/>
    <d v="2016-02-04T00:47:39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00000000000004"/>
    <m/>
    <s v="publishing"/>
    <s v="art books"/>
    <d v="2017-02-20T00:00:02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s v="publishing"/>
    <s v="art books"/>
    <d v="2015-01-13T22:15:29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s v="publishing"/>
    <s v="art books"/>
    <d v="2014-06-09T12:34:56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s v="publishing"/>
    <s v="art books"/>
    <d v="2015-05-16T21:06:08"/>
    <d v="2015-06-30T21:06:08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m/>
    <s v="publishing"/>
    <s v="art books"/>
    <d v="2012-05-25T20:20:48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m/>
    <s v="publishing"/>
    <s v="art books"/>
    <d v="2010-08-09T01:34:51"/>
    <d v="2010-09-02T02:00:0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0000000000008"/>
    <m/>
    <s v="publishing"/>
    <s v="art books"/>
    <d v="2013-07-26T23:54:51"/>
    <d v="2013-08-28T23:54:5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s v="publishing"/>
    <s v="art books"/>
    <d v="2012-03-22T01:12:06"/>
    <d v="2012-05-21T01:12:06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s v="photography"/>
    <s v="places"/>
    <d v="2015-11-17T10:46:30"/>
    <d v="2015-12-19T10:46:3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s v="photography"/>
    <s v="places"/>
    <d v="2015-08-30T18:57:33"/>
    <d v="2015-10-26T21:20:0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m/>
    <s v="photography"/>
    <s v="places"/>
    <d v="2014-08-26T21:43:11"/>
    <d v="2014-09-25T21:43:11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s v="photography"/>
    <s v="places"/>
    <d v="2014-05-20T15:35:01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s v="photography"/>
    <s v="places"/>
    <d v="2016-12-03T21:29:28"/>
    <d v="2016-12-25T11:00:00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s v="photography"/>
    <s v="places"/>
    <d v="2015-03-06T02:30:22"/>
    <d v="2015-04-05T01:30:22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m/>
    <s v="photography"/>
    <s v="places"/>
    <d v="2014-11-13T22:49:25"/>
    <d v="2014-12-13T22:49:25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s v="photography"/>
    <s v="places"/>
    <d v="2015-01-01T05:59:5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s v="photography"/>
    <s v="places"/>
    <d v="2015-09-09T23:38:06"/>
    <d v="2015-10-09T23:38:06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s v="photography"/>
    <s v="places"/>
    <d v="2015-08-24T20:34:24"/>
    <d v="2015-09-23T20:34:24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m/>
    <s v="photography"/>
    <s v="places"/>
    <d v="2016-03-04T17:25:41"/>
    <d v="2016-04-03T16:25:4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s v="photography"/>
    <s v="places"/>
    <d v="2015-02-11T01:44:45"/>
    <d v="2015-03-28T00:44:4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m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s v="photography"/>
    <s v="places"/>
    <d v="2016-03-16T17:06:22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s v="photography"/>
    <s v="places"/>
    <d v="2014-05-21T01:12:08"/>
    <d v="2014-06-18T20:13:00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m/>
    <s v="photography"/>
    <s v="places"/>
    <d v="2014-10-29T10:19:29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s v="photography"/>
    <s v="places"/>
    <d v="2016-08-21T08:29:57"/>
    <d v="2016-09-20T08:29:5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m/>
    <s v="photography"/>
    <s v="places"/>
    <d v="2015-05-27T16:00:58"/>
    <d v="2015-07-26T16:00:5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s v="photography"/>
    <s v="places"/>
    <d v="2016-03-09T12:56:16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s v="photography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m/>
    <s v="music"/>
    <s v="rock"/>
    <d v="2011-04-05T02:13:53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m/>
    <s v="music"/>
    <s v="rock"/>
    <d v="2011-09-02T07:08:37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m/>
    <s v="music"/>
    <s v="rock"/>
    <d v="2011-11-29T04:04:19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000000000001"/>
    <m/>
    <s v="music"/>
    <s v="rock"/>
    <d v="2012-02-06T20:17:15"/>
    <d v="2012-03-17T19:17:1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000000000001"/>
    <m/>
    <s v="music"/>
    <s v="rock"/>
    <d v="2011-07-23T00:18:33"/>
    <d v="2011-08-01T07:00:00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m/>
    <s v="music"/>
    <s v="rock"/>
    <d v="2010-12-24T02:40:38"/>
    <d v="2011-03-24T01:40:38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s v="music"/>
    <s v="rock"/>
    <d v="2012-05-24T19:24:11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s v="music"/>
    <s v="rock"/>
    <d v="2013-11-29T19:56:26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m/>
    <s v="music"/>
    <s v="rock"/>
    <d v="2011-09-10T00:01:49"/>
    <d v="2011-11-02T08:00:00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s v="music"/>
    <s v="rock"/>
    <d v="2012-11-15T22:11:50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000000000001"/>
    <m/>
    <s v="music"/>
    <s v="rock"/>
    <d v="2013-05-15T00:00:32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s v="music"/>
    <s v="rock"/>
    <d v="2012-12-03T20:59:44"/>
    <d v="2013-01-02T20:59:4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0000000000001"/>
    <m/>
    <s v="music"/>
    <s v="rock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0000000000002"/>
    <m/>
    <s v="music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m/>
    <s v="music"/>
    <s v="rock"/>
    <d v="2011-10-29T01:13:16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s v="music"/>
    <s v="rock"/>
    <d v="2012-10-12T17:10:21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m/>
    <s v="music"/>
    <s v="rock"/>
    <d v="2013-09-29T15:56:28"/>
    <d v="2013-11-01T19:00:00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m/>
    <s v="music"/>
    <s v="rock"/>
    <d v="2013-01-27T15:42:15"/>
    <d v="2013-03-08T15:42:15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m/>
    <s v="music"/>
    <s v="rock"/>
    <d v="2014-08-25T04:28:06"/>
    <d v="2014-09-15T04:28:06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.00000000000001"/>
    <m/>
    <s v="music"/>
    <s v="rock"/>
    <d v="2013-02-16T08:09:00"/>
    <d v="2013-02-23T08:09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s v="music"/>
    <s v="rock"/>
    <d v="2012-04-04T14:33:35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000000000001"/>
    <m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000000000002"/>
    <m/>
    <s v="music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.00000000000001"/>
    <m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m/>
    <s v="music"/>
    <s v="rock"/>
    <d v="2012-08-14T16:47:33"/>
    <d v="2012-09-11T16:47:33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m/>
    <s v="music"/>
    <s v="rock"/>
    <d v="2013-11-01T20:21:07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.00000000000001"/>
    <m/>
    <s v="music"/>
    <s v="rock"/>
    <d v="2012-10-23T16:58:09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m/>
    <s v="music"/>
    <s v="rock"/>
    <d v="2014-05-15T17:41:22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m/>
    <s v="music"/>
    <s v="rock"/>
    <d v="2014-01-06T20:48:53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000000000006"/>
    <m/>
    <s v="music"/>
    <s v="rock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000000000003"/>
    <m/>
    <s v="music"/>
    <s v="rock"/>
    <d v="2012-09-12T20:37:41"/>
    <d v="2012-10-12T20:37:4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m/>
    <s v="music"/>
    <s v="rock"/>
    <d v="2011-07-26T08:10:54"/>
    <d v="2011-09-24T08:10:54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s v="music"/>
    <s v="rock"/>
    <d v="2011-12-19T21:12:36"/>
    <d v="2012-01-16T05:00:00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0000000000001"/>
    <m/>
    <s v="music"/>
    <s v="rock"/>
    <d v="2011-04-25T04:33:2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0000000000001"/>
    <m/>
    <s v="music"/>
    <s v="rock"/>
    <d v="2016-05-12T20:51:01"/>
    <d v="2016-07-11T20:51:01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m/>
    <s v="music"/>
    <s v="rock"/>
    <d v="2011-04-30T02:04:48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s v="music"/>
    <s v="rock"/>
    <d v="2009-11-05T18:02:20"/>
    <d v="2009-12-31T23:39:00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s v="music"/>
    <s v="rock"/>
    <d v="2013-01-14T16:29:28"/>
    <d v="2013-02-28T21:25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s v="music"/>
    <s v="rock"/>
    <d v="2012-02-02T15:39:25"/>
    <d v="2012-03-03T15:39:2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s v="music"/>
    <s v="rock"/>
    <d v="2010-07-20T05:32:35"/>
    <d v="2010-08-03T01:59:0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s v="music"/>
    <s v="pop"/>
    <d v="2014-11-19T14:19:04"/>
    <d v="2014-12-19T14:19:0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s v="music"/>
    <s v="pop"/>
    <d v="2011-05-25T00:35:27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s v="music"/>
    <s v="pop"/>
    <d v="2012-08-25T19:46:52"/>
    <d v="2012-09-24T19:46:5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s v="music"/>
    <s v="pop"/>
    <d v="2012-09-23T01:26:00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s v="music"/>
    <s v="pop"/>
    <d v="2013-09-04T14:49:00"/>
    <d v="2013-09-18T14:49:00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s v="music"/>
    <s v="pop"/>
    <d v="2014-07-13T10:48:23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000000000001"/>
    <m/>
    <s v="music"/>
    <s v="pop"/>
    <d v="2012-05-10T09:49:3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00000000002"/>
    <m/>
    <s v="music"/>
    <s v="pop"/>
    <d v="2011-02-18T16:54:42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m/>
    <s v="music"/>
    <s v="pop"/>
    <d v="2014-04-08T16:25:55"/>
    <d v="2014-05-23T16:25:55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s v="music"/>
    <s v="pop"/>
    <d v="2013-09-09T10:27:17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s v="music"/>
    <s v="pop"/>
    <d v="2011-03-23T21:37:00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000000000002"/>
    <m/>
    <s v="music"/>
    <s v="pop"/>
    <d v="2013-10-25T11:49:53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00000000002"/>
    <m/>
    <s v="music"/>
    <s v="pop"/>
    <d v="2011-03-24T20:01:36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000000000001"/>
    <m/>
    <s v="music"/>
    <s v="pop"/>
    <d v="2012-03-19T21:22:40"/>
    <d v="2012-04-18T21:22:4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m/>
    <s v="music"/>
    <s v="pop"/>
    <d v="2012-03-06T19:00:20"/>
    <d v="2012-04-05T18:00:20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000000000001"/>
    <m/>
    <s v="music"/>
    <s v="pop"/>
    <d v="2012-11-13T22:17:32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m/>
    <s v="music"/>
    <s v="pop"/>
    <d v="2012-04-24T18:46:08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m/>
    <s v="music"/>
    <s v="pop"/>
    <d v="2012-11-10T05:19:27"/>
    <d v="2012-12-18T14:20:00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0000000000001"/>
    <m/>
    <s v="music"/>
    <s v="pop"/>
    <d v="2013-11-18T21:55:2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00000000002"/>
    <m/>
    <s v="music"/>
    <s v="pop"/>
    <d v="2016-03-30T16:39:10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000000000002"/>
    <m/>
    <s v="music"/>
    <s v="pop"/>
    <d v="2015-12-05T23:57:11"/>
    <d v="2016-01-17T21:00:0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m/>
    <s v="music"/>
    <s v="pop"/>
    <d v="2011-11-01T04:45:36"/>
    <d v="2011-12-31T05:45:3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m/>
    <s v="music"/>
    <s v="pop"/>
    <d v="2012-01-31T18:16:58"/>
    <d v="2012-03-16T03:59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000000000001"/>
    <m/>
    <s v="music"/>
    <s v="pop"/>
    <d v="2011-01-21T15:35:13"/>
    <d v="2011-02-22T03:00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s v="music"/>
    <s v="pop"/>
    <d v="2013-02-26T06:04:33"/>
    <d v="2013-03-28T05:04:3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m/>
    <s v="music"/>
    <s v="pop"/>
    <d v="2014-02-12T01:41:38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m/>
    <s v="music"/>
    <s v="pop"/>
    <d v="2011-10-29T03:35:39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s v="music"/>
    <s v="pop"/>
    <d v="2016-04-01T21:14:36"/>
    <d v="2016-05-31T21:14:3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s v="music"/>
    <s v="pop"/>
    <d v="2010-05-15T22:19:59"/>
    <d v="2010-07-05T04:00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000000000002"/>
    <m/>
    <s v="music"/>
    <s v="pop"/>
    <d v="2016-07-02T13:03:34"/>
    <d v="2016-08-01T13:03:34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m/>
    <s v="music"/>
    <s v="pop"/>
    <d v="2012-05-05T15:45:30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0000000000002"/>
    <m/>
    <s v="music"/>
    <s v="pop"/>
    <d v="2015-02-04T21:04:52"/>
    <d v="2015-03-06T21:04:5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s v="music"/>
    <s v="pop"/>
    <d v="2016-07-18T14:31:46"/>
    <d v="2016-08-18T06:59:00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2000000000002"/>
    <m/>
    <s v="music"/>
    <s v="pop"/>
    <d v="2011-09-16T17:35:40"/>
    <d v="2011-10-16T22:03:00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m/>
    <s v="music"/>
    <s v="pop"/>
    <d v="2012-03-05T17:25:47"/>
    <d v="2012-04-21T03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m/>
    <s v="music"/>
    <s v="pop"/>
    <d v="2016-02-16T09:46:1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0000000000002"/>
    <m/>
    <s v="music"/>
    <s v="pop"/>
    <d v="2014-01-23T20:31:11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s v="music"/>
    <s v="pop"/>
    <d v="2011-06-29T01:39:05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s v="music"/>
    <s v="pop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m/>
    <s v="music"/>
    <s v="faith"/>
    <d v="2017-02-08T02:54:44"/>
    <d v="2017-03-29T02:00:0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s v="music"/>
    <s v="faith"/>
    <d v="2017-02-13T05:07:40"/>
    <d v="2017-04-14T04:07:40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m/>
    <s v="music"/>
    <s v="faith"/>
    <d v="2017-03-14T18:45:38"/>
    <d v="2017-04-07T18:45:38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000000000001"/>
    <m/>
    <s v="music"/>
    <s v="faith"/>
    <d v="2017-02-17T19:34:01"/>
    <d v="2017-03-17T18:34:0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m/>
    <s v="music"/>
    <s v="faith"/>
    <d v="2017-02-22T06:00:23"/>
    <d v="2017-03-24T05:00:2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000000000000004"/>
    <m/>
    <s v="music"/>
    <s v="faith"/>
    <d v="2017-02-26T20:15:19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s v="music"/>
    <s v="faith"/>
    <d v="2017-03-08T01:07:25"/>
    <d v="2017-04-10T20:15:00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s v="music"/>
    <s v="faith"/>
    <d v="2017-03-10T12:49:54"/>
    <d v="2017-04-09T11:49:54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s v="music"/>
    <s v="faith"/>
    <d v="2017-02-14T22:37:10"/>
    <d v="2017-03-16T21:37:10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s v="music"/>
    <s v="faith"/>
    <d v="2017-03-07T10:20:42"/>
    <d v="2017-04-06T09:20:4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m/>
    <s v="music"/>
    <s v="faith"/>
    <d v="2017-03-01T16:50:08"/>
    <d v="2017-04-03T01:00:00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00000000000004"/>
    <m/>
    <s v="music"/>
    <s v="faith"/>
    <d v="2017-02-22T03:37:47"/>
    <d v="2017-03-26T23:59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m/>
    <s v="music"/>
    <s v="faith"/>
    <d v="2017-03-09T22:05:12"/>
    <d v="2017-04-09T20:00:00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s v="music"/>
    <s v="faith"/>
    <d v="2017-02-25T16:04:34"/>
    <d v="2017-03-27T04:36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m/>
    <s v="music"/>
    <s v="faith"/>
    <d v="2017-03-07T00:45:14"/>
    <d v="2017-04-10T01:00:0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s v="music"/>
    <s v="faith"/>
    <d v="2017-03-02T01:40:11"/>
    <d v="2017-04-01T00:40:1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m/>
    <s v="music"/>
    <s v="faith"/>
    <d v="2017-03-11T00:47:28"/>
    <d v="2017-04-09T23:47:28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s v="music"/>
    <s v="faith"/>
    <d v="2017-03-02T04:59:20"/>
    <d v="2017-03-26T03:33:0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m/>
    <s v="music"/>
    <s v="faith"/>
    <d v="2017-03-12T20:44:05"/>
    <d v="2017-04-11T20:44:05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s v="music"/>
    <s v="faith"/>
    <d v="2017-03-02T01:43:10"/>
    <d v="2017-04-01T04:00: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m/>
    <s v="music"/>
    <s v="faith"/>
    <d v="2014-12-16T15:56:45"/>
    <d v="2015-01-15T15:56:45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m/>
    <s v="music"/>
    <s v="faith"/>
    <d v="2015-02-28T20:52:30"/>
    <d v="2015-03-30T19:52:3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s v="music"/>
    <s v="faith"/>
    <d v="2015-07-02T06:45:37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s v="music"/>
    <s v="faith"/>
    <d v="2015-08-29T00:24:06"/>
    <d v="2015-09-09T16:00:0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s v="music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s v="music"/>
    <s v="faith"/>
    <d v="2016-02-27T17:18:15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s v="music"/>
    <s v="faith"/>
    <d v="2016-03-22T20:48:26"/>
    <d v="2016-05-01T20:48:26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m/>
    <s v="music"/>
    <s v="faith"/>
    <d v="2014-07-21T13:31:54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m/>
    <s v="music"/>
    <s v="faith"/>
    <d v="2015-12-03T14:11:28"/>
    <d v="2016-01-18T13:00:0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00000000000002"/>
    <m/>
    <s v="music"/>
    <s v="faith"/>
    <d v="2014-08-01T15:30:34"/>
    <d v="2014-09-01T15:30:3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s v="music"/>
    <s v="faith"/>
    <d v="2015-05-01T21:55:53"/>
    <d v="2015-06-30T21:55:53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m/>
    <s v="music"/>
    <s v="faith"/>
    <d v="2014-09-05T19:13:32"/>
    <d v="2014-10-05T19:13:32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0000000000001"/>
    <m/>
    <s v="music"/>
    <s v="faith"/>
    <d v="2015-04-01T22:02:41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s v="music"/>
    <s v="faith"/>
    <d v="2015-03-01T05:13:05"/>
    <d v="2015-03-31T03:22:0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s v="music"/>
    <s v="faith"/>
    <d v="2016-10-30T13:51:39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0000000000004"/>
    <m/>
    <s v="music"/>
    <s v="faith"/>
    <d v="2016-03-31T23:33:58"/>
    <d v="2016-04-21T04:00:00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000000000000002"/>
    <m/>
    <s v="music"/>
    <s v="faith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m/>
    <s v="music"/>
    <s v="faith"/>
    <d v="2014-08-18T12:49:51"/>
    <d v="2014-09-17T12:49:51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m/>
    <s v="music"/>
    <s v="faith"/>
    <d v="2014-10-10T18:47:51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s v="music"/>
    <s v="faith"/>
    <d v="2015-11-11T11:04:23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0000000000000002E-2"/>
    <m/>
    <s v="music"/>
    <s v="faith"/>
    <d v="2016-02-25T23:03:49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s v="music"/>
    <s v="faith"/>
    <d v="2015-05-05T19:48:35"/>
    <d v="2015-07-01T06:00:0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000000000000007"/>
    <m/>
    <s v="music"/>
    <s v="faith"/>
    <d v="2014-09-30T22:22:42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m/>
    <s v="music"/>
    <s v="faith"/>
    <d v="2014-07-25T23:14:09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m/>
    <s v="music"/>
    <s v="faith"/>
    <d v="2014-05-29T22:04:24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0000000000000002E-2"/>
    <m/>
    <s v="music"/>
    <s v="faith"/>
    <d v="2015-02-09T22:16:1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s v="music"/>
    <s v="faith"/>
    <d v="2015-09-21T15:01:14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s v="music"/>
    <s v="faith"/>
    <d v="2016-04-11T01:15:06"/>
    <d v="2016-06-10T01:15:0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s v="music"/>
    <s v="faith"/>
    <d v="2015-09-25T02:06:23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s v="music"/>
    <s v="faith"/>
    <d v="2015-05-28T21:45:52"/>
    <d v="2015-06-11T15:00:0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s v="music"/>
    <s v="faith"/>
    <d v="2015-11-17T16:24:41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s v="music"/>
    <s v="faith"/>
    <d v="2016-09-01T16:12:54"/>
    <d v="2016-09-13T21:30:00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m/>
    <s v="music"/>
    <s v="faith"/>
    <d v="2015-04-08T00:52:36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s v="music"/>
    <s v="faith"/>
    <d v="2016-07-08T19:32:25"/>
    <d v="2016-08-07T19:32:2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m/>
    <s v="music"/>
    <s v="faith"/>
    <d v="2015-10-09T20:40:33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0000000000004"/>
    <m/>
    <s v="music"/>
    <s v="faith"/>
    <d v="2015-06-20T22:46:32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s v="music"/>
    <s v="faith"/>
    <d v="2014-09-02T20:59:02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s v="music"/>
    <s v="faith"/>
    <d v="2016-03-06T20:58:52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s v="music"/>
    <s v="faith"/>
    <d v="2015-06-16T19:37:02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000000000001"/>
    <m/>
    <s v="photography"/>
    <s v="photobooks"/>
    <d v="2015-04-26T15:04:31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000000000001"/>
    <m/>
    <s v="photography"/>
    <s v="photobooks"/>
    <d v="2016-12-06T21:02:50"/>
    <d v="2017-01-07T21:00:00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m/>
    <s v="photography"/>
    <s v="photobooks"/>
    <d v="2016-08-04T22:12:55"/>
    <d v="2016-08-27T03:59:00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000000000002"/>
    <m/>
    <s v="photography"/>
    <s v="photobooks"/>
    <d v="2015-01-22T14:31:17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m/>
    <s v="photography"/>
    <s v="photobooks"/>
    <d v="2016-11-16T06:13:58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s v="photography"/>
    <s v="photobooks"/>
    <d v="2016-10-25T04:14:27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000000000001"/>
    <m/>
    <s v="photography"/>
    <s v="photobooks"/>
    <d v="2015-10-15T10:27:10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5000000000002"/>
    <m/>
    <s v="photography"/>
    <s v="photobooks"/>
    <d v="2015-08-03T22:49:03"/>
    <d v="2015-09-02T22:49:03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000000000001"/>
    <m/>
    <s v="photography"/>
    <s v="photobooks"/>
    <d v="2017-01-23T23:25:21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s v="photography"/>
    <s v="photobooks"/>
    <d v="2016-03-25T20:05:04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0000000000002"/>
    <m/>
    <s v="photography"/>
    <s v="photobooks"/>
    <d v="2015-02-17T18:45:23"/>
    <d v="2015-03-19T17:45:23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m/>
    <s v="photography"/>
    <s v="photobooks"/>
    <d v="2016-09-14T06:04:4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s v="photography"/>
    <s v="photobooks"/>
    <d v="2016-02-20T17:59:28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m/>
    <s v="photography"/>
    <s v="photobooks"/>
    <d v="2015-03-04T21:02:33"/>
    <d v="2015-04-03T20:02:3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s v="photography"/>
    <s v="photobooks"/>
    <d v="2015-09-05T18:56:01"/>
    <d v="2015-10-05T18:56: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m/>
    <s v="photography"/>
    <s v="photobooks"/>
    <d v="2016-07-20T04:01:09"/>
    <d v="2016-08-29T04:01:09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.00000000000001"/>
    <m/>
    <s v="photography"/>
    <s v="photobooks"/>
    <d v="2016-12-29T19:51:23"/>
    <d v="2017-01-28T19:29:00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s v="photography"/>
    <s v="photobooks"/>
    <d v="2016-05-15T22:56:32"/>
    <d v="2016-07-14T22:56:3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s v="photography"/>
    <s v="photobooks"/>
    <d v="2015-03-05T19:53:49"/>
    <d v="2015-03-25T18:53:4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s v="photography"/>
    <s v="photobooks"/>
    <d v="2016-02-05T16:08:33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s v="photography"/>
    <s v="photobooks"/>
    <d v="2015-07-24T13:37:40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s v="photography"/>
    <s v="photobooks"/>
    <d v="2016-02-10T23:34:05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000000000001"/>
    <m/>
    <s v="photography"/>
    <s v="photobooks"/>
    <d v="2016-09-23T20:50:40"/>
    <d v="2016-10-23T20:50:4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s v="photography"/>
    <s v="photobooks"/>
    <d v="2014-07-05T11:39:39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m/>
    <s v="photography"/>
    <s v="photobooks"/>
    <d v="2014-07-14T23:31:52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s v="photography"/>
    <s v="photobooks"/>
    <d v="2014-08-04T20:38:08"/>
    <d v="2014-08-25T20:38:0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s v="photography"/>
    <s v="photobooks"/>
    <d v="2014-07-04T15:48:04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s v="photography"/>
    <s v="photobooks"/>
    <d v="2014-07-29T13:27:24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m/>
    <s v="photography"/>
    <s v="photobooks"/>
    <d v="2014-12-14T19:39:19"/>
    <d v="2015-01-13T19:39:1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0000000000005"/>
    <m/>
    <s v="photography"/>
    <s v="photobooks"/>
    <d v="2014-09-09T18:43:14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0000000000002"/>
    <m/>
    <s v="photography"/>
    <s v="photobooks"/>
    <d v="2014-09-23T23:30:40"/>
    <d v="2014-10-23T23:30:40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s v="photography"/>
    <s v="photobooks"/>
    <d v="2014-05-07T17:13:56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00000000000007"/>
    <m/>
    <s v="photography"/>
    <s v="photobooks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s v="photography"/>
    <s v="photobooks"/>
    <d v="2014-10-18T05:14:52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0000000000009"/>
    <m/>
    <s v="photography"/>
    <s v="photobooks"/>
    <d v="2014-09-09T23:26:00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s v="photography"/>
    <s v="photobooks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m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s v="photography"/>
    <s v="photobooks"/>
    <d v="2015-02-10T20:43:15"/>
    <d v="2015-03-27T19:43: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m/>
    <s v="photography"/>
    <s v="photobooks"/>
    <d v="2016-08-03T16:36:20"/>
    <d v="2016-09-02T16:36:20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m/>
    <s v="photography"/>
    <s v="photobooks"/>
    <d v="2016-05-03T14:25:10"/>
    <d v="2016-07-02T14:25:1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59999999999998"/>
    <m/>
    <s v="photography"/>
    <s v="photobooks"/>
    <d v="2016-08-15T14:49:05"/>
    <d v="2016-09-15T14:49:05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m/>
    <s v="photography"/>
    <s v="photobooks"/>
    <d v="2016-01-19T13:48:09"/>
    <d v="2016-02-21T13:48:09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m/>
    <s v="photography"/>
    <s v="photobooks"/>
    <d v="2015-04-21T22:47:58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s v="photography"/>
    <s v="photobooks"/>
    <d v="2014-12-30T15:44:00"/>
    <d v="2015-01-31T03:25:0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000000000002"/>
    <m/>
    <s v="photography"/>
    <s v="photobooks"/>
    <d v="2014-09-15T03:14:15"/>
    <d v="2014-10-16T00:00:0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m/>
    <s v="photography"/>
    <s v="photobooks"/>
    <d v="2014-11-15T13:12:57"/>
    <d v="2014-12-15T13:12:57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0000000000002"/>
    <m/>
    <s v="photography"/>
    <s v="photobooks"/>
    <d v="2015-03-05T15:43:57"/>
    <d v="2015-04-04T14:43:5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00000000000001"/>
    <m/>
    <s v="photography"/>
    <s v="photobooks"/>
    <d v="2014-10-01T22:45:42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s v="photography"/>
    <s v="photobooks"/>
    <d v="2014-11-13T06:00:03"/>
    <d v="2015-01-12T06:00:0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00000000000009"/>
    <m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00000000000003"/>
    <m/>
    <s v="photography"/>
    <s v="photobooks"/>
    <d v="2014-11-30T17:46:05"/>
    <d v="2015-01-29T17:46:0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0000000000005"/>
    <m/>
    <s v="photography"/>
    <s v="photobooks"/>
    <d v="2015-07-04T00:44:4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m/>
    <s v="photography"/>
    <s v="photobooks"/>
    <d v="2014-10-28T21:24:00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0000000000002"/>
    <m/>
    <s v="photography"/>
    <s v="photobooks"/>
    <d v="2015-01-07T13:13:42"/>
    <d v="2015-02-11T13:13:42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m/>
    <s v="photography"/>
    <s v="photobooks"/>
    <d v="2016-09-15T06:55:41"/>
    <d v="2016-10-14T16:00:00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m/>
    <s v="photography"/>
    <s v="photobooks"/>
    <d v="2016-05-25T10:32:46"/>
    <d v="2016-07-24T10:32:4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s v="photography"/>
    <s v="photobooks"/>
    <d v="2016-11-15T13:39:49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9999999999999"/>
    <m/>
    <s v="photography"/>
    <s v="photobooks"/>
    <d v="2015-12-06T07:50:33"/>
    <d v="2016-02-04T07:50:33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00000000000002"/>
    <m/>
    <s v="photography"/>
    <s v="photobooks"/>
    <d v="2014-10-22T20:13:28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0000000000003"/>
    <m/>
    <s v="photography"/>
    <s v="photobooks"/>
    <d v="2016-09-10T14:32:5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0000000000001"/>
    <m/>
    <s v="photography"/>
    <s v="photobooks"/>
    <d v="2015-11-13T15:51:08"/>
    <d v="2015-12-15T12:10:0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m/>
    <s v="photography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s v="photography"/>
    <s v="photobooks"/>
    <d v="2015-01-14T01:43:02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m/>
    <s v="photography"/>
    <s v="photobooks"/>
    <d v="2015-10-05T16:16:4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m/>
    <s v="photography"/>
    <s v="photobooks"/>
    <d v="2015-08-31T19:17:38"/>
    <d v="2015-10-02T18:00:0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m/>
    <s v="photography"/>
    <s v="photobooks"/>
    <d v="2014-08-26T15:19:09"/>
    <d v="2014-09-30T15:19:09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s v="photography"/>
    <s v="photobooks"/>
    <d v="2014-08-29T01:38:33"/>
    <d v="2014-09-28T01:38:3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0000000000004"/>
    <m/>
    <s v="photography"/>
    <s v="photobooks"/>
    <d v="2017-01-07T16:20:30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m/>
    <s v="photography"/>
    <s v="photobooks"/>
    <d v="2015-01-25T21:47:19"/>
    <d v="2015-03-01T21:47:1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00000000000005"/>
    <m/>
    <s v="photography"/>
    <s v="photobooks"/>
    <d v="2014-08-09T21:50:26"/>
    <d v="2014-08-21T21:50:26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6.9999999999999993E-2"/>
    <m/>
    <s v="photography"/>
    <s v="photobooks"/>
    <d v="2014-08-25T10:24:30"/>
    <d v="2014-10-24T04:00:00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9999999999999"/>
    <m/>
    <s v="photography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s v="photography"/>
    <s v="photobooks"/>
    <d v="2014-07-09T21:20: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m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s v="photography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m/>
    <s v="photography"/>
    <s v="photobooks"/>
    <d v="2016-06-27T21:01:43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m/>
    <s v="photography"/>
    <s v="photobooks"/>
    <d v="2016-12-01T15:53:27"/>
    <d v="2017-01-30T06:59:00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s v="photography"/>
    <s v="photobooks"/>
    <d v="2015-03-04T05:37:30"/>
    <d v="2015-04-03T04:37:3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m/>
    <s v="photography"/>
    <s v="photobooks"/>
    <d v="2014-06-30T18:03:16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00000000000012"/>
    <m/>
    <s v="photography"/>
    <s v="photobooks"/>
    <d v="2015-03-02T02:01:30"/>
    <d v="2015-04-01T01:01:3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s v="music"/>
    <s v="rock"/>
    <d v="2012-01-18T07:39:27"/>
    <d v="2012-03-03T07:39:27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s v="music"/>
    <s v="rock"/>
    <d v="2013-12-26T19:07:42"/>
    <d v="2014-01-31T19:01:00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000000000001"/>
    <m/>
    <s v="music"/>
    <s v="rock"/>
    <d v="2012-09-24T16:26:16"/>
    <d v="2012-10-24T16:26:16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000000000002"/>
    <m/>
    <s v="music"/>
    <s v="rock"/>
    <d v="2013-12-18T21:59:27"/>
    <d v="2014-01-08T02:08:00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s v="music"/>
    <s v="rock"/>
    <d v="2013-06-18T20:01:43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m/>
    <s v="music"/>
    <s v="rock"/>
    <d v="2011-01-12T07:49:21"/>
    <d v="2011-03-03T07:49: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s v="music"/>
    <s v="rock"/>
    <d v="2014-04-07T21:35:30"/>
    <d v="2014-05-09T22:00:0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m/>
    <s v="music"/>
    <s v="rock"/>
    <d v="2010-12-04T02:06:11"/>
    <d v="2011-01-21T22:00:0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000000000002"/>
    <m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s v="music"/>
    <s v="rock"/>
    <d v="2012-04-27T23:54:23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m/>
    <s v="music"/>
    <s v="rock"/>
    <d v="2011-02-02T12:57:07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s v="music"/>
    <s v="rock"/>
    <d v="2013-01-29T01:03:23"/>
    <d v="2013-03-02T07:59:00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s v="music"/>
    <s v="rock"/>
    <d v="2014-12-15T23:08:15"/>
    <d v="2015-01-24T23:08:15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s v="music"/>
    <s v="rock"/>
    <d v="2016-03-01T16:51:11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s v="music"/>
    <s v="rock"/>
    <d v="2013-01-31T19:25:29"/>
    <d v="2013-02-17T19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000000000004"/>
    <m/>
    <s v="music"/>
    <s v="rock"/>
    <d v="2012-01-18T01:08:55"/>
    <d v="2012-03-18T00:08:5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m/>
    <s v="music"/>
    <s v="rock"/>
    <d v="2011-09-02T18:52:37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s v="music"/>
    <s v="rock"/>
    <d v="2016-09-01T17:19:42"/>
    <d v="2016-10-01T17:19:4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m/>
    <s v="music"/>
    <s v="rock"/>
    <d v="2013-04-18T02:18:3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s v="music"/>
    <s v="rock"/>
    <d v="2014-04-16T20:17:25"/>
    <d v="2014-05-20T04:59:0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000000000001"/>
    <m/>
    <s v="music"/>
    <s v="rock"/>
    <d v="2015-01-27T15:09:41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999999999999"/>
    <m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s v="music"/>
    <s v="rock"/>
    <d v="2011-05-03T23:21:54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s v="music"/>
    <s v="rock"/>
    <d v="2016-06-02T07:59:5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m/>
    <s v="music"/>
    <s v="rock"/>
    <d v="2012-11-15T15:36:17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s v="music"/>
    <s v="rock"/>
    <d v="2015-03-31T05:40:32"/>
    <d v="2015-04-21T05:40:3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m/>
    <s v="music"/>
    <s v="rock"/>
    <d v="2011-05-28T18:54:48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000000000001"/>
    <m/>
    <s v="music"/>
    <s v="rock"/>
    <d v="2012-09-17T20:17:39"/>
    <d v="2012-10-17T20:17:3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000000000001"/>
    <m/>
    <s v="music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000000000001"/>
    <m/>
    <s v="music"/>
    <s v="rock"/>
    <d v="2014-07-07T21:45:38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m/>
    <s v="music"/>
    <s v="rock"/>
    <d v="2015-03-18T18:30:52"/>
    <d v="2015-04-25T00:00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000000000001"/>
    <m/>
    <s v="music"/>
    <s v="rock"/>
    <d v="2012-09-25T01:26:57"/>
    <d v="2012-11-14T02:26:57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m/>
    <s v="music"/>
    <s v="rock"/>
    <d v="2013-04-24T00:30:37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m/>
    <s v="music"/>
    <s v="rock"/>
    <d v="2013-11-22T12:55:40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s v="music"/>
    <s v="rock"/>
    <d v="2014-06-27T20:31:12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s v="music"/>
    <s v="rock"/>
    <d v="2014-08-13T18:26:53"/>
    <d v="2014-09-12T18:26:5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000000000001"/>
    <m/>
    <s v="music"/>
    <s v="rock"/>
    <d v="2011-10-17T04:48:41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m/>
    <s v="music"/>
    <s v="rock"/>
    <d v="2011-08-23T18:28:49"/>
    <d v="2011-09-22T18:28:4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m/>
    <s v="music"/>
    <s v="rock"/>
    <d v="2014-01-16T17:01:24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s v="games"/>
    <s v="mobile games"/>
    <d v="2014-12-27T07:12:21"/>
    <d v="2015-01-26T07:12:2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00000000000018"/>
    <m/>
    <s v="games"/>
    <s v="mobile games"/>
    <d v="2017-01-20T11:49:34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s v="games"/>
    <s v="mobile games"/>
    <d v="2014-05-13T19:08:05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m/>
    <s v="games"/>
    <s v="mobile games"/>
    <d v="2014-04-04T17:11:40"/>
    <d v="2014-05-04T17:11:40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s v="games"/>
    <s v="mobile games"/>
    <d v="2016-10-02T08:49:07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s v="games"/>
    <s v="mobile games"/>
    <d v="2017-01-07T05:54:57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s v="games"/>
    <s v="mobile games"/>
    <d v="2016-10-06T22:11:52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m/>
    <s v="games"/>
    <s v="mobile games"/>
    <d v="2015-11-20T18:42:05"/>
    <d v="2015-12-15T07:59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s v="games"/>
    <s v="mobile games"/>
    <d v="2016-12-05T00:04:09"/>
    <d v="2017-01-04T00:04:0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m/>
    <s v="games"/>
    <s v="mobile games"/>
    <d v="2016-01-02T08:32:15"/>
    <d v="2016-01-31T04:17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m/>
    <s v="games"/>
    <s v="mobile games"/>
    <d v="2014-10-11T18:48:2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s v="games"/>
    <s v="mobile games"/>
    <d v="2015-05-31T03:06:42"/>
    <d v="2015-06-30T03:06:4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000000000000007"/>
    <m/>
    <s v="games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m/>
    <s v="games"/>
    <s v="mobile games"/>
    <d v="2016-06-08T23:15:33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s v="games"/>
    <s v="mobile games"/>
    <d v="2016-06-07T21:35:08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s v="games"/>
    <s v="mobile games"/>
    <d v="2014-05-17T06:50:05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s v="games"/>
    <s v="mobile games"/>
    <d v="2015-01-31T00:42:05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s v="games"/>
    <s v="mobile games"/>
    <d v="2014-05-14T00:12:35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001"/>
    <m/>
    <s v="games"/>
    <s v="mobile games"/>
    <d v="2016-02-13T15:35:2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s v="games"/>
    <s v="mobile games"/>
    <d v="2016-03-01T13:36:20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m/>
    <s v="music"/>
    <s v="indie rock"/>
    <d v="2015-02-08T03:39:49"/>
    <d v="2015-03-10T02:39:49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m/>
    <s v="music"/>
    <s v="indie rock"/>
    <d v="2012-06-07T22:46:5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000000000001"/>
    <m/>
    <s v="music"/>
    <s v="indie rock"/>
    <d v="2012-03-09T22:45:08"/>
    <d v="2012-04-08T21:45:08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s v="music"/>
    <s v="indie rock"/>
    <d v="2012-10-23T04:45:35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m/>
    <s v="music"/>
    <s v="indie rock"/>
    <d v="2012-07-09T02:15:10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000000000001"/>
    <m/>
    <s v="music"/>
    <s v="indie rock"/>
    <d v="2014-10-13T21:45:38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000000000002"/>
    <m/>
    <s v="music"/>
    <s v="indie rock"/>
    <d v="2015-11-15T19:12:12"/>
    <d v="2015-12-03T21:30:0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s v="music"/>
    <s v="indie rock"/>
    <d v="2010-05-01T05:45:32"/>
    <d v="2010-06-01T04:59:0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s v="music"/>
    <s v="indie rock"/>
    <d v="2013-01-25T19:02:26"/>
    <d v="2013-03-11T18:02:26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7999999999998"/>
    <m/>
    <s v="music"/>
    <s v="indie rock"/>
    <d v="2012-11-15T18:52:08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s v="music"/>
    <s v="indie rock"/>
    <d v="2010-06-06T19:09:14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s v="music"/>
    <s v="indie rock"/>
    <d v="2011-05-08T15:18:01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s v="music"/>
    <s v="indie rock"/>
    <d v="2011-03-30T22:36:25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s v="music"/>
    <s v="indie rock"/>
    <d v="2012-01-12T21:43:03"/>
    <d v="2012-02-12T21:43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000000000001"/>
    <m/>
    <s v="music"/>
    <s v="indie rock"/>
    <d v="2015-09-20T17:55:22"/>
    <d v="2015-10-20T17:55:22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m/>
    <s v="music"/>
    <s v="indie rock"/>
    <d v="2012-03-13T17:02:45"/>
    <d v="2012-04-12T17:02:4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m/>
    <s v="music"/>
    <s v="indie rock"/>
    <d v="2014-02-10T14:00:06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s v="music"/>
    <s v="indie rock"/>
    <d v="2015-12-28T04:37:53"/>
    <d v="2016-02-01T18:00:0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m/>
    <s v="music"/>
    <s v="indie rock"/>
    <d v="2015-02-23T22:36:06"/>
    <d v="2015-03-25T21:36:06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000000000001"/>
    <m/>
    <s v="music"/>
    <s v="indie rock"/>
    <d v="2012-09-08T20:55:31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m/>
    <s v="technology"/>
    <s v="gadgets"/>
    <d v="2015-04-22T13:02:09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s v="technology"/>
    <s v="gadgets"/>
    <d v="2015-02-02T18:57:27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s v="technology"/>
    <s v="gadgets"/>
    <d v="2016-11-28T18:29:51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s v="technology"/>
    <s v="gadgets"/>
    <d v="2015-11-18T16:27:01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m/>
    <s v="technology"/>
    <s v="gadgets"/>
    <d v="2014-08-08T22:13:14"/>
    <d v="2014-09-07T22:13: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0000000000005"/>
    <m/>
    <s v="technology"/>
    <s v="gadgets"/>
    <d v="2016-05-24T16:06:23"/>
    <d v="2016-06-23T16:06:23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7999999999999997"/>
    <m/>
    <s v="technology"/>
    <s v="gadgets"/>
    <d v="2014-05-08T14:05:25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m/>
    <s v="technology"/>
    <s v="gadgets"/>
    <d v="2016-11-29T22:01:40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m/>
    <s v="technology"/>
    <s v="gadgets"/>
    <d v="2014-09-23T10:17:59"/>
    <d v="2014-10-23T10:17:5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m/>
    <s v="technology"/>
    <s v="gadgets"/>
    <d v="2015-09-17T23:06:57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m/>
    <s v="technology"/>
    <s v="gadgets"/>
    <d v="2014-07-10T00:48:54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11"/>
    <m/>
    <s v="technology"/>
    <s v="gadgets"/>
    <d v="2015-05-05T05:26:00"/>
    <d v="2015-06-04T05:26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m/>
    <s v="technology"/>
    <s v="gadgets"/>
    <d v="2014-09-08T12:16:18"/>
    <d v="2014-10-08T12:16:18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m/>
    <s v="technology"/>
    <s v="gadgets"/>
    <d v="2014-10-17T04:11:13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s v="technology"/>
    <s v="gadgets"/>
    <d v="2014-08-13T01:10:22"/>
    <d v="2014-09-02T01:10:22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s v="technology"/>
    <s v="gadgets"/>
    <d v="2016-10-13T17:12:55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000000000007"/>
    <m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s v="technology"/>
    <s v="gadgets"/>
    <d v="2014-07-08T18:57:31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00000000000006"/>
    <m/>
    <s v="technology"/>
    <s v="gadgets"/>
    <d v="2015-04-19T21:00:49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s v="technology"/>
    <s v="gadgets"/>
    <d v="2015-09-23T21:01:01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s v="music"/>
    <s v="indie rock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s v="music"/>
    <s v="indie rock"/>
    <d v="2013-11-12T06:08:27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s v="music"/>
    <s v="indie rock"/>
    <d v="2011-08-17T20:22:12"/>
    <d v="2011-09-27T04:59:00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m/>
    <s v="music"/>
    <s v="indie rock"/>
    <d v="2013-12-18T18:15:55"/>
    <d v="2014-01-15T19:33:00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m/>
    <s v="music"/>
    <s v="indie rock"/>
    <d v="2013-09-18T21:38:08"/>
    <d v="2013-10-11T00:00:00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000000000002"/>
    <m/>
    <s v="music"/>
    <s v="indie rock"/>
    <d v="2010-10-05T22:54:1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000000000001"/>
    <m/>
    <s v="music"/>
    <s v="indie rock"/>
    <d v="2012-02-21T20:40:39"/>
    <d v="2012-03-08T04:59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000000000001"/>
    <m/>
    <s v="music"/>
    <s v="indie rock"/>
    <d v="2013-04-07T15:33:14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000000000002"/>
    <m/>
    <s v="music"/>
    <s v="indie rock"/>
    <d v="2011-05-24T00:31:06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s v="music"/>
    <s v="indie rock"/>
    <d v="2013-05-08T13:24:42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m/>
    <s v="music"/>
    <s v="indie rock"/>
    <d v="2012-05-08T21:25:09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00000000001"/>
    <m/>
    <s v="music"/>
    <s v="indie rock"/>
    <d v="2012-01-03T19:26:13"/>
    <d v="2012-01-24T19:26:1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m/>
    <s v="music"/>
    <s v="indie rock"/>
    <d v="2014-08-28T03:08:27"/>
    <d v="2014-09-27T03:08:27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s v="music"/>
    <s v="indie rock"/>
    <d v="2011-11-18T20:48:41"/>
    <d v="2011-12-25T05:00:00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s v="music"/>
    <s v="indie rock"/>
    <d v="2014-05-14T22:22:51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m/>
    <s v="music"/>
    <s v="indie rock"/>
    <d v="2011-11-05T21:21:10"/>
    <d v="2011-12-06T05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m/>
    <s v="music"/>
    <s v="indie rock"/>
    <d v="2012-05-30T02:51:21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m/>
    <s v="music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s v="music"/>
    <s v="indie rock"/>
    <d v="2013-02-08T23:38:28"/>
    <d v="2013-03-10T22:38:28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000000000002"/>
    <m/>
    <s v="music"/>
    <s v="indie rock"/>
    <d v="2011-05-07T12:10:33"/>
    <d v="2011-06-15T03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m/>
    <s v="technology"/>
    <s v="hardware"/>
    <d v="2014-04-15T06:58:51"/>
    <d v="2014-05-15T06:58:5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m/>
    <s v="technology"/>
    <s v="hardware"/>
    <d v="2011-04-05T19:52:20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00000000002"/>
    <m/>
    <s v="technology"/>
    <s v="hardware"/>
    <d v="2016-06-27T06:28:36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000000000006"/>
    <m/>
    <s v="technology"/>
    <s v="hardware"/>
    <d v="2014-04-01T14:01:30"/>
    <d v="2014-05-01T14:01:3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m/>
    <s v="technology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m/>
    <s v="technology"/>
    <s v="hardware"/>
    <d v="2014-02-19T03:36:01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m/>
    <s v="technology"/>
    <s v="hardware"/>
    <d v="2009-10-16T22:02:00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m/>
    <s v="technology"/>
    <s v="hardware"/>
    <d v="2016-04-13T14:30:09"/>
    <d v="2016-06-06T17:02:00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m/>
    <s v="technology"/>
    <s v="hardware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000000000004"/>
    <m/>
    <s v="technology"/>
    <s v="hardware"/>
    <d v="2011-03-22T04:21:13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m/>
    <s v="technology"/>
    <s v="hardware"/>
    <d v="2016-10-08T10:05:37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000000000003"/>
    <m/>
    <s v="technology"/>
    <s v="hardware"/>
    <d v="2013-09-09T14:33:35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000000000002"/>
    <m/>
    <s v="technology"/>
    <s v="hardware"/>
    <d v="2012-02-02T04:47:45"/>
    <d v="2012-03-02T03:00:00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m/>
    <s v="technology"/>
    <s v="hardware"/>
    <d v="2016-01-25T13:56:16"/>
    <d v="2016-03-12T05:00:00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m/>
    <s v="technology"/>
    <s v="hardware"/>
    <d v="2012-04-21T06:31:21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000000000003"/>
    <m/>
    <s v="technology"/>
    <s v="hardware"/>
    <d v="2015-03-04T22:10:05"/>
    <d v="2015-04-18T21:10:0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m/>
    <s v="technology"/>
    <s v="hardware"/>
    <d v="2012-09-27T02:21:53"/>
    <d v="2012-10-27T02:21:53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00000000002"/>
    <m/>
    <s v="technology"/>
    <s v="hardware"/>
    <d v="2013-02-21T23:42:41"/>
    <d v="2013-03-23T22:42:4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000000000002"/>
    <m/>
    <s v="technology"/>
    <s v="hardware"/>
    <d v="2014-08-20T20:17:40"/>
    <d v="2014-10-01T00:00:00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m/>
    <s v="technology"/>
    <s v="hardware"/>
    <d v="2014-11-21T08:42:21"/>
    <d v="2014-12-21T08:42:2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m/>
    <s v="technology"/>
    <s v="hardware"/>
    <d v="2012-08-27T04:40:17"/>
    <d v="2012-10-06T03:59:0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000000000002"/>
    <m/>
    <s v="technology"/>
    <s v="hardware"/>
    <d v="2014-04-13T18:43:56"/>
    <d v="2014-05-13T18:43:56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000000000001"/>
    <m/>
    <s v="technology"/>
    <s v="hardware"/>
    <d v="2014-08-12T10:18:54"/>
    <d v="2014-09-16T10:18:5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m/>
    <s v="technology"/>
    <s v="hardware"/>
    <d v="2016-03-23T06:32:52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8000000000003"/>
    <m/>
    <s v="technology"/>
    <s v="hardware"/>
    <d v="2011-12-21T02:08:30"/>
    <d v="2012-01-12T01:00:00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m/>
    <s v="technology"/>
    <s v="hardware"/>
    <d v="2014-07-15T12:58:1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000000000005"/>
    <m/>
    <s v="technology"/>
    <s v="hardware"/>
    <d v="2014-04-01T15:55:29"/>
    <d v="2014-05-01T15:55:29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m/>
    <s v="technology"/>
    <s v="hardware"/>
    <d v="2016-11-02T14:05:15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s v="technology"/>
    <s v="hardware"/>
    <d v="2016-07-06T19:01:08"/>
    <d v="2016-08-05T19:01:08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000000000002"/>
    <m/>
    <s v="technology"/>
    <s v="hardware"/>
    <d v="2013-02-19T04:38:21"/>
    <d v="2013-04-20T03:38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3000000000003"/>
    <m/>
    <s v="technology"/>
    <s v="hardware"/>
    <d v="2013-10-14T12:01:0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s v="technology"/>
    <s v="hardware"/>
    <d v="2012-10-19T00:17:24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00000000004"/>
    <m/>
    <s v="technology"/>
    <s v="hardware"/>
    <d v="2016-06-28T17:21:0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0000000000006"/>
    <m/>
    <s v="technology"/>
    <s v="hardware"/>
    <d v="2013-06-20T08:01:09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m/>
    <s v="technology"/>
    <s v="hardware"/>
    <d v="2013-02-08T18:07:31"/>
    <d v="2013-03-10T18:07:31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s v="technology"/>
    <s v="hardware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s v="technology"/>
    <s v="hardware"/>
    <d v="2015-11-03T05:12:20"/>
    <d v="2015-12-19T07:59:0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500000000001"/>
    <m/>
    <s v="technology"/>
    <s v="hardware"/>
    <d v="2012-05-10T05:24:52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m/>
    <s v="technology"/>
    <s v="hardware"/>
    <d v="2015-10-13T11:02:26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m/>
    <s v="technology"/>
    <s v="hardware"/>
    <d v="2016-02-23T13:01:02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s v="photography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s v="photography"/>
    <s v="people"/>
    <d v="2016-11-04T14:04:47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07"/>
    <m/>
    <s v="photography"/>
    <s v="people"/>
    <d v="2016-08-11T00:16:58"/>
    <d v="2016-09-02T07:00:00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0000000000002"/>
    <m/>
    <s v="photography"/>
    <s v="people"/>
    <d v="2014-10-01T18:58:01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00000000000004"/>
    <m/>
    <s v="photography"/>
    <s v="people"/>
    <d v="2016-07-04T16:46:11"/>
    <d v="2016-08-02T23:00:00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s v="photography"/>
    <s v="people"/>
    <d v="2016-02-13T10:24:43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m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000000000000004"/>
    <m/>
    <s v="photography"/>
    <s v="people"/>
    <d v="2015-07-21T18:19:02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s v="photography"/>
    <s v="people"/>
    <d v="2016-11-11T16:20:08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0000000000002"/>
    <m/>
    <s v="photography"/>
    <s v="people"/>
    <d v="2016-01-29T04:42:12"/>
    <d v="2016-02-13T04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s v="photography"/>
    <s v="people"/>
    <d v="2015-06-12T21:26:26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m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s v="photography"/>
    <s v="people"/>
    <d v="2015-11-21T14:07:1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s v="photography"/>
    <s v="people"/>
    <d v="2016-10-08T00:09:02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s v="photography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s v="photography"/>
    <s v="people"/>
    <d v="2014-06-10T19:40:1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s v="photography"/>
    <s v="people"/>
    <d v="2014-07-27T22:20:12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s v="photography"/>
    <s v="people"/>
    <d v="2014-06-17T02:50:3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m/>
    <s v="photography"/>
    <s v="people"/>
    <d v="2014-10-14T11:35:08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s v="photography"/>
    <s v="people"/>
    <d v="2015-12-07T22:50:13"/>
    <d v="2016-01-06T22:50:13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000000000005"/>
    <m/>
    <s v="technology"/>
    <s v="hardware"/>
    <d v="2015-05-12T05:01:56"/>
    <d v="2015-06-12T20:00:0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m/>
    <s v="technology"/>
    <s v="hardware"/>
    <d v="2016-12-24T17:05:43"/>
    <d v="2017-01-23T17:05:43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s v="technology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00000000002"/>
    <m/>
    <s v="technology"/>
    <s v="hardware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m/>
    <s v="technology"/>
    <s v="hardware"/>
    <d v="2013-09-18T19:30:18"/>
    <d v="2013-10-16T03:59:00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s v="technology"/>
    <s v="hardware"/>
    <d v="2014-10-29T12:00:45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000000000001"/>
    <m/>
    <s v="technology"/>
    <s v="hardware"/>
    <d v="2010-06-18T20:06:2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000000000001"/>
    <m/>
    <s v="technology"/>
    <s v="hardware"/>
    <d v="2011-08-06T14:30:22"/>
    <d v="2011-09-19T14:30:22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m/>
    <s v="technology"/>
    <s v="hardware"/>
    <d v="2016-10-18T07:45:43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m/>
    <s v="technology"/>
    <s v="hardware"/>
    <d v="2016-07-19T23:54:51"/>
    <d v="2016-08-18T23:54:5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000000000006"/>
    <m/>
    <s v="technology"/>
    <s v="hardware"/>
    <d v="2015-12-09T08:36:13"/>
    <d v="2016-01-11T23:00:0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m/>
    <s v="technology"/>
    <s v="hardware"/>
    <d v="2016-05-09T23:03:34"/>
    <d v="2016-07-08T23:03:34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m/>
    <s v="technology"/>
    <s v="hardware"/>
    <d v="2013-02-19T05:08:59"/>
    <d v="2013-03-25T04:08: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00000000001"/>
    <m/>
    <s v="technology"/>
    <s v="hardware"/>
    <d v="2011-08-10T21:02:43"/>
    <d v="2011-09-09T21:02:43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000000000008"/>
    <m/>
    <s v="technology"/>
    <s v="hardware"/>
    <d v="2013-02-07T21:08:19"/>
    <d v="2013-03-09T21:08:1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000000000001"/>
    <m/>
    <s v="technology"/>
    <s v="hardware"/>
    <d v="2012-02-22T01:22:35"/>
    <d v="2012-03-24T04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m/>
    <s v="technology"/>
    <s v="hardware"/>
    <d v="2015-07-14T08:46:49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99999999997"/>
    <m/>
    <s v="technology"/>
    <s v="hardware"/>
    <d v="2016-08-23T17:00:21"/>
    <d v="2016-09-22T17:00:21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m/>
    <s v="technology"/>
    <s v="hardware"/>
    <d v="2014-04-08T02:20:24"/>
    <d v="2014-05-14T23:04:0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s v="technology"/>
    <s v="hardware"/>
    <d v="2014-08-10T01:41:37"/>
    <d v="2014-09-24T01:41:37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m/>
    <s v="technology"/>
    <s v="hardware"/>
    <d v="2016-05-12T13:39:32"/>
    <d v="2016-06-11T13:39:3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m/>
    <s v="technology"/>
    <s v="hardware"/>
    <d v="2015-05-12T10:05:53"/>
    <d v="2015-06-11T10:05:5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s v="technology"/>
    <s v="hardware"/>
    <d v="2012-07-09T23:12:24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000000000003"/>
    <m/>
    <s v="technology"/>
    <s v="hardware"/>
    <d v="2015-05-12T04:25:46"/>
    <d v="2015-06-11T04:25:46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m/>
    <s v="technology"/>
    <s v="hardware"/>
    <d v="2014-03-06T17:39:45"/>
    <d v="2014-04-21T03:59:00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000000000001"/>
    <m/>
    <s v="technology"/>
    <s v="hardware"/>
    <d v="2015-02-13T19:31:59"/>
    <d v="2015-03-30T18:31:59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m/>
    <s v="technology"/>
    <s v="hardware"/>
    <d v="2010-02-06T22:03:26"/>
    <d v="2010-03-15T21:55:0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s v="technology"/>
    <s v="hardware"/>
    <d v="2014-07-28T00:31:2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m/>
    <s v="technology"/>
    <s v="hardware"/>
    <d v="2012-10-30T23:54:56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s v="technology"/>
    <s v="hardware"/>
    <d v="2014-12-02T07:54:13"/>
    <d v="2015-01-09T01:00:0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m/>
    <s v="technology"/>
    <s v="hardware"/>
    <d v="2016-11-15T13:34:34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m/>
    <s v="technology"/>
    <s v="hardware"/>
    <d v="2014-03-27T01:58:38"/>
    <d v="2014-04-26T01:58:38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000000000005"/>
    <m/>
    <s v="technology"/>
    <s v="hardware"/>
    <d v="2015-03-13T03:07:13"/>
    <d v="2015-05-07T06:58:0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000000000002"/>
    <m/>
    <s v="technology"/>
    <s v="hardware"/>
    <d v="2015-11-03T15:00:07"/>
    <d v="2015-12-19T01:00:0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m/>
    <s v="technology"/>
    <s v="hardware"/>
    <d v="2014-04-09T20:45:19"/>
    <d v="2014-05-09T20:45:19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m/>
    <s v="technology"/>
    <s v="hardware"/>
    <d v="2013-10-31T05:02:33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m/>
    <s v="technology"/>
    <s v="hardware"/>
    <d v="2013-05-30T06:30:21"/>
    <d v="2013-07-01T18:00:00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m/>
    <s v="technology"/>
    <s v="hardware"/>
    <d v="2016-11-01T10:32:05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000000000002"/>
    <m/>
    <s v="technology"/>
    <s v="hardware"/>
    <d v="2013-10-31T22:15:03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m/>
    <s v="technology"/>
    <s v="hardware"/>
    <d v="2016-10-11T12:37:07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s v="technology"/>
    <s v="hardware"/>
    <d v="2015-11-23T16:59:34"/>
    <d v="2016-01-22T16:59:34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m/>
    <s v="technology"/>
    <s v="hardware"/>
    <d v="2016-10-18T04:14:37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000000000001"/>
    <m/>
    <s v="technology"/>
    <s v="hardware"/>
    <d v="2015-05-14T16:25:14"/>
    <d v="2015-06-13T16:25:1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000000000006"/>
    <m/>
    <s v="technology"/>
    <s v="hardware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s v="technology"/>
    <s v="hardware"/>
    <d v="2013-04-23T04:07:24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m/>
    <s v="technology"/>
    <s v="hardware"/>
    <d v="2015-03-18T21:41:10"/>
    <d v="2015-04-17T00:00:0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m/>
    <s v="technology"/>
    <s v="hardware"/>
    <d v="2013-04-23T15:38:11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m/>
    <s v="technology"/>
    <s v="hardware"/>
    <d v="2013-10-28T12:39:23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s v="technology"/>
    <s v="hardware"/>
    <d v="2015-04-21T01:42:58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m/>
    <s v="technology"/>
    <s v="hardware"/>
    <d v="2013-11-26T00:32:17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m/>
    <s v="technology"/>
    <s v="hardware"/>
    <d v="2016-01-06T02:00:53"/>
    <d v="2016-02-20T02:00:5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s v="technology"/>
    <s v="hardware"/>
    <d v="2015-10-26T14:49:11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000000000002"/>
    <m/>
    <s v="technology"/>
    <s v="hardware"/>
    <d v="2014-04-02T12:30:10"/>
    <d v="2014-05-02T12:30:1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000000000002"/>
    <m/>
    <s v="technology"/>
    <s v="hardware"/>
    <d v="2014-11-03T16:10:43"/>
    <d v="2014-12-03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m/>
    <s v="technology"/>
    <s v="hardware"/>
    <d v="2013-03-18T18:15:42"/>
    <d v="2013-04-17T18:15:42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m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m/>
    <s v="technology"/>
    <s v="hardware"/>
    <d v="2015-01-22T08:53:50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m/>
    <s v="technology"/>
    <s v="hardware"/>
    <d v="2015-12-23T14:27:34"/>
    <d v="2016-01-31T21:59:0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s v="technology"/>
    <s v="hardware"/>
    <d v="2014-05-24T15:25:50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000000000002"/>
    <m/>
    <s v="technology"/>
    <s v="hardware"/>
    <d v="2016-12-01T18:20:54"/>
    <d v="2016-12-31T18:20:54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000000000002"/>
    <m/>
    <s v="technology"/>
    <s v="hardware"/>
    <d v="2016-02-23T09:11:38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m/>
    <s v="technology"/>
    <s v="hardware"/>
    <d v="2016-04-12T17:35:01"/>
    <d v="2016-05-15T17:35:0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000000000002"/>
    <m/>
    <s v="technology"/>
    <s v="hardware"/>
    <d v="2013-04-25T08:45:23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000000000003"/>
    <m/>
    <s v="technology"/>
    <s v="hardware"/>
    <d v="2013-11-25T08:00:29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s v="technology"/>
    <s v="hardware"/>
    <d v="2014-07-24T18:31:23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000000000002"/>
    <m/>
    <s v="technology"/>
    <s v="hardware"/>
    <d v="2015-04-21T20:29:36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m/>
    <s v="technology"/>
    <s v="hardware"/>
    <d v="2016-09-20T20:11:55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m/>
    <s v="technology"/>
    <s v="hardware"/>
    <d v="2015-12-02T23:19:51"/>
    <d v="2016-01-02T23:19:5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000000000004"/>
    <m/>
    <s v="technology"/>
    <s v="hardware"/>
    <d v="2016-05-29T15:45:23"/>
    <d v="2016-06-28T15:45:23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s v="technology"/>
    <s v="hardware"/>
    <d v="2016-08-18T06:41:24"/>
    <d v="2016-10-02T06:41:24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2999999999999"/>
    <m/>
    <s v="technology"/>
    <s v="hardware"/>
    <d v="2016-04-07T13:57:12"/>
    <d v="2016-05-07T13:57:1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m/>
    <s v="technology"/>
    <s v="hardware"/>
    <d v="2015-03-24T16:01:58"/>
    <d v="2015-05-08T16:01:58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0000000000001"/>
    <m/>
    <s v="technology"/>
    <s v="hardware"/>
    <d v="2016-04-06T19:49:42"/>
    <d v="2016-05-06T19:49:4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m/>
    <s v="technology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m/>
    <s v="technology"/>
    <s v="hardware"/>
    <d v="2014-06-13T21:08:0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m/>
    <s v="technology"/>
    <s v="hardware"/>
    <d v="2015-04-09T01:01:16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000000000002"/>
    <m/>
    <s v="technology"/>
    <s v="hardware"/>
    <d v="2016-11-18T18:30:57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s v="technology"/>
    <s v="hardware"/>
    <d v="2015-05-26T17:03:13"/>
    <d v="2015-06-25T19:00:0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s v="technology"/>
    <s v="hardware"/>
    <d v="2015-10-12T22:58:2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000000000002"/>
    <m/>
    <s v="music"/>
    <s v="indie rock"/>
    <d v="2012-04-05T03:45:55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2999999999999"/>
    <m/>
    <s v="music"/>
    <s v="indie rock"/>
    <d v="2011-09-25T02:53:16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m/>
    <s v="music"/>
    <s v="indie rock"/>
    <d v="2012-05-05T17:19:55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000000000001"/>
    <m/>
    <s v="music"/>
    <s v="indie rock"/>
    <d v="2014-04-02T19:59:42"/>
    <d v="2014-05-04T06:59:00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m/>
    <s v="music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0000000000002"/>
    <m/>
    <s v="music"/>
    <s v="indie rock"/>
    <d v="2011-11-13T16:05:32"/>
    <d v="2011-12-14T04:59:00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000000000002"/>
    <m/>
    <s v="music"/>
    <s v="indie rock"/>
    <d v="2011-08-09T04:54:18"/>
    <d v="2011-09-08T04:54:1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m/>
    <s v="music"/>
    <s v="indie rock"/>
    <d v="2010-08-05T17:09:12"/>
    <d v="2010-09-11T03:59:0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39999999999999"/>
    <m/>
    <s v="music"/>
    <s v="indie rock"/>
    <d v="2013-06-28T01:49:54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m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000000000001"/>
    <m/>
    <s v="music"/>
    <s v="indie rock"/>
    <d v="2011-01-12T07:44:38"/>
    <d v="2011-03-01T20:00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000000000002"/>
    <m/>
    <s v="music"/>
    <s v="indie rock"/>
    <d v="2011-08-08T16:58:52"/>
    <d v="2011-10-07T16:58:5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m/>
    <s v="music"/>
    <s v="indie rock"/>
    <d v="2012-10-23T20:30:32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m/>
    <s v="music"/>
    <s v="indie rock"/>
    <d v="2012-01-31T00:28:50"/>
    <d v="2012-03-05T03:00:0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s v="music"/>
    <s v="indie rock"/>
    <d v="2011-08-03T17:36:13"/>
    <d v="2011-10-02T17:36:13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000000000002"/>
    <m/>
    <s v="music"/>
    <s v="indie rock"/>
    <d v="2012-10-10T18:12:15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s v="music"/>
    <s v="indie rock"/>
    <d v="2011-10-02T14:02:15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000000000001"/>
    <m/>
    <s v="music"/>
    <s v="indie rock"/>
    <d v="2012-02-07T02:43:55"/>
    <d v="2012-03-08T02:43:5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m/>
    <s v="music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7000000000002"/>
    <m/>
    <s v="music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s v="music"/>
    <s v="indie rock"/>
    <d v="2011-12-15T03:35:14"/>
    <d v="2012-02-13T03:35:1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s v="music"/>
    <s v="indie rock"/>
    <d v="2011-04-05T20:50:48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m/>
    <s v="music"/>
    <s v="indie rock"/>
    <d v="2012-10-10T18:07:07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0000000000003"/>
    <m/>
    <s v="music"/>
    <s v="indie rock"/>
    <d v="2013-04-30T01:47:1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s v="music"/>
    <s v="indie rock"/>
    <d v="2014-11-08T18:55:53"/>
    <d v="2014-11-21T04:0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m/>
    <s v="music"/>
    <s v="indie rock"/>
    <d v="2012-12-27T05:09:34"/>
    <d v="2013-01-26T05:09:3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000000000002"/>
    <m/>
    <s v="music"/>
    <s v="indie rock"/>
    <d v="2014-10-22T17:03:13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0999999999999"/>
    <m/>
    <s v="music"/>
    <s v="indie rock"/>
    <d v="2012-08-14T04:13:00"/>
    <d v="2012-09-10T03:55:00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000000000002"/>
    <m/>
    <s v="music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s v="music"/>
    <s v="indie rock"/>
    <d v="2014-04-30T16:06:09"/>
    <d v="2014-05-28T04:59:0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s v="music"/>
    <s v="indie rock"/>
    <d v="2011-06-09T04:43:45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s v="music"/>
    <s v="indie rock"/>
    <d v="2013-04-01T22:16:33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m/>
    <s v="music"/>
    <s v="indie rock"/>
    <d v="2014-08-19T20:46:16"/>
    <d v="2014-09-23T20:46:16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0000000000002"/>
    <m/>
    <s v="music"/>
    <s v="indie rock"/>
    <d v="2010-10-07T19:34:30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m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m/>
    <s v="music"/>
    <s v="indie rock"/>
    <d v="2012-08-15T18:40:03"/>
    <d v="2012-10-02T18:40:03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s v="music"/>
    <s v="indie rock"/>
    <d v="2015-10-13T01:25:49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m/>
    <s v="music"/>
    <s v="indie rock"/>
    <d v="2011-06-24T20:08:56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s v="music"/>
    <s v="indie rock"/>
    <d v="2012-07-17T03:07:25"/>
    <d v="2012-08-16T03:07:2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00000000001"/>
    <m/>
    <s v="music"/>
    <s v="indie rock"/>
    <d v="2013-11-13T23:08:56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7000000000000006"/>
    <m/>
    <s v="games"/>
    <s v="video games"/>
    <d v="2016-12-12T17:49:08"/>
    <d v="2017-01-11T17:49:08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m/>
    <s v="games"/>
    <s v="video games"/>
    <d v="2016-12-08T07:12:49"/>
    <d v="2017-01-07T07:12:49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s v="games"/>
    <s v="video games"/>
    <d v="2010-01-20T10:11:47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0000000000001"/>
    <m/>
    <s v="games"/>
    <s v="video games"/>
    <d v="2010-10-13T00:40:35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s v="games"/>
    <s v="video games"/>
    <d v="2015-07-06T00:33:53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s v="games"/>
    <s v="video games"/>
    <d v="2014-11-08T23:21:27"/>
    <d v="2014-12-08T23:21:27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m/>
    <s v="games"/>
    <s v="video games"/>
    <d v="2015-02-10T12:07:43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m/>
    <s v="games"/>
    <s v="video games"/>
    <d v="2014-07-23T18:32:49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m/>
    <s v="games"/>
    <s v="video games"/>
    <d v="2016-02-09T00:35:00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m/>
    <s v="games"/>
    <s v="video games"/>
    <d v="2014-07-12T02:04:23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s v="games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m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s v="games"/>
    <s v="video games"/>
    <d v="2011-03-17T02:19:59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m/>
    <s v="games"/>
    <s v="video games"/>
    <d v="2013-03-28T21:16:31"/>
    <d v="2013-04-27T21:16:31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s v="games"/>
    <s v="video games"/>
    <d v="2012-09-04T23:07:13"/>
    <d v="2012-10-04T23:07:13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6.0000000000000005E-2"/>
    <m/>
    <s v="games"/>
    <s v="video games"/>
    <d v="2013-09-19T12:13:0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0000000000004"/>
    <m/>
    <s v="games"/>
    <s v="video games"/>
    <d v="2014-11-05T18:30:29"/>
    <d v="2014-12-05T18:30:29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s v="games"/>
    <s v="video games"/>
    <d v="2013-10-10T00:18:59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08"/>
    <m/>
    <s v="games"/>
    <s v="video games"/>
    <d v="2016-10-04T18:00:08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m/>
    <s v="games"/>
    <s v="video games"/>
    <d v="2012-12-12T20:00:24"/>
    <d v="2013-01-11T20:00:2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s v="games"/>
    <s v="video games"/>
    <d v="2014-10-15T05:39:19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m/>
    <s v="games"/>
    <s v="video games"/>
    <d v="2015-12-02T16:50:10"/>
    <d v="2015-12-30T16:50:1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s v="games"/>
    <s v="video games"/>
    <d v="2010-06-03T21:16:52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m/>
    <s v="games"/>
    <s v="video games"/>
    <d v="2013-08-13T13:07:20"/>
    <d v="2013-09-14T13:07:20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m/>
    <s v="games"/>
    <s v="video games"/>
    <d v="2013-10-28T05:41:54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s v="games"/>
    <s v="video games"/>
    <d v="2016-01-28T16:18:30"/>
    <d v="2016-02-11T16:18:3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0000000000000007"/>
    <m/>
    <s v="games"/>
    <s v="video games"/>
    <d v="2014-10-15T07:05:48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s v="games"/>
    <s v="video games"/>
    <d v="2015-03-03T17:36:22"/>
    <d v="2015-04-02T16:36:22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s v="games"/>
    <s v="video games"/>
    <d v="2010-06-26T00:35:56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s v="games"/>
    <s v="video games"/>
    <d v="2016-06-13T06:49:59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m/>
    <s v="games"/>
    <s v="video games"/>
    <d v="2016-05-30T20:20:14"/>
    <d v="2016-06-29T20:20:14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m/>
    <s v="games"/>
    <s v="video games"/>
    <d v="2014-02-13T19:58:2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m/>
    <s v="games"/>
    <s v="video games"/>
    <d v="2014-12-01T21:51:58"/>
    <d v="2015-01-10T07:59:00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s v="games"/>
    <s v="video games"/>
    <d v="2014-01-08T15:10:27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s v="games"/>
    <s v="video games"/>
    <d v="2016-03-01T17:56:25"/>
    <d v="2016-03-31T16:56:2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m/>
    <s v="games"/>
    <s v="video games"/>
    <d v="2013-08-02T20:30:06"/>
    <d v="2013-09-16T20:30:0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0000000000005"/>
    <m/>
    <s v="games"/>
    <s v="video games"/>
    <d v="2016-11-20T23:33:03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m/>
    <s v="games"/>
    <s v="video games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000000000000008"/>
    <m/>
    <s v="games"/>
    <s v="video games"/>
    <d v="2011-06-16T17:32:54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s v="games"/>
    <s v="video games"/>
    <d v="2012-04-19T17:05:05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s v="music"/>
    <s v="rock"/>
    <d v="2015-08-24T20:27:39"/>
    <d v="2015-09-23T20:27:39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000000000001"/>
    <m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s v="music"/>
    <s v="rock"/>
    <d v="2015-04-17T21:35:20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m/>
    <s v="music"/>
    <s v="rock"/>
    <d v="2016-05-25T17:13:34"/>
    <d v="2016-06-25T03:59:00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s v="music"/>
    <s v="rock"/>
    <d v="2016-03-09T16:00:35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s v="music"/>
    <s v="rock"/>
    <d v="2014-10-21T20:06:58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s v="music"/>
    <s v="rock"/>
    <d v="2012-09-01T01:35:37"/>
    <d v="2012-09-15T01:35:3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m/>
    <s v="music"/>
    <s v="rock"/>
    <d v="2017-01-10T14:24:21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s v="music"/>
    <s v="rock"/>
    <d v="2017-02-27T16:49:11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999999999999"/>
    <m/>
    <s v="music"/>
    <s v="rock"/>
    <d v="2015-07-13T18:00:22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m/>
    <s v="music"/>
    <s v="rock"/>
    <d v="2015-05-17T22:58:15"/>
    <d v="2015-06-22T05:00:0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s v="music"/>
    <s v="rock"/>
    <d v="2015-03-19T13:55:20"/>
    <d v="2015-04-18T13:55:2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m/>
    <s v="music"/>
    <s v="rock"/>
    <d v="2013-08-09T16:37:23"/>
    <d v="2013-09-10T03:59:00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"/>
    <m/>
    <s v="music"/>
    <s v="rock"/>
    <d v="2016-04-05T13:01:47"/>
    <d v="2016-05-05T13:01:47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s v="music"/>
    <s v="rock"/>
    <d v="2016-07-14T00:13:06"/>
    <d v="2016-07-21T00:13:0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s v="music"/>
    <s v="rock"/>
    <d v="2015-04-02T15:11:49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s v="music"/>
    <s v="rock"/>
    <d v="2016-05-12T06:01:07"/>
    <d v="2016-06-06T06:01:0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s v="music"/>
    <s v="rock"/>
    <d v="2016-12-19T15:16:37"/>
    <d v="2017-01-18T15:16:37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s v="music"/>
    <s v="rock"/>
    <d v="2015-03-12T04:06:32"/>
    <d v="2015-04-11T04:06:32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m/>
    <s v="music"/>
    <s v="rock"/>
    <d v="2015-10-02T16:04:28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0000000000002"/>
    <m/>
    <s v="games"/>
    <s v="tabletop games"/>
    <d v="2017-02-07T00:07:33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7000000000007"/>
    <m/>
    <s v="games"/>
    <s v="tabletop games"/>
    <d v="2014-08-28T21:37:05"/>
    <d v="2014-10-02T21:37:0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000000000003"/>
    <m/>
    <s v="games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s v="games"/>
    <s v="tabletop games"/>
    <d v="2016-01-11T16:34:01"/>
    <d v="2016-01-25T16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s v="games"/>
    <s v="tabletop games"/>
    <d v="2013-02-14T08:23:59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"/>
    <m/>
    <s v="games"/>
    <s v="tabletop games"/>
    <d v="2016-08-01T14:45:43"/>
    <d v="2016-09-07T02:00:00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m/>
    <s v="games"/>
    <s v="tabletop games"/>
    <d v="2015-03-05T05:01:06"/>
    <d v="2015-04-03T03:59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000000000006"/>
    <m/>
    <s v="games"/>
    <s v="tabletop games"/>
    <d v="2016-09-20T14:04:01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000000000006"/>
    <m/>
    <s v="games"/>
    <s v="tabletop games"/>
    <d v="2016-04-07T18:55:00"/>
    <d v="2016-04-21T22:00:0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m/>
    <s v="games"/>
    <s v="tabletop games"/>
    <d v="2016-02-17T15:00:04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m/>
    <s v="games"/>
    <s v="tabletop games"/>
    <d v="2017-02-02T20:00:27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m/>
    <s v="games"/>
    <s v="tabletop games"/>
    <d v="2016-11-17T20:25:44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m/>
    <s v="games"/>
    <s v="tabletop games"/>
    <d v="2016-10-21T09:44:32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s v="games"/>
    <s v="tabletop games"/>
    <d v="2016-02-25T18:11:30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m/>
    <s v="games"/>
    <s v="tabletop games"/>
    <d v="2015-07-12T18:31:40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m/>
    <s v="games"/>
    <s v="tabletop games"/>
    <d v="2016-11-01T11:41:42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000000000009"/>
    <m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m/>
    <s v="games"/>
    <s v="tabletop games"/>
    <d v="2015-10-15T12:20:00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m/>
    <s v="games"/>
    <s v="tabletop games"/>
    <d v="2015-09-15T09:59:58"/>
    <d v="2015-10-15T09:59:58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s v="games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m/>
    <s v="music"/>
    <s v="electronic music"/>
    <d v="2013-01-02T20:19:25"/>
    <d v="2013-01-16T20:19:25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000000000006"/>
    <m/>
    <s v="music"/>
    <s v="electronic music"/>
    <d v="2012-10-02T20:22:48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000000000001"/>
    <m/>
    <s v="music"/>
    <s v="electronic music"/>
    <d v="2015-08-25T20:38:02"/>
    <d v="2015-09-24T20:38:02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m/>
    <s v="music"/>
    <s v="electronic music"/>
    <d v="2013-02-07T07:28:39"/>
    <d v="2013-03-09T07:28:39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s v="music"/>
    <s v="electronic music"/>
    <d v="2012-05-02T19:43:09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m/>
    <s v="music"/>
    <s v="electronic music"/>
    <d v="2012-03-29T06:10:24"/>
    <d v="2012-04-16T06:10:24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s v="music"/>
    <s v="electronic music"/>
    <d v="2013-10-17T04:39:33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s v="music"/>
    <s v="electronic music"/>
    <d v="2012-02-07T21:10:26"/>
    <d v="2012-04-07T04:00:0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s v="music"/>
    <s v="electronic music"/>
    <d v="2014-04-03T11:30:44"/>
    <d v="2014-04-14T23:00:0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m/>
    <s v="music"/>
    <s v="electronic music"/>
    <d v="2012-02-17T01:35:10"/>
    <d v="2012-04-14T17:36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0000000000002"/>
    <m/>
    <s v="music"/>
    <s v="electronic music"/>
    <d v="2014-03-18T18:50:25"/>
    <d v="2014-04-10T06:59:00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000000000001"/>
    <m/>
    <s v="music"/>
    <s v="electronic music"/>
    <d v="2013-10-01T17:56:17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s v="music"/>
    <s v="electronic music"/>
    <d v="2015-04-15T19:49:39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m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m/>
    <s v="music"/>
    <s v="electronic music"/>
    <d v="2012-02-19T17:12:52"/>
    <d v="2012-03-13T06:59:00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m/>
    <s v="music"/>
    <s v="electronic music"/>
    <d v="2015-07-09T18:02:25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m/>
    <s v="music"/>
    <s v="electronic music"/>
    <d v="2015-10-22T18:38:33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000000000001"/>
    <m/>
    <s v="music"/>
    <s v="electronic music"/>
    <d v="2012-08-06T19:29:43"/>
    <d v="2012-08-29T00:00:00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0000000000001"/>
    <m/>
    <s v="music"/>
    <s v="electronic music"/>
    <d v="2015-07-20T17:15:12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000000000001"/>
    <m/>
    <s v="music"/>
    <s v="electronic music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000000000002"/>
    <m/>
    <s v="games"/>
    <s v="tabletop games"/>
    <d v="2016-03-23T16:00:09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0000000000002"/>
    <m/>
    <s v="games"/>
    <s v="tabletop games"/>
    <d v="2011-12-29T18:54:07"/>
    <d v="2012-01-28T18:54:07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s v="games"/>
    <s v="tabletop games"/>
    <d v="2015-05-28T15:22:48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s v="games"/>
    <s v="tabletop games"/>
    <d v="2016-10-01T16:01:15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2999999999993"/>
    <m/>
    <s v="games"/>
    <s v="tabletop games"/>
    <d v="2014-08-22T19:00:15"/>
    <d v="2014-09-21T19:00:1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000000000001"/>
    <m/>
    <s v="games"/>
    <s v="tabletop games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m/>
    <s v="games"/>
    <s v="tabletop games"/>
    <d v="2013-10-14T19:22:35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00000000002"/>
    <m/>
    <s v="games"/>
    <s v="tabletop games"/>
    <d v="2015-07-17T06:40:36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m/>
    <s v="games"/>
    <s v="tabletop games"/>
    <d v="2013-07-29T15:56:31"/>
    <d v="2013-09-03T04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m/>
    <s v="games"/>
    <s v="tabletop games"/>
    <d v="2014-03-26T21:08:47"/>
    <d v="2014-04-25T21:08:47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9999999999"/>
    <m/>
    <s v="games"/>
    <s v="tabletop games"/>
    <d v="2013-05-29T21:51:4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s v="games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m/>
    <s v="games"/>
    <s v="tabletop games"/>
    <d v="2015-11-23T09:05:39"/>
    <d v="2015-12-14T00:00:0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s v="games"/>
    <s v="tabletop games"/>
    <d v="2016-12-06T19:47:27"/>
    <d v="2017-01-05T19:47:27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000000000002"/>
    <m/>
    <s v="games"/>
    <s v="tabletop games"/>
    <d v="2015-02-27T00:31:51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m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m/>
    <s v="games"/>
    <s v="tabletop games"/>
    <d v="2014-10-03T00:04:43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s v="games"/>
    <s v="tabletop games"/>
    <d v="2017-02-08T14:55:16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m/>
    <s v="games"/>
    <s v="tabletop games"/>
    <d v="2013-10-25T23:00:14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s v="games"/>
    <s v="tabletop games"/>
    <d v="2016-03-23T19:49:04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000000000001"/>
    <m/>
    <s v="games"/>
    <s v="tabletop games"/>
    <d v="2013-10-22T13:48:53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s v="games"/>
    <s v="tabletop games"/>
    <d v="2017-03-06T18:01:30"/>
    <d v="2017-03-13T03:00:00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s v="games"/>
    <s v="tabletop games"/>
    <d v="2016-10-04T19:39:06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m/>
    <s v="games"/>
    <s v="tabletop games"/>
    <d v="2014-01-21T17:00:17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s v="games"/>
    <s v="tabletop games"/>
    <d v="2015-08-05T19:00:10"/>
    <d v="2015-09-04T19:00:1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m/>
    <s v="games"/>
    <s v="tabletop games"/>
    <d v="2015-07-15T15:59:25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000000000001"/>
    <m/>
    <s v="games"/>
    <s v="tabletop games"/>
    <d v="2016-11-14T21:01:1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m/>
    <s v="games"/>
    <s v="tabletop games"/>
    <d v="2013-03-03T16:52:45"/>
    <d v="2013-04-02T15:52:45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000000000013"/>
    <m/>
    <s v="games"/>
    <s v="tabletop games"/>
    <d v="2016-11-03T00:07:53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m/>
    <s v="games"/>
    <s v="tabletop games"/>
    <d v="2014-07-26T08:17:57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8000000000003"/>
    <m/>
    <s v="games"/>
    <s v="tabletop games"/>
    <d v="2016-07-22T07:52:18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m/>
    <s v="games"/>
    <s v="tabletop games"/>
    <d v="2015-10-19T15:09:07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s v="games"/>
    <s v="tabletop games"/>
    <d v="2017-01-17T15:32:48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m/>
    <s v="games"/>
    <s v="tabletop games"/>
    <d v="2016-04-07T22:50:51"/>
    <d v="2016-05-07T22:50:51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m/>
    <s v="games"/>
    <s v="tabletop games"/>
    <d v="2016-11-08T10:50:4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00000000001"/>
    <m/>
    <s v="games"/>
    <s v="tabletop games"/>
    <d v="2016-05-15T22:28:49"/>
    <d v="2016-06-19T23:00:00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s v="games"/>
    <s v="tabletop games"/>
    <d v="2015-05-12T18:01:27"/>
    <d v="2015-06-11T18:01:27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s v="games"/>
    <s v="tabletop games"/>
    <d v="2016-11-28T19:18:56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s v="games"/>
    <s v="tabletop games"/>
    <d v="2014-02-25T00:24:10"/>
    <d v="2014-03-26T23:24:1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0000000000011"/>
    <m/>
    <s v="games"/>
    <s v="tabletop games"/>
    <d v="2017-01-24T17:23:4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m/>
    <s v="games"/>
    <s v="tabletop games"/>
    <d v="2014-10-14T14:02:38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m/>
    <s v="games"/>
    <s v="tabletop games"/>
    <d v="2015-01-10T19:58:33"/>
    <d v="2015-01-31T19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m/>
    <s v="games"/>
    <s v="tabletop games"/>
    <d v="2016-05-06T13:58:34"/>
    <d v="2016-05-23T03:00:00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0000000000006"/>
    <m/>
    <s v="games"/>
    <s v="tabletop games"/>
    <d v="2016-11-15T20:28:27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m/>
    <s v="games"/>
    <s v="tabletop games"/>
    <d v="2016-04-09T20:59:52"/>
    <d v="2016-04-27T02:0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000000000003"/>
    <m/>
    <s v="games"/>
    <s v="tabletop games"/>
    <d v="2014-11-25T19:54:57"/>
    <d v="2014-12-21T01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s v="games"/>
    <s v="tabletop games"/>
    <d v="2017-02-10T01:58:35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s v="games"/>
    <s v="tabletop games"/>
    <d v="2017-02-10T16:54:23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m/>
    <s v="games"/>
    <s v="tabletop games"/>
    <d v="2016-12-21T20:51:53"/>
    <d v="2017-01-10T21:59:0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s v="games"/>
    <s v="tabletop games"/>
    <d v="2016-11-10T00:00:04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s v="games"/>
    <s v="tabletop games"/>
    <d v="2015-11-07T16:47:16"/>
    <d v="2015-12-07T16:47:16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m/>
    <s v="games"/>
    <s v="tabletop games"/>
    <d v="2017-02-15T13:10:42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m/>
    <s v="games"/>
    <s v="tabletop games"/>
    <d v="2014-11-22T14:47:59"/>
    <d v="2014-12-22T14:47:59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000000000001"/>
    <m/>
    <s v="games"/>
    <s v="tabletop games"/>
    <d v="2013-12-06T15:38:09"/>
    <d v="2014-01-05T15:38:09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m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m/>
    <s v="games"/>
    <s v="tabletop games"/>
    <d v="2015-11-30T17:01:07"/>
    <d v="2016-01-03T22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s v="games"/>
    <s v="tabletop games"/>
    <d v="2015-01-16T19:21:39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m/>
    <s v="games"/>
    <s v="tabletop games"/>
    <d v="2015-08-18T14:59:51"/>
    <d v="2015-09-17T14:59:51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s v="music"/>
    <s v="rock"/>
    <d v="2011-05-24T06:51:37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m/>
    <s v="music"/>
    <s v="rock"/>
    <d v="2015-11-15T04:11:26"/>
    <d v="2016-01-14T04:11:26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m/>
    <s v="music"/>
    <s v="rock"/>
    <d v="2012-03-10T03:00:04"/>
    <d v="2012-05-09T02:00:04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m/>
    <s v="music"/>
    <s v="rock"/>
    <d v="2011-02-11T19:07:25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m/>
    <s v="music"/>
    <s v="rock"/>
    <d v="2012-05-30T04:27:23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000000000002"/>
    <m/>
    <s v="music"/>
    <s v="rock"/>
    <d v="2013-08-08T23:07:34"/>
    <d v="2013-09-06T03:59:00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m/>
    <s v="music"/>
    <s v="rock"/>
    <d v="2014-06-02T16:01:0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0000000000001"/>
    <m/>
    <s v="music"/>
    <s v="rock"/>
    <d v="2012-06-07T19:51:29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s v="music"/>
    <s v="rock"/>
    <d v="2013-10-24T23:57:40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m/>
    <s v="music"/>
    <s v="rock"/>
    <d v="2009-09-14T06:05:3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s v="music"/>
    <s v="rock"/>
    <d v="2012-03-19T23:26:58"/>
    <d v="2012-04-23T04:00:00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m/>
    <s v="music"/>
    <s v="rock"/>
    <d v="2012-03-19T16:44:36"/>
    <d v="2012-04-18T16:44:36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000000000001"/>
    <m/>
    <s v="music"/>
    <s v="rock"/>
    <d v="2012-08-30T16:59:59"/>
    <d v="2012-09-25T03:59:00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m/>
    <s v="music"/>
    <s v="rock"/>
    <d v="2012-12-21T17:21:20"/>
    <d v="2013-01-20T17:21:20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000000000001"/>
    <m/>
    <s v="music"/>
    <s v="rock"/>
    <d v="2012-12-27T22:54:16"/>
    <d v="2013-01-26T22:54:1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000000000002"/>
    <m/>
    <s v="music"/>
    <s v="rock"/>
    <d v="2012-01-19T17:33:46"/>
    <d v="2012-02-23T17:33:4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s v="music"/>
    <s v="rock"/>
    <d v="2012-02-09T01:00:49"/>
    <d v="2012-03-14T03:59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m/>
    <s v="music"/>
    <s v="rock"/>
    <d v="2014-02-24T20:10:33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m/>
    <s v="music"/>
    <s v="rock"/>
    <d v="2011-01-22T00:46:49"/>
    <d v="2011-02-06T00:46:4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s v="music"/>
    <s v="rock"/>
    <d v="2012-06-14T17:26:56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m/>
    <s v="music"/>
    <s v="indie rock"/>
    <d v="2013-05-22T03:31:36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m/>
    <s v="music"/>
    <s v="indie rock"/>
    <d v="2013-11-27T20:50:3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000000000001"/>
    <m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00000000002"/>
    <m/>
    <s v="music"/>
    <s v="indie rock"/>
    <d v="2010-11-20T19:34:51"/>
    <d v="2011-01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m/>
    <s v="music"/>
    <s v="indie rock"/>
    <d v="2014-07-14T16:41:12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m/>
    <s v="music"/>
    <s v="indie rock"/>
    <d v="2012-02-09T04:02:09"/>
    <d v="2012-03-10T04:02:09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m/>
    <s v="music"/>
    <s v="indie rock"/>
    <d v="2012-04-05T19:15:33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000000000002"/>
    <m/>
    <s v="music"/>
    <s v="indie rock"/>
    <d v="2014-07-31T23:06:3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m/>
    <s v="music"/>
    <s v="indie rock"/>
    <d v="2013-02-02T23:42:17"/>
    <d v="2013-03-09T23:42:1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000000000003"/>
    <m/>
    <s v="music"/>
    <s v="indie rock"/>
    <d v="2013-02-19T19:03:35"/>
    <d v="2013-03-21T18:03:35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000000000001"/>
    <m/>
    <s v="music"/>
    <s v="indie rock"/>
    <d v="2014-04-07T00:06:29"/>
    <d v="2014-05-07T00:06:29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m/>
    <s v="music"/>
    <s v="indie rock"/>
    <d v="2014-03-18T15:11:18"/>
    <d v="2014-04-18T23:00:00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00000000003"/>
    <m/>
    <s v="music"/>
    <s v="indie rock"/>
    <d v="2012-04-03T23:00:26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s v="music"/>
    <s v="indie rock"/>
    <d v="2012-05-08T13:14:17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s v="music"/>
    <s v="indie rock"/>
    <d v="2012-04-05T17:25:43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3999999999999"/>
    <m/>
    <s v="music"/>
    <s v="indie rock"/>
    <d v="2009-09-23T17:24:10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s v="music"/>
    <s v="indie rock"/>
    <d v="2010-01-14T13:00:49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000000000002"/>
    <m/>
    <s v="music"/>
    <s v="indie rock"/>
    <d v="2009-08-25T15:26:54"/>
    <d v="2009-09-26T03:59:00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s v="music"/>
    <s v="indie rock"/>
    <d v="2013-11-15T01:58:05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s v="music"/>
    <s v="indie rock"/>
    <d v="2014-02-26T19:36:40"/>
    <d v="2014-04-02T18:36:4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m/>
    <s v="food"/>
    <s v="small batch"/>
    <d v="2017-03-05T06:15:01"/>
    <d v="2017-04-04T05:15:0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m/>
    <s v="food"/>
    <s v="small batch"/>
    <d v="2017-03-10T21:29:29"/>
    <d v="2017-04-09T20:29:2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.000000000000007"/>
    <m/>
    <s v="food"/>
    <s v="small batch"/>
    <d v="2017-03-13T18:07:27"/>
    <d v="2017-03-20T18:07:2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m/>
    <s v="food"/>
    <s v="small batch"/>
    <d v="2017-02-24T21:14:45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s v="food"/>
    <s v="small batch"/>
    <d v="2017-02-28T00:32:11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000000000000008"/>
    <m/>
    <s v="food"/>
    <s v="small batch"/>
    <d v="2017-03-10T00:49:08"/>
    <d v="2017-04-30T17:00:00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m/>
    <s v="food"/>
    <s v="small batch"/>
    <d v="2014-07-22T22:00:40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s v="food"/>
    <s v="small batch"/>
    <d v="2015-05-15T18:45:37"/>
    <d v="2015-06-14T18:45:37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000000000002"/>
    <m/>
    <s v="food"/>
    <s v="small batch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m/>
    <s v="food"/>
    <s v="small batch"/>
    <d v="2015-11-24T21:35:43"/>
    <d v="2015-12-25T00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m/>
    <s v="food"/>
    <s v="small batch"/>
    <d v="2014-07-19T00:08:10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000000000002"/>
    <m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000000000002"/>
    <m/>
    <s v="food"/>
    <s v="small batch"/>
    <d v="2014-05-08T15:36:30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s v="food"/>
    <s v="small batch"/>
    <d v="2014-10-06T16:04:58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m/>
    <s v="food"/>
    <s v="small batch"/>
    <d v="2014-05-12T13:44:03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m/>
    <s v="food"/>
    <s v="small batch"/>
    <d v="2014-01-27T22:11:35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m/>
    <s v="food"/>
    <s v="small batch"/>
    <d v="2014-05-27T15:22:23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000000000001"/>
    <m/>
    <s v="food"/>
    <s v="small batch"/>
    <d v="2014-05-30T21:31:24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m/>
    <s v="food"/>
    <s v="small batch"/>
    <d v="2016-11-18T19:11:4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m/>
    <s v="food"/>
    <s v="small batch"/>
    <d v="2016-09-30T15:25:38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s v="technology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s v="technology"/>
    <s v="web"/>
    <d v="2014-09-15T16:51:10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04"/>
    <m/>
    <s v="technology"/>
    <s v="web"/>
    <d v="2015-11-19T19:48:25"/>
    <d v="2016-01-08T19:47:0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s v="technology"/>
    <s v="web"/>
    <d v="2016-05-25T17:27:49"/>
    <d v="2016-06-24T17:27:49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s v="technology"/>
    <s v="web"/>
    <d v="2015-02-25T00:02:36"/>
    <d v="2015-03-31T23:39:0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9999999999999993E-2"/>
    <m/>
    <s v="technology"/>
    <s v="web"/>
    <d v="2016-09-02T19:10:31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02"/>
    <m/>
    <s v="technology"/>
    <s v="web"/>
    <d v="2016-07-26T14:34:36"/>
    <d v="2016-08-25T14:34:3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m/>
    <s v="technology"/>
    <s v="web"/>
    <d v="2015-12-22T22:22:18"/>
    <d v="2016-02-20T22:22:1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s v="technology"/>
    <s v="web"/>
    <d v="2015-07-13T18:37:08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s v="technology"/>
    <s v="web"/>
    <d v="2016-12-04T20:12:50"/>
    <d v="2017-01-03T20:12: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000000000000006"/>
    <m/>
    <s v="technology"/>
    <s v="web"/>
    <d v="2015-03-31T02:25:39"/>
    <d v="2015-04-30T02:25:39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s v="technology"/>
    <s v="web"/>
    <d v="2015-04-07T15:12:32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s v="technology"/>
    <s v="web"/>
    <d v="2015-04-09T16:13:42"/>
    <d v="2015-04-21T16:13:42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6.9999999999999993E-2"/>
    <m/>
    <s v="technology"/>
    <s v="web"/>
    <d v="2014-11-11T17:21:00"/>
    <d v="2015-01-10T17:21:0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000000000000006"/>
    <m/>
    <s v="technology"/>
    <s v="web"/>
    <d v="2015-04-02T22:02:16"/>
    <d v="2015-05-02T22:02:16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s v="technology"/>
    <s v="web"/>
    <d v="2015-05-06T18:48:24"/>
    <d v="2015-06-05T18:48:2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s v="technology"/>
    <s v="web"/>
    <d v="2015-09-17T14:52:58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s v="technology"/>
    <s v="web"/>
    <d v="2014-12-05T22:20:36"/>
    <d v="2015-01-31T00:39:0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s v="technology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s v="technology"/>
    <s v="web"/>
    <d v="2016-04-06T20:36:48"/>
    <d v="2016-04-30T22:00:00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m/>
    <s v="technology"/>
    <s v="web"/>
    <d v="2014-11-11T16:31:10"/>
    <d v="2014-12-11T16:31:1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s v="technology"/>
    <s v="web"/>
    <d v="2015-11-14T00:16:40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s v="technology"/>
    <s v="web"/>
    <d v="2015-09-01T22:25:56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s v="technology"/>
    <s v="web"/>
    <d v="2015-12-08T17:40:25"/>
    <d v="2016-01-17T23:00:0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s v="technology"/>
    <s v="web"/>
    <d v="2015-09-21T12:45:33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s v="technology"/>
    <s v="web"/>
    <d v="2016-02-25T23:16:56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s v="technology"/>
    <s v="web"/>
    <d v="2015-02-28T17:19:25"/>
    <d v="2015-04-14T16:19:2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m/>
    <s v="technology"/>
    <s v="web"/>
    <d v="2014-11-18T04:32:21"/>
    <d v="2014-12-18T04:32:2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s v="technology"/>
    <s v="web"/>
    <d v="2015-05-26T18:39:56"/>
    <d v="2015-06-25T18:39:56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m/>
    <s v="technology"/>
    <s v="web"/>
    <d v="2015-03-25T01:39:31"/>
    <d v="2015-04-24T01:39:31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m/>
    <s v="technology"/>
    <s v="web"/>
    <d v="2015-07-30T15:53:44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m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s v="technology"/>
    <s v="web"/>
    <d v="2016-08-10T20:03:57"/>
    <d v="2016-09-09T20:03:57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m/>
    <s v="technology"/>
    <s v="web"/>
    <d v="2015-11-10T22:12:46"/>
    <d v="2015-12-10T22:12:4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s v="technology"/>
    <s v="web"/>
    <d v="2016-10-26T20:53:03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s v="technology"/>
    <s v="web"/>
    <d v="2015-07-28T00:18:50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s v="technology"/>
    <s v="web"/>
    <d v="2015-08-21T00:23:36"/>
    <d v="2015-10-05T00:23:3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m/>
    <s v="technology"/>
    <s v="web"/>
    <d v="2015-09-01T19:02:22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m/>
    <s v="technology"/>
    <s v="web"/>
    <d v="2015-03-11T22:27:28"/>
    <d v="2015-04-10T22:27:28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s v="technology"/>
    <s v="web"/>
    <d v="2015-07-10T04:30:03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500000000000005"/>
    <m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s v="technology"/>
    <s v="web"/>
    <d v="2014-10-15T01:37:23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00000000000002"/>
    <m/>
    <s v="technology"/>
    <s v="web"/>
    <d v="2015-07-06T16:50:32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s v="technology"/>
    <s v="web"/>
    <d v="2014-11-11T20:07:04"/>
    <d v="2015-01-10T20:07:0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m/>
    <s v="technology"/>
    <s v="web"/>
    <d v="2016-06-07T15:02:2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m/>
    <s v="technology"/>
    <s v="web"/>
    <d v="2014-12-16T20:29:19"/>
    <d v="2015-01-15T19:29:0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m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m/>
    <s v="technology"/>
    <s v="web"/>
    <d v="2015-03-01T19:04:04"/>
    <d v="2015-03-31T18:04:0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s v="technology"/>
    <s v="web"/>
    <d v="2015-09-29T02:53:43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s v="technology"/>
    <s v="web"/>
    <d v="2015-07-09T15:33:37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0005E-2"/>
    <m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s v="technology"/>
    <s v="web"/>
    <d v="2016-12-13T02:54:47"/>
    <d v="2017-01-10T08:57:00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s v="technology"/>
    <s v="web"/>
    <d v="2015-09-15T20:22:38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s v="technology"/>
    <s v="web"/>
    <d v="2014-12-03T21:14:16"/>
    <d v="2015-01-02T21:14:16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s v="technology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s v="technology"/>
    <s v="web"/>
    <d v="2014-11-13T20:28:26"/>
    <d v="2014-12-18T20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s v="technology"/>
    <s v="web"/>
    <d v="2016-03-15T06:26:04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000000000000008"/>
    <m/>
    <s v="food"/>
    <s v="food trucks"/>
    <d v="2016-01-05T19:44:56"/>
    <d v="2016-03-05T19:44:5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m/>
    <s v="food"/>
    <s v="food trucks"/>
    <d v="2015-04-13T16:18:51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0000000000002"/>
    <m/>
    <s v="food"/>
    <s v="food trucks"/>
    <d v="2016-01-30T21:10:58"/>
    <d v="2016-03-30T20:10:58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s v="food"/>
    <s v="food trucks"/>
    <d v="2015-12-04T00:56:47"/>
    <d v="2016-01-03T00:56:47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s v="food"/>
    <s v="food trucks"/>
    <d v="2016-08-13T14:02:55"/>
    <d v="2016-09-03T14:02:5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m/>
    <s v="food"/>
    <s v="food trucks"/>
    <d v="2014-12-10T02:39:50"/>
    <d v="2015-01-19T02:39:5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999999999998"/>
    <m/>
    <s v="food"/>
    <s v="food trucks"/>
    <d v="2015-03-19T13:48:48"/>
    <d v="2015-04-11T06:00:0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s v="food"/>
    <s v="food trucks"/>
    <d v="2014-10-07T03:22:37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s v="food"/>
    <s v="food trucks"/>
    <d v="2015-07-19T21:01:15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s v="food"/>
    <s v="food trucks"/>
    <d v="2015-08-08T09:47:55"/>
    <d v="2015-09-07T09:47:5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m/>
    <s v="food"/>
    <s v="food trucks"/>
    <d v="2015-07-26T17:34:42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s v="food"/>
    <s v="food trucks"/>
    <d v="2016-10-12T17:41:13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m/>
    <s v="food"/>
    <s v="food trucks"/>
    <d v="2014-05-01T02:38:02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00000000000003"/>
    <m/>
    <s v="food"/>
    <s v="food trucks"/>
    <d v="2015-07-13T16:41:00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999999999999994"/>
    <m/>
    <s v="food"/>
    <s v="food trucks"/>
    <d v="2016-06-15T20:42:2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3.0000000000000002E-2"/>
    <m/>
    <s v="food"/>
    <s v="food trucks"/>
    <d v="2015-01-15T17:42:23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s v="food"/>
    <s v="food trucks"/>
    <d v="2014-07-11T21:13:0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s v="food"/>
    <s v="food trucks"/>
    <d v="2015-01-23T20:34:04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s v="food"/>
    <s v="food trucks"/>
    <d v="2014-12-20T17:43:09"/>
    <d v="2015-02-18T17:43:0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0000000000002"/>
    <m/>
    <s v="food"/>
    <s v="food trucks"/>
    <d v="2014-09-11T00:41:35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m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s v="food"/>
    <s v="food trucks"/>
    <d v="2015-02-09T17:23:56"/>
    <d v="2015-03-11T16:23: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m/>
    <s v="food"/>
    <s v="food trucks"/>
    <d v="2014-12-01T16:54:50"/>
    <d v="2014-12-31T16:54:50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00000000000002"/>
    <m/>
    <s v="food"/>
    <s v="food trucks"/>
    <d v="2014-09-27T21:25:08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.0000000000000002E-2"/>
    <m/>
    <s v="food"/>
    <s v="food trucks"/>
    <d v="2016-05-12T21:55:49"/>
    <d v="2016-05-27T22:04:00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s v="food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s v="food"/>
    <s v="food trucks"/>
    <d v="2016-02-12T07:38:53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s v="food"/>
    <s v="food trucks"/>
    <d v="2015-02-10T18:49:11"/>
    <d v="2015-03-12T17:49:11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m/>
    <s v="food"/>
    <s v="food trucks"/>
    <d v="2016-12-30T21:06:06"/>
    <d v="2017-02-05T16:44:00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s v="food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s v="food"/>
    <s v="food trucks"/>
    <d v="2016-04-29T02:23:33"/>
    <d v="2016-06-28T02:23:33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m/>
    <s v="food"/>
    <s v="food trucks"/>
    <d v="2015-02-06T05:14:57"/>
    <d v="2015-03-08T05:14:5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s v="food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m/>
    <s v="food"/>
    <s v="food trucks"/>
    <d v="2015-09-05T06:39:46"/>
    <d v="2015-10-05T06:39:46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m/>
    <s v="food"/>
    <s v="food trucks"/>
    <d v="2015-11-30T14:46:10"/>
    <d v="2016-01-29T14:46:1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s v="food"/>
    <s v="food trucks"/>
    <d v="2015-01-27T23:09:48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m/>
    <s v="food"/>
    <s v="food trucks"/>
    <d v="2015-10-08T21:57:42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s v="food"/>
    <s v="food trucks"/>
    <d v="2015-09-18T19:38:49"/>
    <d v="2015-10-18T19:38:4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s v="food"/>
    <s v="small batch"/>
    <d v="2015-07-02T03:00:54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000000000001"/>
    <m/>
    <s v="food"/>
    <s v="small batch"/>
    <d v="2015-02-17T16:00:28"/>
    <d v="2015-03-19T15:00:28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000000000002"/>
    <m/>
    <s v="food"/>
    <s v="small batch"/>
    <d v="2014-07-16T15:00:22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s v="food"/>
    <s v="small batch"/>
    <d v="2016-04-25T18:06:31"/>
    <d v="2016-05-25T18:06:31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s v="food"/>
    <s v="small batch"/>
    <d v="2015-08-27T04:33:41"/>
    <d v="2015-09-26T04:33:41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000000000002"/>
    <m/>
    <s v="food"/>
    <s v="small batch"/>
    <d v="2016-10-27T14:27:51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s v="food"/>
    <s v="small batch"/>
    <d v="2016-10-11T11:16:33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s v="food"/>
    <s v="small batch"/>
    <d v="2016-08-25T07:35:13"/>
    <d v="2016-08-31T05:36:00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s v="food"/>
    <s v="small batch"/>
    <d v="2014-10-31T03:25:15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000000000002"/>
    <m/>
    <s v="food"/>
    <s v="small batch"/>
    <d v="2014-09-20T01:44:16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s v="food"/>
    <s v="small batch"/>
    <d v="2017-02-13T21:48:10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s v="food"/>
    <s v="small batch"/>
    <d v="2015-11-30T20:15:00"/>
    <d v="2015-12-29T23:00:0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70000000000002"/>
    <m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m/>
    <s v="food"/>
    <s v="small batch"/>
    <d v="2017-02-04T04:50:08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s v="food"/>
    <s v="small batch"/>
    <d v="2016-03-23T18:45:50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000000000003"/>
    <m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000000000001"/>
    <m/>
    <s v="food"/>
    <s v="small batch"/>
    <d v="2016-02-23T14:27:36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m/>
    <s v="food"/>
    <s v="small batch"/>
    <d v="2016-05-05T20:55:18"/>
    <d v="2016-06-09T19:00:00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s v="food"/>
    <s v="small batch"/>
    <d v="2016-02-07T15:18:0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m/>
    <s v="food"/>
    <s v="small batch"/>
    <d v="2016-11-30T04:29:27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s v="music"/>
    <s v="indie rock"/>
    <d v="2011-08-29T00:18:17"/>
    <d v="2011-10-01T03:00:00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m/>
    <s v="music"/>
    <s v="indie rock"/>
    <d v="2012-06-29T04:28:16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s v="music"/>
    <s v="indie rock"/>
    <d v="2013-03-08T02:40:25"/>
    <d v="2013-04-16T19:00:00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s v="music"/>
    <s v="indie rock"/>
    <d v="2015-09-01T21:36:37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000000000001"/>
    <m/>
    <s v="music"/>
    <s v="indie rock"/>
    <d v="2012-08-24T17:15:48"/>
    <d v="2012-09-23T17:15:4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s v="music"/>
    <s v="indie rock"/>
    <d v="2013-04-09T02:27:33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s v="music"/>
    <s v="indie rock"/>
    <d v="2012-04-26T20:58:51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m/>
    <s v="music"/>
    <s v="indie rock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m/>
    <s v="music"/>
    <s v="indie rock"/>
    <d v="2011-01-14T10:18:49"/>
    <d v="2011-02-08T10:18:4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000000000001"/>
    <m/>
    <s v="music"/>
    <s v="indie rock"/>
    <d v="2012-04-24T01:47:35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s v="music"/>
    <s v="indie rock"/>
    <d v="2011-12-16T23:49:52"/>
    <d v="2012-01-25T23:49:5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00000000002"/>
    <m/>
    <s v="music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s v="music"/>
    <s v="indie rock"/>
    <d v="2012-10-11T17:57:49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s v="music"/>
    <s v="indie rock"/>
    <d v="2010-08-27T00:16:16"/>
    <d v="2010-10-11T00:16:16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000000000001"/>
    <m/>
    <s v="music"/>
    <s v="indie rock"/>
    <d v="2010-05-12T06:54:15"/>
    <d v="2010-07-10T22:00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m/>
    <s v="music"/>
    <s v="indie rock"/>
    <d v="2014-10-01T07:52:50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m/>
    <s v="music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0000000000001"/>
    <m/>
    <s v="music"/>
    <s v="indie rock"/>
    <d v="2012-12-14T22:48:33"/>
    <d v="2013-01-13T22:48:33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m/>
    <s v="music"/>
    <s v="indie rock"/>
    <d v="2012-07-17T17:26:34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s v="music"/>
    <s v="indie rock"/>
    <d v="2015-08-11T22:28:04"/>
    <d v="2015-10-10T22:28:04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m/>
    <s v="music"/>
    <s v="indie rock"/>
    <d v="2012-03-31T15:30:08"/>
    <d v="2012-04-30T15:30:08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0000000000001"/>
    <m/>
    <s v="music"/>
    <s v="indie rock"/>
    <d v="2011-06-17T18:46:23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m/>
    <s v="music"/>
    <s v="indie rock"/>
    <d v="2012-03-02T18:00:03"/>
    <d v="2012-05-01T17:00:0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000000000001"/>
    <m/>
    <s v="music"/>
    <s v="indie rock"/>
    <d v="2011-08-16T22:00:03"/>
    <d v="2011-09-15T22:00:03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s v="music"/>
    <s v="indie rock"/>
    <d v="2011-09-07T23:57:59"/>
    <d v="2011-10-12T23:57:5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m/>
    <s v="music"/>
    <s v="indie rock"/>
    <d v="2012-03-23T16:59:36"/>
    <d v="2012-04-22T16:59:3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m/>
    <s v="music"/>
    <s v="indie rock"/>
    <d v="2012-04-27T01:59:5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s v="music"/>
    <s v="indie rock"/>
    <d v="2011-10-17T15:11:4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m/>
    <s v="music"/>
    <s v="indie rock"/>
    <d v="2013-04-09T16:33:5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s v="music"/>
    <s v="indie rock"/>
    <d v="2012-04-24T05:27:56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s v="music"/>
    <s v="indie rock"/>
    <d v="2010-12-30T20:08:34"/>
    <d v="2011-01-16T01:51:0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s v="music"/>
    <s v="indie rock"/>
    <d v="2012-04-25T23:39:48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70000000000002"/>
    <m/>
    <s v="music"/>
    <s v="indie rock"/>
    <d v="2013-03-15T04:02:20"/>
    <d v="2013-04-29T04:02:20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m/>
    <s v="music"/>
    <s v="indie rock"/>
    <d v="2012-04-23T15:29:0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m/>
    <s v="music"/>
    <s v="indie rock"/>
    <d v="2012-05-07T22:42:5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s v="music"/>
    <s v="indie rock"/>
    <d v="2013-02-22T23:54:52"/>
    <d v="2013-03-29T22:54:5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000000000001"/>
    <m/>
    <s v="music"/>
    <s v="indie rock"/>
    <d v="2011-07-06T21:05:38"/>
    <d v="2011-08-05T21:05:38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s v="music"/>
    <s v="indie rock"/>
    <d v="2015-01-13T23:13:07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m/>
    <s v="music"/>
    <s v="indie rock"/>
    <d v="2012-11-13T15:33:57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m/>
    <s v="music"/>
    <s v="indie rock"/>
    <d v="2012-05-24T18:32:55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00000000000003"/>
    <m/>
    <s v="food"/>
    <s v="restaurants"/>
    <d v="2015-08-28T18:38:24"/>
    <d v="2015-09-27T18:38:24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m/>
    <s v="food"/>
    <s v="restaurants"/>
    <d v="2014-08-07T19:48:38"/>
    <d v="2014-09-21T19:48:3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s v="food"/>
    <s v="restaurants"/>
    <d v="2016-05-08T21:35:08"/>
    <d v="2016-06-07T21:06:00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s v="food"/>
    <s v="restaurants"/>
    <d v="2014-10-16T00:22:1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s v="food"/>
    <s v="restaurants"/>
    <d v="2015-02-12T01:20:16"/>
    <d v="2015-03-14T00:20:16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s v="food"/>
    <s v="restaurants"/>
    <d v="2015-09-11T07:07:49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s v="food"/>
    <s v="restaurants"/>
    <d v="2015-04-11T01:45:04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s v="food"/>
    <s v="restaurants"/>
    <d v="2014-07-15T22:50:34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m/>
    <s v="food"/>
    <s v="restaurants"/>
    <d v="2015-02-23T19:25:4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s v="food"/>
    <s v="restaurants"/>
    <d v="2015-03-15T23:56:12"/>
    <d v="2015-05-14T23:56:12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s v="food"/>
    <s v="restaurants"/>
    <d v="2014-11-28T21:02:41"/>
    <d v="2014-12-13T21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s v="food"/>
    <s v="restaurants"/>
    <d v="2016-12-28T00:09:49"/>
    <d v="2017-02-26T00:09:49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s v="food"/>
    <s v="restaurants"/>
    <d v="2014-08-03T09:21:17"/>
    <d v="2014-08-20T09:21:17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s v="food"/>
    <s v="restaurants"/>
    <d v="2014-10-30T15:40:52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m/>
    <s v="food"/>
    <s v="restaurants"/>
    <d v="2015-02-17T19:15:30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s v="food"/>
    <s v="restaurants"/>
    <d v="2014-10-14T16:20:2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m/>
    <s v="food"/>
    <s v="restaurants"/>
    <d v="2014-06-19T03:43:24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s v="food"/>
    <s v="restaurants"/>
    <d v="2016-08-30T14:24:45"/>
    <d v="2016-10-15T19:21:0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m/>
    <s v="music"/>
    <s v="classical music"/>
    <d v="2015-09-22T23:13:41"/>
    <d v="2015-10-13T23:13:4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s v="music"/>
    <s v="classical music"/>
    <d v="2016-03-31T13:46:00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m/>
    <s v="music"/>
    <s v="classical music"/>
    <d v="2014-10-18T23:24:52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s v="music"/>
    <s v="classical music"/>
    <d v="2014-11-18T19:22:37"/>
    <d v="2014-12-21T04:30:0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000000000001"/>
    <m/>
    <s v="music"/>
    <s v="classical music"/>
    <d v="2012-05-29T20:16:1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s v="music"/>
    <s v="classical music"/>
    <d v="2014-11-10T02:11:14"/>
    <d v="2014-12-08T04:59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000000000001"/>
    <m/>
    <s v="music"/>
    <s v="classical music"/>
    <d v="2013-09-29T18:01:31"/>
    <d v="2013-10-18T03:59:00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m/>
    <s v="music"/>
    <s v="classical music"/>
    <d v="2015-08-01T20:01:43"/>
    <d v="2015-08-20T11:00:0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m/>
    <s v="music"/>
    <s v="classical music"/>
    <d v="2012-02-09T01:56:15"/>
    <d v="2012-03-25T00:56:1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s v="music"/>
    <s v="classical music"/>
    <d v="2015-03-18T20:45:05"/>
    <d v="2015-04-20T04:5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s v="music"/>
    <s v="classical music"/>
    <d v="2015-07-23T16:19:14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000000000001"/>
    <m/>
    <s v="music"/>
    <s v="classical music"/>
    <d v="2012-07-17T20:22:46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m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s v="music"/>
    <s v="classical music"/>
    <d v="2009-11-10T16:48:32"/>
    <d v="2010-01-01T06:00:00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000000000001"/>
    <m/>
    <s v="music"/>
    <s v="classical music"/>
    <d v="2014-10-31T18:59:0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.00000000000001"/>
    <m/>
    <s v="music"/>
    <s v="classical music"/>
    <d v="2013-07-09T02:32:46"/>
    <d v="2013-07-30T02:32:4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s v="music"/>
    <s v="classical music"/>
    <d v="2011-06-02T15:34:15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000000000001"/>
    <m/>
    <s v="music"/>
    <s v="classical music"/>
    <d v="2013-01-24T12:14:21"/>
    <d v="2013-02-24T04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s v="music"/>
    <s v="classical music"/>
    <d v="2014-12-04T21:39:12"/>
    <d v="2015-02-02T21:39: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s v="music"/>
    <s v="classical music"/>
    <d v="2011-08-30T16:12:01"/>
    <d v="2011-10-29T16:12:0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m/>
    <s v="music"/>
    <s v="classical music"/>
    <d v="2013-07-28T10:46:58"/>
    <d v="2013-09-26T10:46:58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000000000001"/>
    <m/>
    <s v="music"/>
    <s v="classical music"/>
    <d v="2013-08-23T10:14:17"/>
    <d v="2013-10-01T03:59:0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s v="music"/>
    <s v="classical music"/>
    <d v="2010-12-02T02:34:58"/>
    <d v="2011-01-02T03:00:00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s v="music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s v="music"/>
    <s v="classical music"/>
    <d v="2015-01-23T03:18:58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m/>
    <s v="music"/>
    <s v="classical music"/>
    <d v="2013-09-07T20:36:19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000000000001"/>
    <m/>
    <s v="music"/>
    <s v="classical music"/>
    <d v="2012-03-05T18:33:23"/>
    <d v="2012-04-04T17:33:2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s v="music"/>
    <s v="classical music"/>
    <d v="2016-09-05T15:00:37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m/>
    <s v="music"/>
    <s v="classical music"/>
    <d v="2013-04-26T18:11:10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m/>
    <s v="music"/>
    <s v="classical music"/>
    <d v="2015-08-12T15:13:26"/>
    <d v="2015-10-08T03:59:0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m/>
    <s v="music"/>
    <s v="classical music"/>
    <d v="2012-02-22T06:03:05"/>
    <d v="2012-03-21T20:48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s v="music"/>
    <s v="classical music"/>
    <d v="2017-02-03T19:26:21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m/>
    <s v="music"/>
    <s v="classical music"/>
    <d v="2012-07-23T04:46:47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s v="music"/>
    <s v="classical music"/>
    <d v="2015-05-01T01:52:43"/>
    <d v="2015-06-01T03:59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000000000001"/>
    <m/>
    <s v="music"/>
    <s v="classical music"/>
    <d v="2012-04-27T15:43:13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000000000001"/>
    <m/>
    <s v="music"/>
    <s v="classical music"/>
    <d v="2012-11-09T23:47:37"/>
    <d v="2012-12-24T23:47:37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000000000001"/>
    <m/>
    <s v="music"/>
    <s v="classical music"/>
    <d v="2014-04-15T17:53:06"/>
    <d v="2014-05-15T17:53:06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s v="music"/>
    <s v="classical music"/>
    <d v="2015-03-30T20:38:26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s v="music"/>
    <s v="classical music"/>
    <d v="2011-10-13T20:58:04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0000000000001"/>
    <m/>
    <s v="music"/>
    <s v="classical music"/>
    <d v="2015-02-04T22:49:34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s v="food"/>
    <s v="food trucks"/>
    <d v="2015-09-13T12:41:29"/>
    <d v="2015-10-13T12:41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000000000000011"/>
    <m/>
    <s v="food"/>
    <s v="food trucks"/>
    <d v="2016-08-12T12:35:39"/>
    <d v="2016-10-11T12:35:3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s v="food"/>
    <s v="food trucks"/>
    <d v="2015-05-31T03:20:51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s v="food"/>
    <s v="food trucks"/>
    <d v="2014-07-02T00:58:19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s v="food"/>
    <s v="food trucks"/>
    <d v="2016-03-11T15:36:29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s v="food"/>
    <s v="food trucks"/>
    <d v="2014-07-22T23:32:28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m/>
    <s v="food"/>
    <s v="food trucks"/>
    <d v="2015-03-24T21:05:38"/>
    <d v="2015-04-23T21:05:3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s v="food"/>
    <s v="food trucks"/>
    <d v="2016-08-02T15:59:54"/>
    <d v="2016-09-01T15:59:54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m/>
    <s v="food"/>
    <s v="food trucks"/>
    <d v="2015-08-18T02:31:52"/>
    <d v="2015-09-17T02:31:52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000000000000008"/>
    <m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s v="food"/>
    <s v="food trucks"/>
    <d v="2016-03-20T08:12:01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s v="food"/>
    <s v="food trucks"/>
    <d v="2015-03-14T02:51:57"/>
    <d v="2015-04-13T02:51:57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s v="food"/>
    <s v="food trucks"/>
    <d v="2014-07-09T14:12:29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s v="food"/>
    <s v="food trucks"/>
    <d v="2016-04-27T19:49:05"/>
    <d v="2016-05-18T19:49:05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s v="food"/>
    <s v="food trucks"/>
    <d v="2014-12-13T02:36:34"/>
    <d v="2015-01-12T02:36:34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s v="food"/>
    <s v="food trucks"/>
    <d v="2015-02-25T00:14:07"/>
    <d v="2015-04-10T23:14:07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s v="food"/>
    <s v="food trucks"/>
    <d v="2014-07-10T19:41:3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s v="food"/>
    <s v="food trucks"/>
    <d v="2015-08-22T00:32:59"/>
    <d v="2015-10-09T17:00:0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999999999999999"/>
    <m/>
    <s v="food"/>
    <s v="food trucks"/>
    <d v="2014-07-17T19:55:03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s v="food"/>
    <s v="food trucks"/>
    <d v="2015-04-16T07:50:03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00000000000001"/>
    <m/>
    <s v="food"/>
    <s v="food trucks"/>
    <d v="2015-10-17T15:04:58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s v="food"/>
    <s v="food trucks"/>
    <d v="2016-09-29T23:43:54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s v="food"/>
    <s v="food trucks"/>
    <d v="2015-01-15T18:28:00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s v="food"/>
    <s v="food trucks"/>
    <d v="2015-05-16T04:09:29"/>
    <d v="2015-06-15T04:09:29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m/>
    <s v="food"/>
    <s v="food trucks"/>
    <d v="2014-06-05T23:07:12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m/>
    <s v="food"/>
    <s v="food trucks"/>
    <d v="2015-11-25T07:55:36"/>
    <d v="2015-12-25T07:55:3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m/>
    <s v="food"/>
    <s v="food trucks"/>
    <d v="2015-11-30T16:12:33"/>
    <d v="2015-12-30T16:12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m/>
    <s v="food"/>
    <s v="food trucks"/>
    <d v="2015-02-07T16:13:46"/>
    <d v="2015-03-31T13:14:0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s v="food"/>
    <s v="food trucks"/>
    <d v="2016-02-22T12:52:0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s v="food"/>
    <s v="food trucks"/>
    <d v="2016-01-19T14:08:17"/>
    <d v="2016-01-26T14:08:17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m/>
    <s v="food"/>
    <s v="food trucks"/>
    <d v="2016-01-13T21:45:24"/>
    <d v="2016-03-13T20:45:24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m/>
    <s v="food"/>
    <s v="food trucks"/>
    <d v="2014-09-05T19:13:41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s v="food"/>
    <s v="food trucks"/>
    <d v="2015-03-26T20:17:06"/>
    <d v="2015-04-25T20:17:06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s v="food"/>
    <s v="food trucks"/>
    <d v="2014-07-08T23:13:48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m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m/>
    <s v="food"/>
    <s v="food trucks"/>
    <d v="2014-07-08T15:56:49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m/>
    <s v="food"/>
    <s v="food trucks"/>
    <d v="2016-05-20T08:11:57"/>
    <d v="2016-06-19T08:11:5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s v="food"/>
    <s v="food trucks"/>
    <d v="2015-08-24T20:10:01"/>
    <d v="2015-09-23T20:10:01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s v="food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m/>
    <s v="food"/>
    <s v="food trucks"/>
    <d v="2016-01-25T21:36:40"/>
    <d v="2016-03-25T20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s v="technology"/>
    <s v="space exploration"/>
    <d v="2012-08-29T21:39:09"/>
    <d v="2012-09-13T03:59:00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000000000003"/>
    <m/>
    <s v="technology"/>
    <s v="space exploration"/>
    <d v="2014-10-03T17:56:08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000000000001"/>
    <m/>
    <s v="technology"/>
    <s v="space exploration"/>
    <d v="2013-12-09T21:54:14"/>
    <d v="2013-12-23T21:54:1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m/>
    <s v="technology"/>
    <s v="space exploration"/>
    <d v="2012-03-30T01:13:43"/>
    <d v="2012-04-29T01:13:4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m/>
    <s v="technology"/>
    <s v="space exploration"/>
    <d v="2016-05-18T12:59:50"/>
    <d v="2016-06-17T12:59:5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m/>
    <s v="technology"/>
    <s v="space exploration"/>
    <d v="2014-03-28T17:06:22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s v="technology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m/>
    <s v="technology"/>
    <s v="space exploration"/>
    <d v="2017-02-01T19:14:2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m/>
    <s v="technology"/>
    <s v="space exploration"/>
    <d v="2012-06-15T05:42:31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m/>
    <s v="technology"/>
    <s v="space exploration"/>
    <d v="2016-07-13T21:08:45"/>
    <d v="2016-08-22T06:59:0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00000000003"/>
    <m/>
    <s v="technology"/>
    <s v="space exploration"/>
    <d v="2016-11-30T08:03:34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m/>
    <s v="technology"/>
    <s v="space exploration"/>
    <d v="2014-12-09T03:26:10"/>
    <d v="2015-01-09T03:26:10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m/>
    <s v="technology"/>
    <s v="space exploration"/>
    <d v="2012-08-22T19:38:14"/>
    <d v="2012-09-21T19:38:14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s v="technology"/>
    <s v="space exploration"/>
    <d v="2014-04-01T17:00:12"/>
    <d v="2014-04-30T05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m/>
    <s v="technology"/>
    <s v="space exploration"/>
    <d v="2016-03-24T11:56:04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m/>
    <s v="technology"/>
    <s v="space exploration"/>
    <d v="2015-07-26T23:52:09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s v="technology"/>
    <s v="space exploration"/>
    <d v="2014-09-20T20:59:11"/>
    <d v="2014-10-20T20:59:11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m/>
    <s v="technology"/>
    <s v="space exploration"/>
    <d v="2015-10-02T19:01:01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m/>
    <s v="technology"/>
    <s v="space exploration"/>
    <d v="2015-09-26T21:13:24"/>
    <d v="2015-10-23T11:00:0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m/>
    <s v="technology"/>
    <s v="space exploration"/>
    <d v="2015-09-04T04:00:42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s v="technology"/>
    <s v="space exploration"/>
    <d v="2015-04-21T17:56:28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m/>
    <s v="technology"/>
    <s v="space exploration"/>
    <d v="2016-11-15T17:50:16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.00000000000001"/>
    <m/>
    <s v="technology"/>
    <s v="space exploration"/>
    <d v="2016-11-18T06:09:26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m/>
    <s v="technology"/>
    <s v="space exploration"/>
    <d v="2012-08-23T10:07:02"/>
    <d v="2012-09-13T10:07:0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s v="technology"/>
    <s v="space exploration"/>
    <d v="2016-10-15T19:26:48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s v="technology"/>
    <s v="space exploration"/>
    <d v="2015-05-04T15:04:29"/>
    <d v="2015-06-03T15:04:29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7000000000007"/>
    <m/>
    <s v="technology"/>
    <s v="space exploration"/>
    <d v="2015-10-27T19:54:21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000000000002"/>
    <m/>
    <s v="technology"/>
    <s v="space exploration"/>
    <d v="2014-11-10T23:11:07"/>
    <d v="2014-11-30T23:11:0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s v="technology"/>
    <s v="space exploration"/>
    <d v="2015-04-14T12:55:22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s v="technology"/>
    <s v="space exploration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m/>
    <s v="technology"/>
    <s v="space exploration"/>
    <d v="2015-08-02T04:03:47"/>
    <d v="2015-08-30T04:03:47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000000000002"/>
    <m/>
    <s v="technology"/>
    <s v="space exploration"/>
    <d v="2016-05-04T01:28:59"/>
    <d v="2016-05-29T01:28:59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000000000001"/>
    <m/>
    <s v="technology"/>
    <s v="space exploration"/>
    <d v="2016-08-30T15:45:21"/>
    <d v="2016-09-29T15:45:21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s v="technology"/>
    <s v="space exploration"/>
    <d v="2015-02-02T22:49:21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s v="technology"/>
    <s v="space exploration"/>
    <d v="2016-09-23T14:45:14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0000000000002"/>
    <m/>
    <s v="technology"/>
    <s v="space exploration"/>
    <d v="2016-09-26T13:11:15"/>
    <d v="2016-10-12T13:11:15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m/>
    <s v="technology"/>
    <s v="space exploration"/>
    <d v="2014-12-16T21:54:55"/>
    <d v="2015-01-15T21:54:55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m/>
    <s v="technology"/>
    <s v="space exploration"/>
    <d v="2015-04-09T03:51:14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s v="technology"/>
    <s v="space exploration"/>
    <d v="2014-08-29T19:51:03"/>
    <d v="2014-09-15T20:09:00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s v="technology"/>
    <s v="space exploration"/>
    <d v="2016-06-15T05:55:08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m/>
    <s v="technology"/>
    <s v="space exploration"/>
    <d v="2016-11-15T13:58:35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00000000000003"/>
    <m/>
    <s v="technology"/>
    <s v="space exploration"/>
    <d v="2017-02-08T19:00:35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00000000000002"/>
    <m/>
    <s v="technology"/>
    <s v="space exploration"/>
    <d v="2014-10-09T20:13:23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00000000000017"/>
    <m/>
    <s v="technology"/>
    <s v="space exploration"/>
    <d v="2015-08-10T07:31:09"/>
    <d v="2015-09-09T07:31:09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00000000000002"/>
    <m/>
    <s v="technology"/>
    <s v="space exploration"/>
    <d v="2015-07-15T06:16:59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m/>
    <s v="technology"/>
    <s v="space exploration"/>
    <d v="2016-02-08T17:09:20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m/>
    <s v="technology"/>
    <s v="space exploration"/>
    <d v="2015-12-03T23:55:41"/>
    <d v="2016-02-01T23:55:41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m/>
    <s v="technology"/>
    <s v="space exploration"/>
    <d v="2016-11-21T14:59:03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m/>
    <s v="technology"/>
    <s v="space exploration"/>
    <d v="2015-11-19T19:20:09"/>
    <d v="2015-12-17T19:20:09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m/>
    <s v="technology"/>
    <s v="space exploration"/>
    <d v="2014-11-10T03:48:45"/>
    <d v="2014-12-10T03:48:4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0000000000001"/>
    <m/>
    <s v="technology"/>
    <s v="space exploration"/>
    <d v="2014-05-12T15:38:47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m/>
    <s v="technology"/>
    <s v="space exploration"/>
    <d v="2015-02-20T14:25:26"/>
    <d v="2015-04-21T13:25:26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m/>
    <s v="technology"/>
    <s v="space exploration"/>
    <d v="2016-01-12T20:47:27"/>
    <d v="2016-02-09T20:00:00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m/>
    <s v="technology"/>
    <s v="space exploration"/>
    <d v="2017-02-01T16:31:28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40000000000002"/>
    <m/>
    <s v="technology"/>
    <s v="space exploration"/>
    <d v="2016-06-30T22:17: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0000000000000011E-2"/>
    <m/>
    <s v="technology"/>
    <s v="space exploration"/>
    <d v="2016-06-30T21:13:14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m/>
    <s v="technology"/>
    <s v="space exploration"/>
    <d v="2015-03-19T01:40:10"/>
    <d v="2015-04-18T01:40:1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m/>
    <s v="technology"/>
    <s v="space exploration"/>
    <d v="2015-09-25T17:06:58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0000000000002"/>
    <m/>
    <s v="technology"/>
    <s v="makerspaces"/>
    <d v="2013-09-25T23:00:10"/>
    <d v="2013-10-25T23:00:10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s v="technology"/>
    <s v="makerspaces"/>
    <d v="2015-07-22T17:55:13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0000000000001"/>
    <m/>
    <s v="technology"/>
    <s v="makerspaces"/>
    <d v="2015-08-06T14:56:47"/>
    <d v="2015-09-04T15:00:0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m/>
    <s v="technology"/>
    <s v="makerspaces"/>
    <d v="2015-11-05T00:36:37"/>
    <d v="2015-12-09T06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m/>
    <s v="technology"/>
    <s v="makerspaces"/>
    <d v="2015-03-20T21:29:34"/>
    <d v="2015-05-04T21:29:34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m/>
    <s v="technology"/>
    <s v="makerspaces"/>
    <d v="2015-08-19T18:20:39"/>
    <d v="2015-09-25T21:00:0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m/>
    <s v="technology"/>
    <s v="makerspaces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s v="technology"/>
    <s v="makerspaces"/>
    <d v="2015-09-28T14:07:45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000000000001"/>
    <m/>
    <s v="technology"/>
    <s v="makerspaces"/>
    <d v="2015-11-11T00:51:36"/>
    <d v="2016-01-10T00:51:36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00000000000008"/>
    <m/>
    <s v="technology"/>
    <s v="makerspaces"/>
    <d v="2014-07-01T00:29:4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m/>
    <s v="technology"/>
    <s v="makerspaces"/>
    <d v="2014-11-19T17:58:36"/>
    <d v="2014-12-19T19:38:0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0000000000005"/>
    <m/>
    <s v="technology"/>
    <s v="makerspaces"/>
    <d v="2015-12-06T21:13:10"/>
    <d v="2015-12-28T06:00:0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s v="technology"/>
    <s v="makerspaces"/>
    <d v="2014-09-30T12:59:59"/>
    <d v="2014-10-29T22:45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m/>
    <s v="technology"/>
    <s v="makerspaces"/>
    <d v="2016-06-08T15:11:1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00000000000007"/>
    <m/>
    <s v="technology"/>
    <s v="makerspaces"/>
    <d v="2014-10-11T20:34:49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m/>
    <s v="technology"/>
    <s v="makerspaces"/>
    <d v="2016-04-22T14:59:34"/>
    <d v="2016-05-22T14:59:3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m/>
    <s v="technology"/>
    <s v="makerspaces"/>
    <d v="2014-06-03T00:42:23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m/>
    <s v="technology"/>
    <s v="makerspaces"/>
    <d v="2015-08-25T19:09:25"/>
    <d v="2015-09-24T19:09:2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s v="technology"/>
    <s v="makerspaces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m/>
    <s v="technology"/>
    <s v="makerspaces"/>
    <d v="2016-03-07T05:04:51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000000000000006"/>
    <m/>
    <s v="food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00000000000004"/>
    <m/>
    <s v="food"/>
    <s v="food trucks"/>
    <d v="2014-10-20T20:55:40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000000000000002"/>
    <m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00000000000001"/>
    <m/>
    <s v="food"/>
    <s v="food trucks"/>
    <d v="2014-06-30T21:57:05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s v="food"/>
    <s v="food trucks"/>
    <d v="2015-02-26T16:42:10"/>
    <d v="2015-04-27T15:42:1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s v="food"/>
    <s v="food trucks"/>
    <d v="2014-09-10T23:23:43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s v="food"/>
    <s v="food trucks"/>
    <d v="2015-05-30T15:21:58"/>
    <d v="2015-06-29T15:21:58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m/>
    <s v="food"/>
    <s v="food trucks"/>
    <d v="2015-01-24T02:51:10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s v="food"/>
    <s v="food trucks"/>
    <d v="2016-06-30T23:04:5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m/>
    <s v="food"/>
    <s v="food trucks"/>
    <d v="2015-04-19T02:31:16"/>
    <d v="2015-06-03T02:31:16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m/>
    <s v="food"/>
    <s v="food trucks"/>
    <d v="2015-03-26T17:22:37"/>
    <d v="2015-05-10T17:22:3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000000000000008"/>
    <m/>
    <s v="food"/>
    <s v="food trucks"/>
    <d v="2015-02-23T08:01:00"/>
    <d v="2015-03-25T07:01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s v="food"/>
    <s v="food trucks"/>
    <d v="2014-07-14T03:19:26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s v="food"/>
    <s v="food trucks"/>
    <d v="2014-08-27T03:22:19"/>
    <d v="2014-09-26T03:22:19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000000000000003"/>
    <m/>
    <s v="food"/>
    <s v="food trucks"/>
    <d v="2015-02-13T04:21:58"/>
    <d v="2015-04-14T03:21:58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s v="food"/>
    <s v="food trucks"/>
    <d v="2014-11-21T20:16:00"/>
    <d v="2014-12-25T20:16:00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m/>
    <s v="food"/>
    <s v="food trucks"/>
    <d v="2015-07-02T22:33:43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m/>
    <s v="food"/>
    <s v="food trucks"/>
    <d v="2014-05-28T21:33:28"/>
    <d v="2014-06-27T21:33:2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s v="food"/>
    <s v="food trucks"/>
    <d v="2014-07-09T21:31:03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0000000000007"/>
    <m/>
    <s v="food"/>
    <s v="food trucks"/>
    <d v="2014-08-19T20:59:32"/>
    <d v="2014-09-18T20:59:32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0000000000007"/>
    <m/>
    <s v="theater"/>
    <s v="spaces"/>
    <d v="2017-03-07T18:35:34"/>
    <d v="2017-04-07T17:35:34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s v="theater"/>
    <s v="spaces"/>
    <d v="2017-03-06T19:14:37"/>
    <d v="2017-04-05T18:14:3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s v="theater"/>
    <s v="spaces"/>
    <d v="2017-01-21T16:33:50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m/>
    <s v="theater"/>
    <s v="spaces"/>
    <d v="2017-02-21T20:41:5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0000000000001"/>
    <m/>
    <s v="theater"/>
    <s v="spaces"/>
    <d v="2017-02-07T21:59:18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m/>
    <s v="theater"/>
    <s v="spaces"/>
    <d v="2014-09-17T07:04:43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m/>
    <s v="theater"/>
    <s v="spaces"/>
    <d v="2013-04-27T18:47:23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000000000003"/>
    <m/>
    <s v="theater"/>
    <s v="spaces"/>
    <d v="2016-05-22T16:45:26"/>
    <d v="2016-07-21T16:45:2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m/>
    <s v="theater"/>
    <s v="spaces"/>
    <d v="2016-08-30T03:35:41"/>
    <d v="2016-10-04T03:59:00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m/>
    <s v="theater"/>
    <s v="spaces"/>
    <d v="2014-07-08T05:30:28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000000000001"/>
    <m/>
    <s v="theater"/>
    <s v="spaces"/>
    <d v="2014-05-21T17:53:10"/>
    <d v="2014-06-20T22:01:0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m/>
    <s v="theater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m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m/>
    <s v="theater"/>
    <s v="spaces"/>
    <d v="2016-09-16T15:43:16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m/>
    <s v="theater"/>
    <s v="spaces"/>
    <d v="2016-01-18T09:33:48"/>
    <d v="2016-02-21T09:33:4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m/>
    <s v="theater"/>
    <s v="spaces"/>
    <d v="2015-09-08T07:59:53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000000000001"/>
    <m/>
    <s v="theater"/>
    <s v="spaces"/>
    <d v="2014-10-22T21:57:29"/>
    <d v="2014-12-06T22:57:29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000000000001"/>
    <m/>
    <s v="theater"/>
    <s v="spaces"/>
    <d v="2016-04-05T14:19:05"/>
    <d v="2016-05-03T23:00:00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m/>
    <s v="theater"/>
    <s v="spaces"/>
    <d v="2016-02-18T00:44:54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m/>
    <s v="theater"/>
    <s v="spaces"/>
    <d v="2016-10-12T11:10:53"/>
    <d v="2016-11-11T12:10:53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s v="technology"/>
    <s v="hardware"/>
    <d v="2013-08-07T13:03:18"/>
    <d v="2013-09-06T19:00:00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m/>
    <s v="technology"/>
    <s v="hardware"/>
    <d v="2016-11-30T20:34:13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s v="technology"/>
    <s v="hardware"/>
    <d v="2014-11-01T20:08:08"/>
    <d v="2014-12-31T21:08:08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000000000005"/>
    <m/>
    <s v="technology"/>
    <s v="hardware"/>
    <d v="2015-07-14T07:50:59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m/>
    <s v="technology"/>
    <s v="hardware"/>
    <d v="2017-01-10T17:52:1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000000000001"/>
    <m/>
    <s v="technology"/>
    <s v="hardware"/>
    <d v="2016-03-23T13:55:11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s v="technology"/>
    <s v="hardware"/>
    <d v="2015-07-13T16:14:23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999999999998"/>
    <m/>
    <s v="technology"/>
    <s v="hardware"/>
    <d v="2015-11-25T14:23:54"/>
    <d v="2015-12-30T14:23:54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s v="technology"/>
    <s v="hardware"/>
    <d v="2015-04-01T05:46:37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000000000002"/>
    <m/>
    <s v="technology"/>
    <s v="hardware"/>
    <d v="2013-03-18T12:59:35"/>
    <d v="2013-04-22T12:59:35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000000000001"/>
    <m/>
    <s v="technology"/>
    <s v="hardware"/>
    <d v="2014-08-21T12:37:02"/>
    <d v="2014-10-18T04:00:00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s v="technology"/>
    <s v="hardware"/>
    <d v="2013-04-25T19:23:48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000000000002"/>
    <m/>
    <s v="technology"/>
    <s v="hardware"/>
    <d v="2015-02-09T06:32:54"/>
    <d v="2015-04-10T05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s v="technology"/>
    <s v="hardware"/>
    <d v="2016-09-13T16:03:12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m/>
    <s v="technology"/>
    <s v="hardware"/>
    <d v="2013-02-11T02:54:10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s v="technology"/>
    <s v="hardware"/>
    <d v="2014-03-24T15:59:33"/>
    <d v="2014-04-23T15:59:3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m/>
    <s v="technology"/>
    <s v="hardware"/>
    <d v="2013-12-03T22:01:27"/>
    <d v="2014-01-15T19:00:00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s v="technology"/>
    <s v="hardware"/>
    <d v="2016-09-07T03:26:44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m/>
    <s v="technology"/>
    <s v="hardware"/>
    <d v="2014-03-21T21:18:37"/>
    <d v="2014-05-05T21:18:37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000000000001"/>
    <m/>
    <s v="technology"/>
    <s v="hardware"/>
    <d v="2015-02-10T00:45:52"/>
    <d v="2015-03-11T23:45:5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m/>
    <s v="publishing"/>
    <s v="children's books"/>
    <d v="2014-09-29T15:46:42"/>
    <d v="2014-10-20T02:07:00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s v="publishing"/>
    <s v="children's books"/>
    <d v="2012-05-01T17:16:27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s v="publishing"/>
    <s v="children's books"/>
    <d v="2016-09-19T07:53:27"/>
    <d v="2016-10-19T07:53:27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00000000000006"/>
    <m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m/>
    <s v="publishing"/>
    <s v="children's books"/>
    <d v="2012-05-15T23:42:48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s v="publishing"/>
    <s v="children's books"/>
    <d v="2014-07-30T18:45:11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s v="publishing"/>
    <s v="children's books"/>
    <d v="2012-05-15T15:33:1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s v="publishing"/>
    <s v="children's books"/>
    <d v="2016-08-03T17:03:22"/>
    <d v="2016-09-02T17:03:2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m/>
    <s v="publishing"/>
    <s v="children's books"/>
    <d v="2015-03-05T19:10:37"/>
    <d v="2015-04-04T18:10:37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s v="publishing"/>
    <s v="children's books"/>
    <d v="2012-06-18T21:35:45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s v="publishing"/>
    <s v="children's books"/>
    <d v="2014-04-18T21:17:22"/>
    <d v="2014-06-17T21:17:22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m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s v="publishing"/>
    <s v="children's books"/>
    <d v="2012-07-27T21:37:03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s v="publishing"/>
    <s v="children's books"/>
    <d v="2014-08-12T15:15:51"/>
    <d v="2014-09-11T15:15:51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s v="publishing"/>
    <s v="children's books"/>
    <d v="2015-03-09T18:58:47"/>
    <d v="2015-04-08T18:58:47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s v="publishing"/>
    <s v="children's books"/>
    <d v="2013-12-12T21:36:41"/>
    <d v="2014-01-11T21:36:41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m/>
    <s v="publishing"/>
    <s v="children's books"/>
    <d v="2016-07-22T15:45:32"/>
    <d v="2016-08-06T15:45:3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s v="publishing"/>
    <s v="children's books"/>
    <d v="2016-09-26T10:36:23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00000000000002"/>
    <m/>
    <s v="publishing"/>
    <s v="children's books"/>
    <d v="2016-06-03T08:47:46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s v="publishing"/>
    <s v="children's books"/>
    <d v="2013-05-21T11:04:18"/>
    <d v="2013-06-20T11:04:18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000000000000008"/>
    <m/>
    <s v="publishing"/>
    <s v="children's books"/>
    <d v="2012-12-04T01:31:33"/>
    <d v="2013-01-03T01:31:33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m/>
    <s v="publishing"/>
    <s v="children's books"/>
    <d v="2012-01-19T00:53:15"/>
    <d v="2012-03-18T23:53:1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999999999999998"/>
    <m/>
    <s v="publishing"/>
    <s v="children's books"/>
    <d v="2013-04-09T13:54:44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199999999999999"/>
    <m/>
    <s v="publishing"/>
    <s v="children's books"/>
    <d v="2012-05-01T07:00:31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s v="publishing"/>
    <s v="children's books"/>
    <d v="2012-10-12T13:53:48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s v="publishing"/>
    <s v="children's books"/>
    <d v="2011-07-12T16:01:58"/>
    <d v="2011-08-11T16:01:58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s v="publishing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m/>
    <s v="publishing"/>
    <s v="children's books"/>
    <d v="2012-02-28T14:45:23"/>
    <d v="2012-03-29T13:45:23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s v="publishing"/>
    <s v="children's books"/>
    <d v="2014-04-16T19:49:50"/>
    <d v="2014-06-05T19:49:50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m/>
    <s v="publishing"/>
    <s v="children's books"/>
    <d v="2014-02-16T16:55:30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s v="publishing"/>
    <s v="children's books"/>
    <d v="2012-12-14T12:45:40"/>
    <d v="2013-02-01T17:00:00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s v="publishing"/>
    <s v="children's books"/>
    <d v="2013-09-20T20:51:34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m/>
    <s v="publishing"/>
    <s v="children's books"/>
    <d v="2016-04-14T20:45:21"/>
    <d v="2016-04-24T20:45:2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0000000000002"/>
    <m/>
    <s v="publishing"/>
    <s v="children's books"/>
    <d v="2013-02-06T03:02:08"/>
    <d v="2013-03-08T03:02:0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04"/>
    <m/>
    <s v="publishing"/>
    <s v="children's books"/>
    <d v="2011-11-16T00:19:14"/>
    <d v="2011-12-16T00:19:14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0000000000008"/>
    <m/>
    <s v="publishing"/>
    <s v="children's books"/>
    <d v="2015-05-12T07:07:56"/>
    <d v="2015-06-12T07:07:5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m/>
    <s v="publishing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m/>
    <s v="publishing"/>
    <s v="children's books"/>
    <d v="2014-07-26T23:28:26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s v="publishing"/>
    <s v="children's books"/>
    <d v="2015-10-23T14:03:41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s v="publishing"/>
    <s v="children's books"/>
    <d v="2017-02-08T10:44:48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s v="theater"/>
    <s v="plays"/>
    <d v="2015-01-14T22:35:54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s v="theater"/>
    <s v="plays"/>
    <d v="2015-01-22T22:11:58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s v="theater"/>
    <s v="plays"/>
    <d v="2015-04-09T12:50:46"/>
    <d v="2015-04-23T12:50:46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s v="theater"/>
    <s v="plays"/>
    <d v="2014-10-08T18:54:03"/>
    <d v="2014-10-29T18:54:0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s v="theater"/>
    <s v="plays"/>
    <d v="2016-07-07T04:32:47"/>
    <d v="2016-08-05T21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000000000002"/>
    <m/>
    <s v="theater"/>
    <s v="plays"/>
    <d v="2014-06-25T13:39:40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s v="theater"/>
    <s v="plays"/>
    <d v="2014-06-18T04:45:52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0000000000001"/>
    <m/>
    <s v="theater"/>
    <s v="plays"/>
    <d v="2016-06-29T16:50:43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m/>
    <s v="theater"/>
    <s v="plays"/>
    <d v="2015-02-21T00:18:54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000000000001"/>
    <m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0000000000001"/>
    <m/>
    <s v="theater"/>
    <s v="plays"/>
    <d v="2016-08-09T21:35:59"/>
    <d v="2016-09-09T04:00:00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s v="theater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000000000001"/>
    <m/>
    <s v="theater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s v="theater"/>
    <s v="plays"/>
    <d v="2016-02-16T16:35:59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000000000002"/>
    <m/>
    <s v="theater"/>
    <s v="plays"/>
    <d v="2014-05-21T12:37:21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s v="theater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999999999999"/>
    <m/>
    <s v="theater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s v="theater"/>
    <s v="plays"/>
    <d v="2015-07-16T16:12:01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000000000001"/>
    <m/>
    <s v="theater"/>
    <s v="plays"/>
    <d v="2016-05-17T06:21:10"/>
    <d v="2016-06-17T16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s v="theater"/>
    <s v="plays"/>
    <d v="2014-11-05T13:16:06"/>
    <d v="2015-01-04T13:16:06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s v="theater"/>
    <s v="plays"/>
    <d v="2014-09-18T05:50:09"/>
    <d v="2014-10-10T11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m/>
    <s v="theater"/>
    <s v="plays"/>
    <d v="2015-07-07T15:31:47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s v="theater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.00000000000001"/>
    <m/>
    <s v="theater"/>
    <s v="plays"/>
    <d v="2014-08-30T10:53:10"/>
    <d v="2014-09-29T10:53:10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s v="theater"/>
    <s v="plays"/>
    <d v="2015-07-28T12:07:53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s v="theater"/>
    <s v="plays"/>
    <d v="2015-06-30T06:24:50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s v="theater"/>
    <s v="plays"/>
    <d v="2015-05-30T20:57:18"/>
    <d v="2015-06-29T20:57:18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m/>
    <s v="theater"/>
    <s v="plays"/>
    <d v="2015-07-23T20:18:55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s v="theater"/>
    <s v="plays"/>
    <d v="2016-03-22T11:55:25"/>
    <d v="2016-03-30T14:39:00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s v="theater"/>
    <s v="plays"/>
    <d v="2014-04-30T03:21:04"/>
    <d v="2014-06-01T03:59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000000000001"/>
    <m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s v="theater"/>
    <s v="plays"/>
    <d v="2015-02-19T17:51:38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m/>
    <s v="theater"/>
    <s v="plays"/>
    <d v="2016-11-19T17:49:21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000000000002"/>
    <m/>
    <s v="theater"/>
    <s v="plays"/>
    <d v="2015-04-09T09:35:15"/>
    <d v="2015-05-09T09:35:15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s v="theater"/>
    <s v="plays"/>
    <d v="2016-07-08T18:38:29"/>
    <d v="2016-08-07T18:38:29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m/>
    <s v="theater"/>
    <s v="plays"/>
    <d v="2015-07-03T11:13:12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s v="theater"/>
    <s v="plays"/>
    <d v="2015-01-19T15:14:22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s v="theater"/>
    <s v="plays"/>
    <d v="2015-09-03T14:21:26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s v="theater"/>
    <s v="plays"/>
    <d v="2015-05-15T12:36:49"/>
    <d v="2015-06-14T12:36:4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s v="theater"/>
    <s v="plays"/>
    <d v="2016-02-01T14:39:49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s v="theater"/>
    <s v="plays"/>
    <d v="2014-08-24T22:08:55"/>
    <d v="2014-09-23T22:08:55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s v="theater"/>
    <s v="plays"/>
    <d v="2015-02-25T16:24:52"/>
    <d v="2015-03-27T15:24:5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s v="theater"/>
    <s v="plays"/>
    <d v="2015-03-04T00:16:46"/>
    <d v="2015-03-31T22:59:0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m/>
    <s v="theater"/>
    <s v="plays"/>
    <d v="2015-05-12T06:29:56"/>
    <d v="2015-06-13T01:43:0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000000000001"/>
    <m/>
    <s v="theater"/>
    <s v="plays"/>
    <d v="2015-11-04T19:01:26"/>
    <d v="2015-12-04T19:01:26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000000000001"/>
    <m/>
    <s v="theater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000000000001"/>
    <m/>
    <s v="theater"/>
    <s v="plays"/>
    <d v="2016-05-04T16:24:26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m/>
    <s v="theater"/>
    <s v="plays"/>
    <d v="2015-09-07T06:21:09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000000000001"/>
    <m/>
    <s v="theater"/>
    <s v="plays"/>
    <d v="2016-05-05T10:25:18"/>
    <d v="2016-06-02T10:25:18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s v="theater"/>
    <s v="plays"/>
    <d v="2014-04-29T20:09:08"/>
    <d v="2014-05-12T03:59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m/>
    <s v="theater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m/>
    <s v="theater"/>
    <s v="plays"/>
    <d v="2014-10-26T17:01:34"/>
    <d v="2014-11-23T22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m/>
    <s v="theater"/>
    <s v="plays"/>
    <d v="2015-09-21T03:03:53"/>
    <d v="2015-10-11T02:00:0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.00000000000003"/>
    <m/>
    <s v="theater"/>
    <s v="plays"/>
    <d v="2015-01-15T23:02:10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m/>
    <s v="theater"/>
    <s v="plays"/>
    <d v="2015-11-05T16:53:37"/>
    <d v="2015-12-05T00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000000000002"/>
    <m/>
    <s v="theater"/>
    <s v="plays"/>
    <d v="2017-01-11T06:16:58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s v="theater"/>
    <s v="plays"/>
    <d v="2015-10-30T21:48:04"/>
    <d v="2015-12-09T22:48:0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000000000001"/>
    <m/>
    <s v="theater"/>
    <s v="plays"/>
    <d v="2014-07-22T14:34:56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m/>
    <s v="theater"/>
    <s v="plays"/>
    <d v="2014-08-02T05:45:54"/>
    <d v="2014-08-25T04:59:00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s v="theater"/>
    <s v="plays"/>
    <d v="2015-02-25T00:51:19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s v="theater"/>
    <s v="plays"/>
    <d v="2015-10-14T17:44:57"/>
    <d v="2015-12-13T18:44:57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s v="theater"/>
    <s v="plays"/>
    <d v="2014-05-25T22:51:35"/>
    <d v="2014-06-21T11:00:00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s v="theater"/>
    <s v="plays"/>
    <d v="2016-05-02T17:42:30"/>
    <d v="2016-06-13T04:00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m/>
    <s v="theater"/>
    <s v="plays"/>
    <d v="2016-12-05T13:06:20"/>
    <d v="2017-01-04T13:06:20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m/>
    <s v="theater"/>
    <s v="plays"/>
    <d v="2015-04-09T00:23:53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s v="theater"/>
    <s v="plays"/>
    <d v="2015-04-14T16:36:34"/>
    <d v="2015-05-29T16:36:3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s v="theater"/>
    <s v="plays"/>
    <d v="2016-03-24T19:21:05"/>
    <d v="2016-05-23T19:21:0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s v="theater"/>
    <s v="plays"/>
    <d v="2015-04-29T15:34:19"/>
    <d v="2015-05-29T15:34:19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s v="theater"/>
    <s v="plays"/>
    <d v="2016-03-24T10:16:40"/>
    <d v="2016-04-23T10:16:40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00000000000006"/>
    <m/>
    <s v="theater"/>
    <s v="plays"/>
    <d v="2014-08-07T00:10:11"/>
    <d v="2014-09-06T00:10:11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s v="theater"/>
    <s v="plays"/>
    <d v="2016-01-21T00:03:49"/>
    <d v="2016-01-29T23:17:00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s v="theater"/>
    <s v="plays"/>
    <d v="2014-05-22T01:05:03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s v="theater"/>
    <s v="plays"/>
    <d v="2014-07-16T04:34:57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m/>
    <s v="theater"/>
    <s v="plays"/>
    <d v="2015-04-17T17:11:59"/>
    <d v="2015-05-07T17:11:59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s v="theater"/>
    <s v="plays"/>
    <d v="2016-01-01T00:11:11"/>
    <d v="2016-01-29T23:34:0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m/>
    <s v="theater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40000000000002"/>
    <m/>
    <s v="theater"/>
    <s v="plays"/>
    <d v="2016-12-22T22:04:55"/>
    <d v="2017-02-20T18:00:00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s v="theater"/>
    <s v="plays"/>
    <d v="2014-11-11T13:04:55"/>
    <d v="2014-12-05T11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s v="theater"/>
    <s v="plays"/>
    <d v="2015-08-17T08:41:44"/>
    <d v="2015-10-16T08:41:44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s v="theater"/>
    <s v="plays"/>
    <d v="2016-04-20T19:12:56"/>
    <d v="2016-06-19T19:12:5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s v="theater"/>
    <s v="plays"/>
    <d v="2015-09-10T14:10:48"/>
    <d v="2015-09-24T14:10:48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m/>
    <s v="theater"/>
    <s v="plays"/>
    <d v="2014-05-25T18:57:09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s v="theater"/>
    <s v="plays"/>
    <d v="2014-07-11T16:12:0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s v="theater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s v="theater"/>
    <s v="plays"/>
    <d v="2014-11-07T02:44:19"/>
    <d v="2015-01-06T02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013"/>
    <m/>
    <s v="theater"/>
    <s v="plays"/>
    <d v="2016-09-14T22:55:21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s v="theater"/>
    <s v="plays"/>
    <d v="2016-06-10T04:41:12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0000000000005"/>
    <m/>
    <s v="theater"/>
    <s v="plays"/>
    <d v="2016-09-05T19:50:54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m/>
    <s v="theater"/>
    <s v="plays"/>
    <d v="2016-06-19T14:14:41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s v="theater"/>
    <s v="plays"/>
    <d v="2014-04-17T04:32:45"/>
    <d v="2014-05-17T04:32:45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08"/>
    <m/>
    <s v="theater"/>
    <s v="plays"/>
    <d v="2014-12-01T17:43:33"/>
    <d v="2014-12-21T17:43:3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s v="theater"/>
    <s v="plays"/>
    <d v="2015-04-21T02:47:18"/>
    <d v="2015-06-20T02:47:18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20000000000005"/>
    <m/>
    <s v="theater"/>
    <s v="plays"/>
    <d v="2014-12-29T19:37:11"/>
    <d v="2015-01-28T19:37:11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08"/>
    <m/>
    <s v="theater"/>
    <s v="plays"/>
    <d v="2016-12-18T20:16:26"/>
    <d v="2017-01-17T20:16:2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m/>
    <s v="theater"/>
    <s v="plays"/>
    <d v="2016-04-05T03:04:53"/>
    <d v="2016-05-05T03:04:53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s v="theater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m/>
    <s v="theater"/>
    <s v="plays"/>
    <d v="2016-10-29T22:55:24"/>
    <d v="2016-11-30T17:00:0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s v="theater"/>
    <s v="plays"/>
    <d v="2015-05-04T14:46:35"/>
    <d v="2015-07-03T14:46:3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m/>
    <s v="theater"/>
    <s v="plays"/>
    <d v="2015-12-21T17:24:21"/>
    <d v="2016-01-20T17:24:21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0000000000002"/>
    <m/>
    <s v="theater"/>
    <s v="plays"/>
    <d v="2015-07-07T21:44:12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s v="theater"/>
    <s v="plays"/>
    <d v="2014-10-04T14:20:36"/>
    <d v="2014-12-03T15:20:36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s v="theater"/>
    <s v="plays"/>
    <d v="2016-04-01T14:18:38"/>
    <d v="2016-05-01T14:18:38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s v="theater"/>
    <s v="plays"/>
    <d v="2016-01-01T21:40:37"/>
    <d v="2016-02-06T04:59:0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000000000000003"/>
    <m/>
    <s v="theater"/>
    <s v="plays"/>
    <d v="2014-11-05T17:27:15"/>
    <d v="2014-12-05T17:27:15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s v="theater"/>
    <s v="plays"/>
    <d v="2015-02-12T01:50:01"/>
    <d v="2015-03-14T00:50:0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s v="theater"/>
    <s v="plays"/>
    <d v="2015-09-14T15:11:24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m/>
    <s v="theater"/>
    <s v="plays"/>
    <d v="2014-12-12T10:15:24"/>
    <d v="2015-01-11T10:15:2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s v="theater"/>
    <s v="plays"/>
    <d v="2014-10-10T12:50:40"/>
    <d v="2014-10-18T04:59:0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0000000000007"/>
    <m/>
    <s v="theater"/>
    <s v="plays"/>
    <d v="2014-07-30T20:43:05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s v="theater"/>
    <s v="plays"/>
    <d v="2014-07-11T17:49:52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s v="theater"/>
    <s v="plays"/>
    <d v="2016-02-15T21:12:08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0000000000016"/>
    <m/>
    <s v="theater"/>
    <s v="plays"/>
    <d v="2014-08-18T17:08:24"/>
    <d v="2014-08-25T21:00:00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s v="theater"/>
    <s v="plays"/>
    <d v="2014-11-10T18:33:15"/>
    <d v="2015-01-09T02:00:00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s v="theater"/>
    <s v="plays"/>
    <d v="2015-02-02T23:40:15"/>
    <d v="2015-04-03T22:40: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s v="theater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0000000000002"/>
    <m/>
    <s v="theater"/>
    <s v="plays"/>
    <d v="2016-11-27T21:48:41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m/>
    <s v="theater"/>
    <s v="plays"/>
    <d v="2015-09-11T15:30:58"/>
    <d v="2015-10-11T15:29:0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00000000000009"/>
    <m/>
    <s v="theater"/>
    <s v="plays"/>
    <d v="2015-10-01T15:57:33"/>
    <d v="2015-10-31T15:57:33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s v="theater"/>
    <s v="plays"/>
    <d v="2016-05-25T01:52:38"/>
    <d v="2016-07-24T01:52:38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m/>
    <s v="theater"/>
    <s v="plays"/>
    <d v="2014-07-10T05:37:12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s v="theater"/>
    <s v="plays"/>
    <d v="2014-12-09T21:42:19"/>
    <d v="2015-02-07T21:42:19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m/>
    <s v="theater"/>
    <s v="plays"/>
    <d v="2015-07-25T10:33:16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m/>
    <s v="theater"/>
    <s v="plays"/>
    <d v="2015-07-11T04:00:18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s v="theater"/>
    <s v="plays"/>
    <d v="2014-10-28T23:13:51"/>
    <d v="2014-11-09T12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m/>
    <s v="theater"/>
    <s v="plays"/>
    <d v="2016-08-24T01:21:53"/>
    <d v="2016-09-07T01:21:53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m/>
    <s v="theater"/>
    <s v="plays"/>
    <d v="2015-07-14T15:34:2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s v="theater"/>
    <s v="plays"/>
    <d v="2016-03-15T21:03:57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s v="theater"/>
    <s v="plays"/>
    <d v="2016-05-09T17:33:39"/>
    <d v="2016-06-08T17:33:39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m/>
    <s v="theater"/>
    <s v="plays"/>
    <d v="2014-10-17T06:23:21"/>
    <d v="2014-11-25T19:46:0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s v="theater"/>
    <s v="plays"/>
    <d v="2015-04-13T20:11:27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s v="theater"/>
    <s v="plays"/>
    <d v="2015-05-18T18:27:06"/>
    <d v="2015-06-27T18:27:06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m/>
    <s v="theater"/>
    <s v="plays"/>
    <d v="2015-12-16T03:09:34"/>
    <d v="2016-01-15T03:09:34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s v="theater"/>
    <s v="plays"/>
    <d v="2014-07-08T22:08:59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s v="theater"/>
    <s v="plays"/>
    <d v="2015-01-13T21:46:3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s v="theater"/>
    <s v="plays"/>
    <d v="2016-02-15T09:33:10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m/>
    <s v="theater"/>
    <s v="plays"/>
    <d v="2014-04-26T11:26:29"/>
    <d v="2014-05-19T11:26:29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s v="theater"/>
    <s v="plays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0000000000002"/>
    <m/>
    <s v="theater"/>
    <s v="plays"/>
    <d v="2015-10-01T15:06:47"/>
    <d v="2015-10-29T15:06:47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s v="theater"/>
    <s v="plays"/>
    <d v="2014-07-06T14:52:0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s v="theater"/>
    <s v="plays"/>
    <d v="2015-02-23T19:01:1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s v="theater"/>
    <s v="musical"/>
    <d v="2014-08-26T21:16:44"/>
    <d v="2014-09-25T21:16:4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s v="theater"/>
    <s v="musical"/>
    <d v="2015-04-03T20:58:47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s v="theater"/>
    <s v="musical"/>
    <d v="2015-01-09T03:39:39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s v="theater"/>
    <s v="musical"/>
    <d v="2015-04-09T13:21:50"/>
    <d v="2015-05-09T03:59:0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m/>
    <s v="theater"/>
    <s v="musical"/>
    <d v="2014-08-12T14:01:08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s v="theater"/>
    <s v="musical"/>
    <d v="2015-02-09T18:22:59"/>
    <d v="2015-02-23T18:22:59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m/>
    <s v="theater"/>
    <s v="musical"/>
    <d v="2014-06-16T16:03:49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s v="theater"/>
    <s v="musical"/>
    <d v="2016-02-03T23:57:26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m/>
    <s v="theater"/>
    <s v="musical"/>
    <d v="2014-04-25T13:32:38"/>
    <d v="2014-05-25T13:32:38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s v="theater"/>
    <s v="musical"/>
    <d v="2015-04-07T14:01:04"/>
    <d v="2015-05-07T14:01:0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s v="theater"/>
    <s v="musical"/>
    <d v="2014-08-21T06:59:23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0000000000002"/>
    <m/>
    <s v="theater"/>
    <s v="musical"/>
    <d v="2015-01-21T03:57:17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s v="theater"/>
    <s v="musical"/>
    <d v="2016-05-05T22:57:33"/>
    <d v="2016-06-04T22:57: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s v="theater"/>
    <s v="musical"/>
    <d v="2014-05-16T15:16:04"/>
    <d v="2014-06-15T15:16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000000000001"/>
    <m/>
    <s v="theater"/>
    <s v="musical"/>
    <d v="2016-07-02T14:00:08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s v="theater"/>
    <s v="musical"/>
    <d v="2014-09-30T15:37:03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m/>
    <s v="theater"/>
    <s v="musical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"/>
    <m/>
    <s v="theater"/>
    <s v="musical"/>
    <d v="2014-12-31T16:53:34"/>
    <d v="2015-01-30T16:53:3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000000000001"/>
    <m/>
    <s v="theater"/>
    <s v="musical"/>
    <d v="2014-07-25T19:25:12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s v="theater"/>
    <s v="musical"/>
    <d v="2014-12-09T18:33:38"/>
    <d v="2015-01-18T18:33:38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0000000000002"/>
    <m/>
    <s v="theater"/>
    <s v="spaces"/>
    <d v="2015-11-26T19:17:39"/>
    <d v="2015-12-16T20:18:0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s v="theater"/>
    <s v="spaces"/>
    <d v="2015-03-14T03:06:20"/>
    <d v="2015-04-13T03:06:2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s v="theater"/>
    <s v="spaces"/>
    <d v="2015-05-08T21:56:38"/>
    <d v="2015-06-07T21:56:38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s v="theater"/>
    <s v="spaces"/>
    <d v="2015-04-24T03:21:00"/>
    <d v="2015-05-24T03:21:0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s v="theater"/>
    <s v="spaces"/>
    <d v="2016-07-16T12:44:52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m/>
    <s v="theater"/>
    <s v="spaces"/>
    <d v="2016-10-06T13:29:2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s v="theater"/>
    <s v="spaces"/>
    <d v="2015-04-03T15:34:53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s v="theater"/>
    <s v="spaces"/>
    <d v="2015-10-20T19:45:17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s v="theater"/>
    <s v="spaces"/>
    <d v="2015-12-24T08:45:52"/>
    <d v="2016-01-23T08:45:5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m/>
    <s v="theater"/>
    <s v="spaces"/>
    <d v="2014-08-21T19:16:13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300000000000011"/>
    <m/>
    <s v="theater"/>
    <s v="spaces"/>
    <d v="2016-09-15T16:33:59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m/>
    <s v="theater"/>
    <s v="spaces"/>
    <d v="2015-09-08T19:00:21"/>
    <d v="2015-10-08T19:00:21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s v="theater"/>
    <s v="spaces"/>
    <d v="2017-02-24T14:00:03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m/>
    <s v="theater"/>
    <s v="spaces"/>
    <d v="2015-05-17T17:47:29"/>
    <d v="2015-06-16T17:47:29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m/>
    <s v="theater"/>
    <s v="spaces"/>
    <d v="2016-04-04T23:00:50"/>
    <d v="2016-05-04T23:00:5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m/>
    <s v="theater"/>
    <s v="spaces"/>
    <d v="2015-01-27T00:16:12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s v="theater"/>
    <s v="spaces"/>
    <d v="2016-03-09T18:41:57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s v="theater"/>
    <s v="spaces"/>
    <d v="2016-05-08T00:12:05"/>
    <d v="2016-06-07T00:12:0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s v="theater"/>
    <s v="spaces"/>
    <d v="2014-08-12T18:10:23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s v="theater"/>
    <s v="plays"/>
    <d v="2015-02-26T05:05:59"/>
    <d v="2015-03-26T04:00:0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s v="theater"/>
    <s v="plays"/>
    <d v="2015-02-01T05:51:46"/>
    <d v="2015-03-01T06:59:0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s v="theater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000000000001"/>
    <m/>
    <s v="theater"/>
    <s v="plays"/>
    <d v="2014-07-07T21:50:19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s v="theater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s v="theater"/>
    <s v="plays"/>
    <d v="2015-08-17T17:43:32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s v="theater"/>
    <s v="plays"/>
    <d v="2015-02-07T04:44:52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s v="theater"/>
    <s v="plays"/>
    <d v="2016-08-03T12:34:20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s v="theater"/>
    <s v="plays"/>
    <d v="2015-04-03T18:52:33"/>
    <d v="2015-05-03T22:51:0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s v="theater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000000000001"/>
    <m/>
    <s v="theater"/>
    <s v="plays"/>
    <d v="2014-08-01T15:47:58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s v="theater"/>
    <s v="plays"/>
    <d v="2016-11-20T02:38:40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s v="theater"/>
    <s v="plays"/>
    <d v="2015-12-03T19:38:28"/>
    <d v="2016-01-01T04:00:0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s v="theater"/>
    <s v="plays"/>
    <d v="2014-08-29T01:27:51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000000000001"/>
    <m/>
    <s v="theater"/>
    <s v="plays"/>
    <d v="2014-10-29T16:24:46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m/>
    <s v="theater"/>
    <s v="plays"/>
    <d v="2016-02-25T17:32:10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000000000002"/>
    <m/>
    <s v="theater"/>
    <s v="plays"/>
    <d v="2015-01-22T21:08:54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m/>
    <s v="theater"/>
    <s v="plays"/>
    <d v="2014-10-10T15:22:27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s v="theater"/>
    <s v="plays"/>
    <d v="2014-12-20T19:47:03"/>
    <d v="2015-01-06T06:00:00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000000000002"/>
    <m/>
    <s v="theater"/>
    <s v="plays"/>
    <d v="2015-08-03T21:58:5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m/>
    <s v="theater"/>
    <s v="spaces"/>
    <d v="2015-08-09T13:25:56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m/>
    <s v="theater"/>
    <s v="spaces"/>
    <d v="2014-09-12T15:10:36"/>
    <d v="2014-11-11T16:10:36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000000000001"/>
    <m/>
    <s v="theater"/>
    <s v="spaces"/>
    <d v="2016-07-25T06:41:21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000000000002"/>
    <m/>
    <s v="theater"/>
    <s v="spaces"/>
    <d v="2016-10-11T23:22:08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0000000000001"/>
    <m/>
    <s v="theater"/>
    <s v="spaces"/>
    <d v="2016-03-02T12:00:06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m/>
    <s v="theater"/>
    <s v="spaces"/>
    <d v="2016-09-14T07:22:31"/>
    <d v="2016-10-13T00:00:00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s v="theater"/>
    <s v="spaces"/>
    <d v="2016-05-21T08:41:21"/>
    <d v="2016-06-20T08:41:21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000000000002"/>
    <m/>
    <s v="theater"/>
    <s v="spaces"/>
    <d v="2015-11-29T00:29:22"/>
    <d v="2015-12-21T04:59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s v="theater"/>
    <s v="spaces"/>
    <d v="2015-12-03T13:47:00"/>
    <d v="2016-01-07T13:47:0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000000000002"/>
    <m/>
    <s v="theater"/>
    <s v="spaces"/>
    <d v="2017-01-05T20:05:30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0000000000001"/>
    <m/>
    <s v="theater"/>
    <s v="spaces"/>
    <d v="2016-09-09T18:25:10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0000000000001"/>
    <m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000000000006"/>
    <m/>
    <s v="theater"/>
    <s v="spaces"/>
    <d v="2014-09-03T11:29:32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s v="theater"/>
    <s v="spaces"/>
    <d v="2016-12-20T15:57:51"/>
    <d v="2017-01-19T15:57:51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m/>
    <s v="theater"/>
    <s v="spaces"/>
    <d v="2015-03-27T21:54:00"/>
    <d v="2015-05-26T21:54:0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s v="theater"/>
    <s v="spaces"/>
    <d v="2017-02-09T17:36:33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m/>
    <s v="theater"/>
    <s v="spaces"/>
    <d v="2014-05-19T04:38:49"/>
    <d v="2014-06-16T04:25:00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m/>
    <s v="theater"/>
    <s v="spaces"/>
    <d v="2017-02-14T17:46:00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s v="theater"/>
    <s v="spaces"/>
    <d v="2017-01-17T19:51:1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0000000000005"/>
    <m/>
    <s v="theater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999999999999"/>
    <m/>
    <s v="theater"/>
    <s v="spaces"/>
    <d v="2012-11-26T20:04:12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m/>
    <s v="theater"/>
    <s v="spaces"/>
    <d v="2016-01-29T20:22:56"/>
    <d v="2016-03-01T05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000000000001"/>
    <m/>
    <s v="theater"/>
    <s v="spaces"/>
    <d v="2014-10-16T21:08:4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m/>
    <s v="theater"/>
    <s v="spaces"/>
    <d v="2014-09-06T16:11:45"/>
    <d v="2014-10-06T16:11:4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000000000001"/>
    <m/>
    <s v="theater"/>
    <s v="spaces"/>
    <d v="2014-11-14T18:09:51"/>
    <d v="2014-12-14T18:09:5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s v="theater"/>
    <s v="spaces"/>
    <d v="2015-04-04T05:11:23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m/>
    <s v="theater"/>
    <s v="spaces"/>
    <d v="2015-12-22T05:05:19"/>
    <d v="2016-01-21T05:05:19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m/>
    <s v="theater"/>
    <s v="spaces"/>
    <d v="2014-10-27T13:40:40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s v="theater"/>
    <s v="spaces"/>
    <d v="2014-12-23T19:58:39"/>
    <d v="2015-02-21T19:58:39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000000000002"/>
    <m/>
    <s v="theater"/>
    <s v="spaces"/>
    <d v="2015-11-26T11:15:16"/>
    <d v="2015-12-23T22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"/>
    <m/>
    <s v="theater"/>
    <s v="spaces"/>
    <d v="2015-01-20T16:52:10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s v="theater"/>
    <s v="spaces"/>
    <d v="2015-05-22T20:04:09"/>
    <d v="2015-06-21T20:04:0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m/>
    <s v="theater"/>
    <s v="spaces"/>
    <d v="2014-10-08T02:58:00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m/>
    <s v="theater"/>
    <s v="spaces"/>
    <d v="2014-05-26T17:27:18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m/>
    <s v="theater"/>
    <s v="spaces"/>
    <d v="2014-05-19T13:09:12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m/>
    <s v="theater"/>
    <s v="spaces"/>
    <d v="2014-07-21T20:24:03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000000000001"/>
    <m/>
    <s v="theater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000000000002"/>
    <m/>
    <s v="theater"/>
    <s v="spaces"/>
    <d v="2014-04-29T20:00:20"/>
    <d v="2014-05-27T03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000000000001"/>
    <m/>
    <s v="theater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000000000001"/>
    <m/>
    <s v="theater"/>
    <s v="spaces"/>
    <d v="2016-10-17T14:51:09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000000000001"/>
    <m/>
    <s v="theater"/>
    <s v="spaces"/>
    <d v="2016-07-13T22:53:29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s v="theater"/>
    <s v="spaces"/>
    <d v="2015-04-27T16:13:06"/>
    <d v="2015-06-11T16:13:0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s v="theater"/>
    <s v="spaces"/>
    <d v="2012-09-06T23:51:15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0000000000005"/>
    <m/>
    <s v="theater"/>
    <s v="spaces"/>
    <d v="2014-05-02T12:13:33"/>
    <d v="2014-05-30T16:00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m/>
    <s v="theater"/>
    <s v="spaces"/>
    <d v="2017-02-17T11:01:32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s v="theater"/>
    <s v="spaces"/>
    <d v="2015-02-18T16:54:11"/>
    <d v="2015-03-20T15:54:11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m/>
    <s v="theater"/>
    <s v="spaces"/>
    <d v="2016-07-16T06:20:25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m/>
    <s v="theater"/>
    <s v="spaces"/>
    <d v="2014-10-20T17:00:47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m/>
    <s v="theater"/>
    <s v="spaces"/>
    <d v="2015-08-17T17:56:11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s v="theater"/>
    <s v="spaces"/>
    <d v="2016-08-15T21:10:47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s v="theater"/>
    <s v="spaces"/>
    <d v="2015-08-12T01:04:19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m/>
    <s v="theater"/>
    <s v="spaces"/>
    <d v="2016-07-19T02:38:45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999999999999"/>
    <m/>
    <s v="theater"/>
    <s v="spaces"/>
    <d v="2016-10-01T12:50:55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m/>
    <s v="theater"/>
    <s v="spaces"/>
    <d v="2013-04-04T13:26:49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m/>
    <s v="theater"/>
    <s v="spaces"/>
    <d v="2013-07-11T18:50:44"/>
    <d v="2013-08-16T11:59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s v="theater"/>
    <s v="spaces"/>
    <d v="2010-07-19T21:26:13"/>
    <d v="2010-10-02T04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0000000000001"/>
    <m/>
    <s v="theater"/>
    <s v="spaces"/>
    <d v="2016-01-04T06:03:17"/>
    <d v="2016-03-04T06:03:1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m/>
    <s v="theater"/>
    <s v="spaces"/>
    <d v="2013-12-02T19:03:58"/>
    <d v="2013-12-29T07:59:00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s v="theater"/>
    <s v="spaces"/>
    <d v="2015-06-22T19:00:21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m/>
    <s v="theater"/>
    <s v="spaces"/>
    <d v="2015-12-21T20:50:48"/>
    <d v="2016-01-20T20:50:48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s v="theater"/>
    <s v="spaces"/>
    <d v="2015-09-06T16:30:47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m/>
    <s v="theater"/>
    <s v="spaces"/>
    <d v="2015-03-20T01:41:39"/>
    <d v="2015-04-16T02:50:0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000000000002"/>
    <m/>
    <s v="theater"/>
    <s v="spaces"/>
    <d v="2016-01-18T17:26:38"/>
    <d v="2016-02-02T17:26: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m/>
    <s v="theater"/>
    <s v="spaces"/>
    <d v="2014-07-23T03:44:1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000000000002"/>
    <m/>
    <s v="theater"/>
    <s v="spaces"/>
    <d v="2014-08-11T19:16:2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s v="theater"/>
    <s v="spaces"/>
    <d v="2016-03-14T23:44:14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s v="theater"/>
    <s v="spaces"/>
    <d v="2014-12-02T21:37:42"/>
    <d v="2014-12-31T21:22:00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m/>
    <s v="theater"/>
    <s v="spaces"/>
    <d v="2015-05-15T00:20:55"/>
    <d v="2015-06-14T00:20:5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s v="theater"/>
    <s v="spaces"/>
    <d v="2016-04-05T04:02:40"/>
    <d v="2016-05-05T04:02:4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0000000000003"/>
    <m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s v="theater"/>
    <s v="spaces"/>
    <d v="2015-04-28T16:04:54"/>
    <d v="2015-05-28T15:59:0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s v="theater"/>
    <s v="spaces"/>
    <d v="2014-08-11T18:16: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s v="theater"/>
    <s v="spaces"/>
    <d v="2015-01-23T19:59:1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m/>
    <s v="theater"/>
    <s v="spaces"/>
    <d v="2014-11-10T22:59:50"/>
    <d v="2015-01-09T22:59:5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s v="theater"/>
    <s v="spaces"/>
    <d v="2014-07-31T15:16:24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s v="theater"/>
    <s v="spaces"/>
    <d v="2016-03-04T15:36:51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m/>
    <s v="theater"/>
    <s v="spaces"/>
    <d v="2016-03-31T08:59:00"/>
    <d v="2016-05-20T08:59:00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00000000000002"/>
    <m/>
    <s v="theater"/>
    <s v="spaces"/>
    <d v="2014-07-09T22:27:26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m/>
    <s v="theater"/>
    <s v="spaces"/>
    <d v="2015-08-29T06:35:34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s v="theater"/>
    <s v="spaces"/>
    <d v="2014-07-14T18:49:08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s v="theater"/>
    <s v="spaces"/>
    <d v="2015-09-01T12:51:3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m/>
    <s v="theater"/>
    <s v="spaces"/>
    <d v="2016-09-17T22:08:58"/>
    <d v="2016-10-22T22:08:58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m/>
    <s v="theater"/>
    <s v="spaces"/>
    <d v="2015-10-22T03:07:26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s v="theater"/>
    <s v="spaces"/>
    <d v="2014-07-05T01:19:32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m/>
    <s v="theater"/>
    <s v="spaces"/>
    <d v="2016-06-10T05:28:57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s v="theater"/>
    <s v="spaces"/>
    <d v="2015-08-10T22:31:19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s v="theater"/>
    <s v="spaces"/>
    <d v="2015-09-16T16:35:52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00000000000001"/>
    <m/>
    <s v="theater"/>
    <s v="spaces"/>
    <d v="2014-11-14T20:00:34"/>
    <d v="2014-12-14T20:00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s v="theater"/>
    <s v="spaces"/>
    <d v="2016-11-16T17:36:09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m/>
    <s v="theater"/>
    <s v="spaces"/>
    <d v="2015-04-03T17:34:41"/>
    <d v="2015-04-21T05:59:0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m/>
    <s v="theater"/>
    <s v="spaces"/>
    <d v="2016-10-15T16:34:2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m/>
    <s v="theater"/>
    <s v="spaces"/>
    <d v="2015-04-17T16:25:00"/>
    <d v="2015-06-14T19:19:0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9.0000000000000011E-2"/>
    <m/>
    <s v="theater"/>
    <s v="spaces"/>
    <d v="2016-02-09T13:42:3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s v="theater"/>
    <s v="spaces"/>
    <d v="2016-06-30T02:27:20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s v="theater"/>
    <s v="spaces"/>
    <d v="2015-08-10T15:38:43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000000000000004"/>
    <m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000000000000001"/>
    <m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000000000000008"/>
    <m/>
    <s v="theater"/>
    <s v="spaces"/>
    <d v="2015-02-20T17:07:15"/>
    <d v="2015-03-22T16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m/>
    <s v="theater"/>
    <s v="spaces"/>
    <d v="2014-10-28T00:40:44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00000000000002"/>
    <m/>
    <s v="theater"/>
    <s v="spaces"/>
    <d v="2015-08-21T04:21:3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s v="theater"/>
    <s v="spaces"/>
    <d v="2015-10-16T22:09:06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s v="theater"/>
    <s v="spaces"/>
    <d v="2014-08-02T13:31:18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m/>
    <s v="theater"/>
    <s v="spaces"/>
    <d v="2015-04-06T17:22:11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s v="theater"/>
    <s v="spaces"/>
    <d v="2015-08-30T21:12:39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s v="theater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m/>
    <s v="theater"/>
    <s v="spaces"/>
    <d v="2016-10-22T03:36:30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m/>
    <s v="theater"/>
    <s v="spaces"/>
    <d v="2014-12-08T13:44:07"/>
    <d v="2015-01-08T13:41:0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m/>
    <s v="theater"/>
    <s v="spaces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m/>
    <s v="theater"/>
    <s v="spaces"/>
    <d v="2015-03-02T19:39:05"/>
    <d v="2015-05-01T18:39:0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s v="theater"/>
    <s v="spaces"/>
    <d v="2016-07-15T22:45:43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m/>
    <s v="theater"/>
    <s v="spaces"/>
    <d v="2015-09-08T14:51:5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s v="theater"/>
    <s v="spaces"/>
    <d v="2014-05-01T21:49:01"/>
    <d v="2014-06-01T03:59:00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3.0000000000000002E-2"/>
    <m/>
    <s v="theater"/>
    <s v="spaces"/>
    <d v="2015-07-22T19:05:56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m/>
    <s v="theater"/>
    <s v="spaces"/>
    <d v="2016-06-02T00:36: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00000000000004"/>
    <m/>
    <s v="theater"/>
    <s v="spaces"/>
    <d v="2015-04-20T19:48:46"/>
    <d v="2015-05-20T19:48:4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s v="theater"/>
    <s v="spaces"/>
    <d v="2016-09-16T12:05:01"/>
    <d v="2016-10-07T14:00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m/>
    <s v="theater"/>
    <s v="spaces"/>
    <d v="2015-12-21T19:00:49"/>
    <d v="2016-02-08T00:17:0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0000000000002"/>
    <m/>
    <s v="theater"/>
    <s v="spaces"/>
    <d v="2014-09-20T14:56:15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.000000000000002"/>
    <m/>
    <s v="theater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m/>
    <s v="theater"/>
    <s v="spaces"/>
    <d v="2016-07-04T08:10:18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m/>
    <s v="theater"/>
    <s v="spaces"/>
    <d v="2015-04-13T03:45:06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0000000000003"/>
    <m/>
    <s v="theater"/>
    <s v="spaces"/>
    <d v="2015-01-02T21:48:31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000000000007"/>
    <m/>
    <s v="theater"/>
    <s v="spaces"/>
    <d v="2014-08-25T17:15:16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s v="theater"/>
    <s v="spaces"/>
    <d v="2015-08-25T10:17:5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59999999999998"/>
    <m/>
    <s v="theater"/>
    <s v="spaces"/>
    <d v="2015-05-04T19:32:31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m/>
    <s v="theater"/>
    <s v="spaces"/>
    <d v="2015-02-27T16:19:54"/>
    <d v="2015-04-28T15:19:54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m/>
    <s v="theater"/>
    <s v="spaces"/>
    <d v="2014-07-24T03:00:10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s v="theater"/>
    <s v="spaces"/>
    <d v="2017-01-10T00:45:19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s v="theater"/>
    <s v="spaces"/>
    <d v="2014-09-03T14:17:00"/>
    <d v="2014-10-04T14:17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m/>
    <s v="theater"/>
    <s v="spaces"/>
    <d v="2016-09-02T02:55:34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m/>
    <s v="theater"/>
    <s v="spaces"/>
    <d v="2015-03-18T17:33:02"/>
    <d v="2015-04-17T17:33:02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s v="theater"/>
    <s v="spaces"/>
    <d v="2014-07-23T15:10:50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04"/>
    <m/>
    <s v="theater"/>
    <s v="spaces"/>
    <d v="2016-05-06T10:43:47"/>
    <d v="2016-06-05T10:43:47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0000000000005"/>
    <m/>
    <s v="theater"/>
    <s v="spaces"/>
    <d v="2015-03-18T12:22:05"/>
    <d v="2015-04-01T12:22:05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s v="theater"/>
    <s v="spaces"/>
    <d v="2016-05-19T08:59:20"/>
    <d v="2016-05-27T13:12:00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000000000000005"/>
    <m/>
    <s v="theater"/>
    <s v="spaces"/>
    <d v="2016-06-13T15:35:2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s v="theater"/>
    <s v="spaces"/>
    <d v="2015-02-25T01:05:32"/>
    <d v="2015-03-27T00:05:3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m/>
    <s v="theater"/>
    <s v="spaces"/>
    <d v="2016-03-06T22:36:36"/>
    <d v="2016-05-05T21:36:36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m/>
    <s v="theater"/>
    <s v="spaces"/>
    <d v="2014-07-28T16:18:55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m/>
    <s v="theater"/>
    <s v="spaces"/>
    <d v="2016-11-04T22:22:1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m/>
    <s v="theater"/>
    <s v="spaces"/>
    <d v="2016-06-09T23:49:58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s v="theater"/>
    <s v="spaces"/>
    <d v="2014-12-04T18:43:21"/>
    <d v="2015-02-02T18:43:21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s v="theater"/>
    <s v="spaces"/>
    <d v="2015-12-08T04:57:52"/>
    <d v="2016-01-07T04:57:5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s v="theater"/>
    <s v="spaces"/>
    <d v="2016-02-27T00:26:0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000000000001"/>
    <m/>
    <s v="theater"/>
    <s v="plays"/>
    <d v="2017-02-14T19:49:01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s v="theater"/>
    <s v="plays"/>
    <d v="2017-03-09T20:13:39"/>
    <d v="2017-04-18T19:13:3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s v="theater"/>
    <s v="plays"/>
    <d v="2017-03-14T15:21:56"/>
    <d v="2017-04-14T04:59:0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m/>
    <s v="theater"/>
    <s v="plays"/>
    <d v="2017-03-09T13:54:05"/>
    <d v="2017-04-08T12:54:05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0000000000000002E-2"/>
    <m/>
    <s v="theater"/>
    <s v="plays"/>
    <d v="2017-02-20T08:24:20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s v="theater"/>
    <s v="plays"/>
    <d v="2017-02-22T13:33:54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s v="theater"/>
    <s v="plays"/>
    <d v="2017-03-06T17:16:59"/>
    <d v="2017-03-27T16:16:59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m/>
    <s v="theater"/>
    <s v="plays"/>
    <d v="2017-03-13T03:38:41"/>
    <d v="2017-04-04T03:38:4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s v="theater"/>
    <s v="plays"/>
    <d v="2017-02-23T11:05:54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00000000000005"/>
    <m/>
    <s v="theater"/>
    <s v="plays"/>
    <d v="2017-03-13T21:14:29"/>
    <d v="2017-05-03T19:12:00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s v="theater"/>
    <s v="plays"/>
    <d v="2017-03-15T15:30:07"/>
    <d v="2017-04-03T15:30:0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s v="theater"/>
    <s v="plays"/>
    <d v="2017-02-19T06:29:20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008"/>
    <m/>
    <s v="theater"/>
    <s v="plays"/>
    <d v="2017-03-08T17:15:03"/>
    <d v="2017-04-07T16:15:0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s v="theater"/>
    <s v="plays"/>
    <d v="2017-03-06T18:04:48"/>
    <d v="2017-04-16T20:00:00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00000000000001"/>
    <m/>
    <s v="theater"/>
    <s v="plays"/>
    <d v="2017-02-17T12:18:59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s v="theater"/>
    <s v="plays"/>
    <d v="2017-03-14T08:35:56"/>
    <d v="2017-04-09T08:35:56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s v="theater"/>
    <s v="plays"/>
    <d v="2017-03-02T12:55:07"/>
    <d v="2017-03-19T06:00:00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s v="theater"/>
    <s v="plays"/>
    <d v="2017-01-27T00:58:54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00000000000002"/>
    <m/>
    <s v="theater"/>
    <s v="plays"/>
    <d v="2017-03-02T16:22:46"/>
    <d v="2017-04-16T15:22: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"/>
    <m/>
    <s v="theater"/>
    <s v="plays"/>
    <d v="2014-09-27T23:15:55"/>
    <d v="2014-11-07T00:15:55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7000000000002"/>
    <m/>
    <s v="theater"/>
    <s v="plays"/>
    <d v="2014-09-09T15:58:04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s v="theater"/>
    <s v="plays"/>
    <d v="2012-11-13T00:25:0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s v="theater"/>
    <s v="plays"/>
    <d v="2010-10-27T06:20:03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s v="theater"/>
    <s v="plays"/>
    <d v="2014-08-11T20:09:34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000000000002"/>
    <m/>
    <s v="theater"/>
    <s v="plays"/>
    <d v="2013-10-03T20:49:27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000000000004"/>
    <m/>
    <s v="theater"/>
    <s v="plays"/>
    <d v="2011-03-31T03:42:17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999999999999"/>
    <m/>
    <s v="theater"/>
    <s v="plays"/>
    <d v="2012-03-02T21:00:58"/>
    <d v="2012-04-01T20:00:58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m/>
    <s v="theater"/>
    <s v="plays"/>
    <d v="2012-11-20T11:58:45"/>
    <d v="2012-12-20T11:58:4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m/>
    <s v="theater"/>
    <s v="plays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s v="theater"/>
    <s v="plays"/>
    <d v="2014-07-09T18:55:05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.00000000000001"/>
    <m/>
    <s v="theater"/>
    <s v="plays"/>
    <d v="2013-06-22T20:09:12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m/>
    <s v="theater"/>
    <s v="plays"/>
    <d v="2011-12-07T01:36:01"/>
    <d v="2012-01-18T23:00:00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000000000002"/>
    <m/>
    <s v="theater"/>
    <s v="plays"/>
    <d v="2014-07-21T06:21:27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0000000000002"/>
    <m/>
    <s v="theater"/>
    <s v="plays"/>
    <d v="2014-09-15T12:52:02"/>
    <d v="2014-10-15T12:52:02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s v="theater"/>
    <s v="plays"/>
    <d v="2014-06-09T16:27:4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000000000002"/>
    <m/>
    <s v="theater"/>
    <s v="plays"/>
    <d v="2014-05-16T18:05:25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s v="theater"/>
    <s v="plays"/>
    <d v="2014-05-07T19:20:15"/>
    <d v="2014-06-09T19:20:1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7000000000002"/>
    <m/>
    <s v="theater"/>
    <s v="plays"/>
    <d v="2011-04-11T03:49:20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3000000000002"/>
    <m/>
    <s v="theater"/>
    <s v="plays"/>
    <d v="2014-10-28T16:35:53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m/>
    <s v="theater"/>
    <s v="plays"/>
    <d v="2014-07-19T04:13:01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s v="theater"/>
    <s v="plays"/>
    <d v="2014-05-13T02:32:33"/>
    <d v="2014-06-13T22:00:00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m/>
    <s v="theater"/>
    <s v="plays"/>
    <d v="2013-11-13T17:42:41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s v="theater"/>
    <s v="plays"/>
    <d v="2014-05-30T01:55:44"/>
    <d v="2014-07-02T04:00:0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m/>
    <s v="theater"/>
    <s v="plays"/>
    <d v="2016-04-06T14:35:58"/>
    <d v="2016-05-06T14:35:58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.00000000000001"/>
    <m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s v="theater"/>
    <s v="plays"/>
    <d v="2014-08-27T21:04:52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000000000001"/>
    <m/>
    <s v="theater"/>
    <s v="plays"/>
    <d v="2014-08-11T20:45:08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000000000002"/>
    <m/>
    <s v="theater"/>
    <s v="plays"/>
    <d v="2010-12-19T21:17:07"/>
    <d v="2011-02-17T21:17:0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m/>
    <s v="theater"/>
    <s v="plays"/>
    <d v="2013-07-22T22:20:31"/>
    <d v="2013-08-18T15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0000000000002"/>
    <m/>
    <s v="theater"/>
    <s v="plays"/>
    <d v="2014-05-22T16:00:09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000000000002"/>
    <m/>
    <s v="theater"/>
    <s v="plays"/>
    <d v="2014-06-16T14:31:15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m/>
    <s v="theater"/>
    <s v="plays"/>
    <d v="2013-04-11T16:51:11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s v="theater"/>
    <s v="plays"/>
    <d v="2014-05-21T09:54:09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s v="theater"/>
    <s v="plays"/>
    <d v="2014-05-20T07:26:27"/>
    <d v="2014-06-15T16:00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000000000001"/>
    <m/>
    <s v="theater"/>
    <s v="plays"/>
    <d v="2011-12-06T22:47:01"/>
    <d v="2012-01-31T17:00:00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s v="theater"/>
    <s v="plays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000000000001"/>
    <m/>
    <s v="theater"/>
    <s v="plays"/>
    <d v="2014-06-01T23:50: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s v="theater"/>
    <s v="plays"/>
    <d v="2014-07-09T23:27:21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m/>
    <s v="theater"/>
    <s v="plays"/>
    <d v="2014-08-17T22:10:38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m/>
    <s v="theater"/>
    <s v="plays"/>
    <d v="2014-07-15T15:59:33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s v="theater"/>
    <s v="musical"/>
    <d v="2015-05-20T09:58:22"/>
    <d v="2015-06-10T09:58:2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m/>
    <s v="theater"/>
    <s v="musical"/>
    <d v="2015-04-24T08:18:52"/>
    <d v="2015-05-24T08:18:52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s v="theater"/>
    <s v="musical"/>
    <d v="2016-11-09T03:37:55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m/>
    <s v="theater"/>
    <s v="musical"/>
    <d v="2016-06-17T18:07:49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s v="theater"/>
    <s v="musical"/>
    <d v="2015-01-14T22:34:19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s v="theater"/>
    <s v="musical"/>
    <d v="2015-01-06T23:14:16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s v="theater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m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0005E-2"/>
    <m/>
    <s v="theater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m/>
    <s v="theater"/>
    <s v="musical"/>
    <d v="2015-01-09T10:11:17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m/>
    <s v="theater"/>
    <s v="musical"/>
    <d v="2014-08-07T18:16:58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s v="theater"/>
    <s v="musical"/>
    <d v="2016-03-31T07:41:41"/>
    <d v="2016-04-30T05:34: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s v="theater"/>
    <s v="musical"/>
    <d v="2014-08-10T18:24:37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s v="theater"/>
    <s v="musical"/>
    <d v="2015-10-16T20:29:06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s v="theater"/>
    <s v="musical"/>
    <d v="2015-08-26T23:43:42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s v="theater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99999999999997"/>
    <m/>
    <s v="theater"/>
    <s v="musical"/>
    <d v="2015-04-01T08:59:32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s v="theater"/>
    <s v="musical"/>
    <d v="2015-08-20T06:37:31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m/>
    <s v="theater"/>
    <s v="musical"/>
    <d v="2015-02-22T06:40:07"/>
    <d v="2015-04-23T05:40: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0000000000001"/>
    <m/>
    <s v="theater"/>
    <s v="plays"/>
    <d v="2014-07-07T14:31:17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000000000001"/>
    <m/>
    <s v="theater"/>
    <s v="plays"/>
    <d v="2014-05-19T15:17:38"/>
    <d v="2014-06-20T23:00:00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000000000001"/>
    <m/>
    <s v="theater"/>
    <s v="plays"/>
    <d v="2012-04-14T22:28:39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000000000001"/>
    <m/>
    <s v="theater"/>
    <s v="plays"/>
    <d v="2014-07-14T14:04:40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s v="theater"/>
    <s v="plays"/>
    <d v="2014-07-09T19:05:51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m/>
    <s v="theater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000000000001"/>
    <m/>
    <s v="theater"/>
    <s v="plays"/>
    <d v="2015-11-29T19:01:13"/>
    <d v="2016-01-05T23:55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000000000001"/>
    <m/>
    <s v="theater"/>
    <s v="plays"/>
    <d v="2015-08-03T15:57:51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000000000001"/>
    <m/>
    <s v="theater"/>
    <s v="plays"/>
    <d v="2016-10-05T13:06:24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0000000000001"/>
    <m/>
    <s v="theater"/>
    <s v="plays"/>
    <d v="2014-11-28T00:03:06"/>
    <d v="2014-12-31T00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s v="theater"/>
    <s v="plays"/>
    <d v="2015-02-15T23:35:47"/>
    <d v="2015-03-22T22:35:47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s v="theater"/>
    <s v="plays"/>
    <d v="2017-02-06T20:00:04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"/>
    <m/>
    <s v="theater"/>
    <s v="plays"/>
    <d v="2015-05-31T16:43:23"/>
    <d v="2015-07-05T16:43:23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s v="theater"/>
    <s v="plays"/>
    <d v="2015-09-23T13:58:17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m/>
    <s v="theater"/>
    <s v="plays"/>
    <d v="2015-07-21T20:02:56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m/>
    <s v="theater"/>
    <s v="plays"/>
    <d v="2016-11-23T20:25:13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s v="theater"/>
    <s v="plays"/>
    <d v="2016-05-13T13:25:38"/>
    <d v="2016-06-03T21:00:00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m/>
    <s v="theater"/>
    <s v="plays"/>
    <d v="2015-09-30T14:00:12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s v="theater"/>
    <s v="plays"/>
    <d v="2016-12-18T21:10:36"/>
    <d v="2017-01-17T21:10:36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m/>
    <s v="theater"/>
    <s v="plays"/>
    <d v="2015-11-15T17:01:24"/>
    <d v="2015-12-17T04:59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m/>
    <s v="theater"/>
    <s v="plays"/>
    <d v="2014-10-21T06:59:58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m/>
    <s v="theater"/>
    <s v="plays"/>
    <d v="2014-09-16T04:02:06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s v="theater"/>
    <s v="plays"/>
    <d v="2016-03-17T22:39:07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s v="theater"/>
    <s v="plays"/>
    <d v="2016-04-03T19:31:57"/>
    <d v="2016-05-04T03:59:00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0000000000001"/>
    <m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m/>
    <s v="theater"/>
    <s v="plays"/>
    <d v="2016-12-30T18:56:48"/>
    <d v="2017-02-01T23:31:00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000000000001"/>
    <m/>
    <s v="theater"/>
    <s v="plays"/>
    <d v="2016-06-01T08:20:51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s v="theater"/>
    <s v="plays"/>
    <d v="2016-11-28T22:00:33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m/>
    <s v="theater"/>
    <s v="plays"/>
    <d v="2015-09-05T11:23:04"/>
    <d v="2015-09-29T03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m/>
    <s v="theater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000000000002"/>
    <m/>
    <s v="theater"/>
    <s v="plays"/>
    <d v="2015-10-01T02:08:13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000000000001"/>
    <m/>
    <s v="theater"/>
    <s v="plays"/>
    <d v="2017-01-19T16:39:08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m/>
    <s v="theater"/>
    <s v="plays"/>
    <d v="2014-09-11T07:47:50"/>
    <d v="2014-10-14T06:59:00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000000000001"/>
    <m/>
    <s v="theater"/>
    <s v="plays"/>
    <d v="2014-08-20T18:08:1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m/>
    <s v="theater"/>
    <s v="plays"/>
    <d v="2015-09-15T02:19:22"/>
    <d v="2015-10-09T00:00:0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000000000001"/>
    <m/>
    <s v="theater"/>
    <s v="plays"/>
    <d v="2016-11-01T16:39:42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000000000001"/>
    <m/>
    <s v="theater"/>
    <s v="plays"/>
    <d v="2015-05-11T14:24:18"/>
    <d v="2015-06-12T02:00:0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s v="theater"/>
    <s v="plays"/>
    <d v="2015-08-14T11:20:00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s v="theater"/>
    <s v="plays"/>
    <d v="2015-06-12T10:25:12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m/>
    <s v="theater"/>
    <s v="plays"/>
    <d v="2015-03-05T21:19:17"/>
    <d v="2015-04-04T20:19:17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m/>
    <s v="theater"/>
    <s v="plays"/>
    <d v="2015-05-21T17:55:14"/>
    <d v="2015-06-20T17:55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000000000001"/>
    <m/>
    <s v="theater"/>
    <s v="plays"/>
    <d v="2014-10-06T17:48:44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2999999999999"/>
    <m/>
    <s v="theater"/>
    <s v="plays"/>
    <d v="2015-05-22T17:32:46"/>
    <d v="2015-06-21T17:32:46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m/>
    <s v="theater"/>
    <s v="plays"/>
    <d v="2016-08-08T11:20:40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m/>
    <s v="theater"/>
    <s v="plays"/>
    <d v="2016-08-20T13:50:28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999999999999"/>
    <m/>
    <s v="theater"/>
    <s v="plays"/>
    <d v="2015-02-24T02:03:2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s v="theater"/>
    <s v="plays"/>
    <d v="2014-09-07T18:26:15"/>
    <d v="2014-10-07T18:26:1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s v="theater"/>
    <s v="plays"/>
    <d v="2015-05-20T13:46:17"/>
    <d v="2015-06-11T03:59:0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m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000000000001"/>
    <m/>
    <s v="theater"/>
    <s v="plays"/>
    <d v="2014-12-09T21:17:41"/>
    <d v="2015-01-08T21:17:41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000000000002"/>
    <m/>
    <s v="theater"/>
    <s v="plays"/>
    <d v="2016-09-01T18:15:45"/>
    <d v="2016-10-01T03:59:00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s v="theater"/>
    <s v="plays"/>
    <d v="2015-10-26T16:08:38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4999999999999"/>
    <m/>
    <s v="theater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3999999999999"/>
    <m/>
    <s v="theater"/>
    <s v="plays"/>
    <d v="2014-11-21T07:34:22"/>
    <d v="2014-12-22T04:00:00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000000000002"/>
    <m/>
    <s v="theater"/>
    <s v="plays"/>
    <d v="2015-10-07T12:23:08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s v="theater"/>
    <s v="plays"/>
    <d v="2015-01-12T19:12:18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s v="theater"/>
    <s v="plays"/>
    <d v="2015-11-03T17:05:15"/>
    <d v="2015-12-03T17:00:0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m/>
    <s v="theater"/>
    <s v="plays"/>
    <d v="2015-05-12T12:52:02"/>
    <d v="2015-06-12T21:00:0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0000000000001"/>
    <m/>
    <s v="theater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s v="theater"/>
    <s v="plays"/>
    <d v="2016-08-08T21:42:0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0000000000001"/>
    <m/>
    <s v="theater"/>
    <s v="plays"/>
    <d v="2015-05-13T09:29:57"/>
    <d v="2015-06-16T11:00:0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000000000002"/>
    <m/>
    <s v="theater"/>
    <s v="plays"/>
    <d v="2015-06-12T12:47:45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s v="theater"/>
    <s v="plays"/>
    <d v="2014-10-03T10:29:35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s v="theater"/>
    <s v="plays"/>
    <d v="2015-10-07T12:00:09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s v="theater"/>
    <s v="plays"/>
    <d v="2016-08-29T19:14:02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000000000001"/>
    <m/>
    <s v="theater"/>
    <s v="plays"/>
    <d v="2016-01-31T16:54:32"/>
    <d v="2016-03-15T21:00:0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000000000002"/>
    <m/>
    <s v="theater"/>
    <s v="plays"/>
    <d v="2015-01-13T21:07:51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m/>
    <s v="theater"/>
    <s v="plays"/>
    <d v="2016-02-26T22:47:59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s v="theater"/>
    <s v="plays"/>
    <d v="2014-10-19T16:23:26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s v="theater"/>
    <s v="plays"/>
    <d v="2015-04-30T20:21:43"/>
    <d v="2015-05-30T20:21:43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m/>
    <s v="theater"/>
    <s v="plays"/>
    <d v="2016-03-02T02:27:39"/>
    <d v="2016-04-01T01:27:3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s v="theater"/>
    <s v="plays"/>
    <d v="2015-04-27T18:09:58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s v="theater"/>
    <s v="plays"/>
    <d v="2015-08-03T00:28:25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999999999999"/>
    <m/>
    <s v="theater"/>
    <s v="plays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s v="theater"/>
    <s v="plays"/>
    <d v="2016-01-10T17:51:38"/>
    <d v="2016-02-10T21:0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s v="theater"/>
    <s v="plays"/>
    <d v="2016-01-11T21:14:13"/>
    <d v="2016-01-29T05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m/>
    <s v="theater"/>
    <s v="plays"/>
    <d v="2017-01-27T22:37:06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000000000001"/>
    <m/>
    <s v="theater"/>
    <s v="plays"/>
    <d v="2016-07-16T20:09:42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s v="theater"/>
    <s v="plays"/>
    <d v="2015-11-03T18:00:28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000000000002"/>
    <m/>
    <s v="theater"/>
    <s v="plays"/>
    <d v="2016-05-15T18:35:15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m/>
    <s v="theater"/>
    <s v="plays"/>
    <d v="2017-01-23T08:50:02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s v="theater"/>
    <s v="plays"/>
    <d v="2017-02-09T12:21:31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.00000000000001"/>
    <m/>
    <s v="theater"/>
    <s v="plays"/>
    <d v="2015-08-16T16:51:40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000000000004"/>
    <m/>
    <s v="theater"/>
    <s v="plays"/>
    <d v="2015-10-05T18:29:08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000000000003"/>
    <m/>
    <s v="theater"/>
    <s v="plays"/>
    <d v="2017-02-02T10:12:32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m/>
    <s v="theater"/>
    <s v="plays"/>
    <d v="2015-05-17T12:59:14"/>
    <d v="2015-06-16T12:59:1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m/>
    <s v="theater"/>
    <s v="plays"/>
    <d v="2016-08-27T10:37:09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000000000002"/>
    <m/>
    <s v="theater"/>
    <s v="plays"/>
    <d v="2015-11-01T18:09:32"/>
    <d v="2015-11-22T22:00:0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000000000002"/>
    <m/>
    <s v="theater"/>
    <s v="plays"/>
    <d v="2015-07-08T18:30:56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s v="theater"/>
    <s v="plays"/>
    <d v="2015-08-23T22:59:2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0000000000002"/>
    <m/>
    <s v="theater"/>
    <s v="plays"/>
    <d v="2015-09-14T22:01:03"/>
    <d v="2015-10-14T22:01:03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7000000000002"/>
    <m/>
    <s v="theater"/>
    <s v="plays"/>
    <d v="2015-04-08T17:51:02"/>
    <d v="2015-04-29T17:51:0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m/>
    <s v="theater"/>
    <s v="plays"/>
    <d v="2016-06-17T17:39:36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m/>
    <s v="theater"/>
    <s v="plays"/>
    <d v="2016-11-07T08:26:16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m/>
    <s v="theater"/>
    <s v="plays"/>
    <d v="2015-02-21T15:38:04"/>
    <d v="2015-03-28T14:38:04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000000000001"/>
    <m/>
    <s v="theater"/>
    <s v="plays"/>
    <d v="2016-11-22T14:59:12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m/>
    <s v="theater"/>
    <s v="plays"/>
    <d v="2015-07-01T20:32:28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m/>
    <s v="theater"/>
    <s v="plays"/>
    <d v="2016-05-03T05:15:42"/>
    <d v="2016-06-10T03:00:00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s v="theater"/>
    <s v="plays"/>
    <d v="2016-04-15T01:22:19"/>
    <d v="2016-05-15T01:22:19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m/>
    <s v="theater"/>
    <s v="plays"/>
    <d v="2016-03-23T21:02:45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m/>
    <s v="theater"/>
    <s v="plays"/>
    <d v="2016-09-15T15:36:18"/>
    <d v="2016-10-16T15:36:18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000000000001"/>
    <m/>
    <s v="theater"/>
    <s v="plays"/>
    <d v="2015-09-06T22:17:05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s v="theater"/>
    <s v="plays"/>
    <d v="2015-09-17T07:00:10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s v="theater"/>
    <s v="plays"/>
    <d v="2016-10-21T19:25:46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s v="theater"/>
    <s v="plays"/>
    <d v="2016-01-13T05:51:57"/>
    <d v="2016-01-27T01:00:00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s v="theater"/>
    <s v="plays"/>
    <d v="2015-04-11T06:25:11"/>
    <d v="2015-05-08T20:05:0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s v="theater"/>
    <s v="plays"/>
    <d v="2016-04-06T07:17:21"/>
    <d v="2016-05-06T07:17:2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000000000002"/>
    <m/>
    <s v="theater"/>
    <s v="plays"/>
    <d v="2014-07-06T20:54:35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00000000001"/>
    <m/>
    <s v="theater"/>
    <s v="plays"/>
    <d v="2016-05-09T00:57:04"/>
    <d v="2016-06-08T00:57:04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s v="theater"/>
    <s v="plays"/>
    <d v="2016-03-02T07:14:53"/>
    <d v="2016-04-11T02:30:00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s v="theater"/>
    <s v="plays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s v="theater"/>
    <s v="plays"/>
    <d v="2016-05-23T01:05:57"/>
    <d v="2016-06-22T01:05:57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s v="theater"/>
    <s v="plays"/>
    <d v="2014-10-02T02:24:25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000000000001"/>
    <m/>
    <s v="theater"/>
    <s v="plays"/>
    <d v="2016-05-31T00:14:56"/>
    <d v="2016-06-22T03:5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m/>
    <s v="theater"/>
    <s v="plays"/>
    <d v="2016-08-26T08:46:48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000000000002"/>
    <m/>
    <s v="theater"/>
    <s v="plays"/>
    <d v="2016-05-22T13:59:50"/>
    <d v="2016-06-05T13:59:50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s v="theater"/>
    <s v="plays"/>
    <d v="2015-03-01T18:51:17"/>
    <d v="2015-04-05T17:51:17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"/>
    <m/>
    <s v="theater"/>
    <s v="plays"/>
    <d v="2015-02-06T17:08:25"/>
    <d v="2015-03-08T16:08:2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s v="theater"/>
    <s v="plays"/>
    <d v="2016-04-08T08:59:26"/>
    <d v="2016-05-08T08:59:2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m/>
    <s v="theater"/>
    <s v="plays"/>
    <d v="2014-07-02T13:48:03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0000000000001"/>
    <m/>
    <s v="theater"/>
    <s v="plays"/>
    <d v="2014-07-17T07:45:08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m/>
    <s v="theater"/>
    <s v="plays"/>
    <d v="2015-03-02T21:17:48"/>
    <d v="2015-04-01T20:17:48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000000000001"/>
    <m/>
    <s v="theater"/>
    <s v="plays"/>
    <d v="2015-09-01T16:44:46"/>
    <d v="2015-10-06T16:44:46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s v="theater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000000000001"/>
    <m/>
    <s v="theater"/>
    <s v="plays"/>
    <d v="2015-05-24T16:14:40"/>
    <d v="2015-06-15T16:14:4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m/>
    <s v="theater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s v="theater"/>
    <s v="plays"/>
    <d v="2014-07-07T16:10:46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s v="theater"/>
    <s v="plays"/>
    <d v="2016-03-08T09:34:06"/>
    <d v="2016-04-05T08:34:0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s v="theater"/>
    <s v="plays"/>
    <d v="2014-09-19T06:46:07"/>
    <d v="2014-10-10T2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s v="theater"/>
    <s v="plays"/>
    <d v="2017-02-03T13:48:00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s v="theater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7000000000002"/>
    <m/>
    <s v="theater"/>
    <s v="plays"/>
    <d v="2016-11-11T23:22:34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s v="theater"/>
    <s v="plays"/>
    <d v="2016-05-20T19:10:21"/>
    <d v="2016-06-12T17:00:00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000000000002"/>
    <m/>
    <s v="theater"/>
    <s v="plays"/>
    <d v="2015-02-27T07:06:50"/>
    <d v="2015-04-01T04:59:0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m/>
    <s v="theater"/>
    <s v="plays"/>
    <d v="2016-03-23T21:59:44"/>
    <d v="2016-04-13T13:18:00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m/>
    <s v="theater"/>
    <s v="plays"/>
    <d v="2014-07-31T04:48:13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s v="theater"/>
    <s v="plays"/>
    <d v="2015-02-18T02:32:48"/>
    <d v="2015-04-18T00:37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s v="theater"/>
    <s v="plays"/>
    <d v="2015-02-19T00:35:10"/>
    <d v="2015-02-26T00:35:1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000000000002"/>
    <m/>
    <s v="theater"/>
    <s v="plays"/>
    <d v="2016-04-24T13:14:14"/>
    <d v="2016-05-08T21:00:00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m/>
    <s v="theater"/>
    <s v="plays"/>
    <d v="2016-04-06T13:24:40"/>
    <d v="2016-04-30T03:59:00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s v="theater"/>
    <s v="plays"/>
    <d v="2016-05-23T02:39:32"/>
    <d v="2016-06-13T17:00:00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m/>
    <s v="theater"/>
    <s v="plays"/>
    <d v="2015-10-25T16:50:11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0000000000001"/>
    <m/>
    <s v="theater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000000000001"/>
    <m/>
    <s v="theater"/>
    <s v="plays"/>
    <d v="2016-05-05T23:49:38"/>
    <d v="2016-07-01T2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.00000000000006"/>
    <m/>
    <s v="theater"/>
    <s v="plays"/>
    <d v="2016-04-19T10:22:30"/>
    <d v="2016-05-02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m/>
    <s v="theater"/>
    <s v="plays"/>
    <d v="2015-09-23T17:26:46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000000000002"/>
    <m/>
    <s v="theater"/>
    <s v="plays"/>
    <d v="2016-04-29T14:52:07"/>
    <d v="2016-05-10T11:17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s v="theater"/>
    <s v="plays"/>
    <d v="2016-06-15T19:34:32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s v="theater"/>
    <s v="plays"/>
    <d v="2014-07-02T10:01:50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s v="theater"/>
    <s v="plays"/>
    <d v="2014-10-20T07:27:59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s v="theater"/>
    <s v="plays"/>
    <d v="2017-01-11T01:22:14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000000000001"/>
    <m/>
    <s v="theater"/>
    <s v="plays"/>
    <d v="2016-11-23T01:59:03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s v="theater"/>
    <s v="plays"/>
    <d v="2014-08-15T00:36:30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s v="theater"/>
    <s v="plays"/>
    <d v="2015-02-21T02:11:57"/>
    <d v="2015-03-07T04:55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m/>
    <s v="theater"/>
    <s v="plays"/>
    <d v="2014-07-31T18:30:45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m/>
    <s v="theater"/>
    <s v="plays"/>
    <d v="2016-02-22T23:27:2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s v="theater"/>
    <s v="plays"/>
    <d v="2015-11-13T02:26:32"/>
    <d v="2015-12-13T02:26:32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s v="theater"/>
    <s v="plays"/>
    <d v="2015-04-13T01:37:17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000000000002"/>
    <m/>
    <s v="theater"/>
    <s v="plays"/>
    <d v="2015-07-07T22:24:54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s v="theater"/>
    <s v="plays"/>
    <d v="2014-11-26T04:47:39"/>
    <d v="2015-01-01T05:00:0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0000000000002"/>
    <m/>
    <s v="theater"/>
    <s v="plays"/>
    <d v="2016-11-16T00:59:40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m/>
    <s v="theater"/>
    <s v="plays"/>
    <d v="2016-11-16T08:01:25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s v="theater"/>
    <s v="plays"/>
    <d v="2015-11-04T20:59:25"/>
    <d v="2015-12-02T20:59:2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0000000000001"/>
    <m/>
    <s v="theater"/>
    <s v="plays"/>
    <d v="2014-08-04T13:09:16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s v="theater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000000000001"/>
    <m/>
    <s v="theater"/>
    <s v="plays"/>
    <d v="2015-09-28T17:33:36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s v="theater"/>
    <s v="plays"/>
    <d v="2014-05-06T14:39:33"/>
    <d v="2014-05-18T14:39:3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m/>
    <s v="theater"/>
    <s v="plays"/>
    <d v="2015-02-24T16:49:54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s v="theater"/>
    <s v="plays"/>
    <d v="2015-02-18T17:34:59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m/>
    <s v="theater"/>
    <s v="plays"/>
    <d v="2014-08-07T08:31:46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s v="theater"/>
    <s v="plays"/>
    <d v="2015-08-09T12:20:00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m/>
    <s v="theater"/>
    <s v="plays"/>
    <d v="2014-10-25T22:52:58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s v="theater"/>
    <s v="plays"/>
    <d v="2015-02-09T04:26:23"/>
    <d v="2015-03-11T03:26:2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000000000001"/>
    <m/>
    <s v="theater"/>
    <s v="plays"/>
    <d v="2016-07-08T10:20:56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m/>
    <s v="theater"/>
    <s v="plays"/>
    <d v="2016-06-03T18:47:00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m/>
    <s v="theater"/>
    <s v="plays"/>
    <d v="2015-10-15T02:06:08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s v="theater"/>
    <s v="plays"/>
    <d v="2014-11-10T20:49:12"/>
    <d v="2014-12-10T20:49:12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s v="theater"/>
    <s v="plays"/>
    <d v="2014-11-03T15:28:26"/>
    <d v="2014-12-03T15:28:2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m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s v="theater"/>
    <s v="plays"/>
    <d v="2015-05-19T11:04:01"/>
    <d v="2015-06-18T11:04:0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s v="theater"/>
    <s v="plays"/>
    <d v="2016-05-04T13:31:22"/>
    <d v="2016-06-03T13:31:2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s v="theater"/>
    <s v="plays"/>
    <d v="2014-06-25T18:35:45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s v="theater"/>
    <s v="plays"/>
    <d v="2014-07-10T13:05:4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s v="theater"/>
    <s v="plays"/>
    <d v="2016-03-17T20:17:35"/>
    <d v="2016-05-06T20:17:35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s v="theater"/>
    <s v="plays"/>
    <d v="2014-10-11T22:07:10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5999999999999"/>
    <m/>
    <s v="theater"/>
    <s v="plays"/>
    <d v="2014-06-27T14:17:25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s v="theater"/>
    <s v="plays"/>
    <d v="2015-05-16T17:05:44"/>
    <d v="2015-05-30T18:10:0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000000000001"/>
    <m/>
    <s v="theater"/>
    <s v="plays"/>
    <d v="2014-05-05T10:43:09"/>
    <d v="2014-06-01T03:59:00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s v="theater"/>
    <s v="plays"/>
    <d v="2016-01-09T11:28:49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000000000001"/>
    <m/>
    <s v="theater"/>
    <s v="plays"/>
    <d v="2014-10-29T18:02:56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s v="theater"/>
    <s v="plays"/>
    <d v="2014-07-14T22:53:3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m/>
    <s v="theater"/>
    <s v="plays"/>
    <d v="2015-07-08T17:22:26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000000000001"/>
    <m/>
    <s v="theater"/>
    <s v="plays"/>
    <d v="2015-10-13T14:50:43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s v="theater"/>
    <s v="plays"/>
    <d v="2015-05-26T11:05:24"/>
    <d v="2015-06-25T11:05:24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s v="theater"/>
    <s v="plays"/>
    <d v="2015-05-28T12:05:02"/>
    <d v="2015-06-17T12:05:0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000000000002"/>
    <m/>
    <s v="theater"/>
    <s v="plays"/>
    <d v="2016-02-10T00:24:46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s v="theater"/>
    <s v="plays"/>
    <d v="2014-06-01T11:49:3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s v="theater"/>
    <s v="plays"/>
    <d v="2014-06-06T10:08:09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.00000000000003"/>
    <m/>
    <s v="theater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s v="theater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s v="theater"/>
    <s v="plays"/>
    <d v="2016-05-10T00:59:50"/>
    <d v="2016-06-06T07:00:0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000000000001"/>
    <m/>
    <s v="theater"/>
    <s v="plays"/>
    <d v="2015-09-18T00:32:52"/>
    <d v="2015-10-08T00:32:52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s v="theater"/>
    <s v="plays"/>
    <d v="2014-08-28T23:01:0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0000000000001"/>
    <m/>
    <s v="theater"/>
    <s v="plays"/>
    <d v="2016-11-01T19:58:45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s v="theater"/>
    <s v="plays"/>
    <d v="2016-04-07T03:27:36"/>
    <d v="2016-04-17T23:30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s v="theater"/>
    <s v="plays"/>
    <d v="2015-03-26T09:54:05"/>
    <d v="2015-04-23T18:3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s v="theater"/>
    <s v="plays"/>
    <d v="2014-09-12T21:55:48"/>
    <d v="2014-10-26T00:43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000000000001"/>
    <m/>
    <s v="theater"/>
    <s v="plays"/>
    <d v="2014-04-23T20:01:47"/>
    <d v="2014-05-23T20:01:47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000000000001"/>
    <m/>
    <s v="theater"/>
    <s v="plays"/>
    <d v="2016-03-19T19:43:05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s v="theater"/>
    <s v="plays"/>
    <d v="2016-02-05T02:10:02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s v="theater"/>
    <s v="plays"/>
    <d v="2015-02-02T18:59:23"/>
    <d v="2015-03-04T18:59:23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s v="theater"/>
    <s v="plays"/>
    <d v="2015-11-15T13:29:36"/>
    <d v="2015-12-14T00:00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s v="theater"/>
    <s v="plays"/>
    <d v="2015-03-25T21:52:21"/>
    <d v="2015-04-24T21:52:2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000000000001"/>
    <m/>
    <s v="theater"/>
    <s v="plays"/>
    <d v="2015-01-14T16:14:4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m/>
    <s v="theater"/>
    <s v="plays"/>
    <d v="2014-09-02T14:48:56"/>
    <d v="2014-10-04T14:48:56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000000000001"/>
    <m/>
    <s v="theater"/>
    <s v="plays"/>
    <d v="2014-09-02T01:21:43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s v="theater"/>
    <s v="plays"/>
    <d v="2014-06-02T15:29:12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s v="theater"/>
    <s v="plays"/>
    <d v="2015-02-03T17:17:27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s v="theater"/>
    <s v="plays"/>
    <d v="2016-10-19T00:31:01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000000000001"/>
    <m/>
    <s v="theater"/>
    <s v="plays"/>
    <d v="2014-06-30T22:41:41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s v="theater"/>
    <s v="plays"/>
    <d v="2014-07-19T17:32:33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s v="theater"/>
    <s v="plays"/>
    <d v="2016-01-11T13:56:54"/>
    <d v="2016-02-05T22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000000000002"/>
    <m/>
    <s v="theater"/>
    <s v="plays"/>
    <d v="2014-05-17T01:30:55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s v="theater"/>
    <s v="plays"/>
    <d v="2014-06-10T09:07:4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s v="theater"/>
    <s v="plays"/>
    <d v="2016-07-21T14:48:13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s v="theater"/>
    <s v="plays"/>
    <d v="2014-07-31T12:59:53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s v="theater"/>
    <s v="plays"/>
    <d v="2015-07-20T17:03:40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s v="theater"/>
    <s v="plays"/>
    <d v="2015-04-06T22:16:07"/>
    <d v="2015-05-02T21:00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m/>
    <s v="theater"/>
    <s v="plays"/>
    <d v="2016-01-05T21:52:10"/>
    <d v="2016-01-19T04:59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m/>
    <s v="theater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s v="theater"/>
    <s v="plays"/>
    <d v="2015-10-17T10:18: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s v="theater"/>
    <s v="plays"/>
    <d v="2015-04-30T20:11:12"/>
    <d v="2015-05-30T20:11:1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s v="theater"/>
    <s v="plays"/>
    <d v="2014-08-10T12:35:46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s v="theater"/>
    <s v="plays"/>
    <d v="2016-05-31T06:59:46"/>
    <d v="2016-06-08T13:59:00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s v="theater"/>
    <s v="plays"/>
    <d v="2015-09-25T12:43:56"/>
    <d v="2015-10-23T12:43:56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s v="theater"/>
    <s v="plays"/>
    <d v="2015-01-12T19:58:45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s v="theater"/>
    <s v="plays"/>
    <d v="2016-02-02T21:20:12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000000000002"/>
    <m/>
    <s v="theater"/>
    <s v="plays"/>
    <d v="2014-11-17T02:51:29"/>
    <d v="2014-12-17T02:51:29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000000000002"/>
    <m/>
    <s v="theater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s v="theater"/>
    <s v="plays"/>
    <d v="2015-02-01T16:54:31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m/>
    <s v="theater"/>
    <s v="plays"/>
    <d v="2015-03-25T17:22:07"/>
    <d v="2015-04-21T17:22:0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s v="theater"/>
    <s v="plays"/>
    <d v="2014-06-30T15:20:26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m/>
    <s v="theater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000000000001"/>
    <m/>
    <s v="theater"/>
    <s v="plays"/>
    <d v="2014-07-01T16:45:5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s v="theater"/>
    <s v="plays"/>
    <d v="2016-09-13T18:00:27"/>
    <d v="2016-10-13T18:00:27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s v="theater"/>
    <s v="plays"/>
    <d v="2014-07-01T04:56:07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20000000000002"/>
    <m/>
    <s v="theater"/>
    <s v="plays"/>
    <d v="2015-01-12T16:57:3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m/>
    <s v="theater"/>
    <s v="plays"/>
    <d v="2015-01-07T04:51:43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s v="theater"/>
    <s v="plays"/>
    <d v="2016-04-20T11:31:00"/>
    <d v="2016-05-20T11:31:00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s v="theater"/>
    <s v="plays"/>
    <d v="2014-08-01T12:39:12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s v="theater"/>
    <s v="plays"/>
    <d v="2016-09-30T15:11:19"/>
    <d v="2016-10-29T03:00:00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s v="theater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s v="theater"/>
    <s v="plays"/>
    <d v="2016-08-30T22:03:05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000000000001"/>
    <m/>
    <s v="theater"/>
    <s v="plays"/>
    <d v="2016-07-24T03:07:17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s v="theater"/>
    <s v="plays"/>
    <d v="2015-07-15T15:01:12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000000000001"/>
    <m/>
    <s v="theater"/>
    <s v="plays"/>
    <d v="2016-02-20T00:27:30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s v="theater"/>
    <s v="plays"/>
    <d v="2015-02-18T16:07:12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s v="theater"/>
    <s v="plays"/>
    <d v="2016-08-23T18:22:09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000000000001"/>
    <m/>
    <s v="theater"/>
    <s v="plays"/>
    <d v="2016-03-29T15:24:05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s v="theater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s v="theater"/>
    <s v="plays"/>
    <d v="2014-07-21T19:41:30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s v="theater"/>
    <s v="plays"/>
    <d v="2014-10-16T04:05:31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s v="theater"/>
    <s v="plays"/>
    <d v="2015-02-27T20:01:36"/>
    <d v="2015-03-20T20:27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s v="theater"/>
    <s v="plays"/>
    <d v="2016-06-20T12:02:11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m/>
    <s v="theater"/>
    <s v="plays"/>
    <d v="2014-10-06T21:08:24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s v="theater"/>
    <s v="plays"/>
    <d v="2014-10-09T06:43:10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m/>
    <s v="theater"/>
    <s v="plays"/>
    <d v="2015-05-04T17:40:43"/>
    <d v="2015-05-17T03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s v="theater"/>
    <s v="plays"/>
    <d v="2015-02-18T22:00:22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000000000002"/>
    <m/>
    <s v="theater"/>
    <s v="plays"/>
    <d v="2014-05-22T20:31:20"/>
    <d v="2014-06-21T20:31:2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7000000000002"/>
    <m/>
    <s v="theater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0000000000001"/>
    <m/>
    <s v="theater"/>
    <s v="plays"/>
    <d v="2014-12-16T05:56:28"/>
    <d v="2015-01-02T05:56:28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2999999999998"/>
    <m/>
    <s v="theater"/>
    <s v="plays"/>
    <d v="2014-06-06T18:31:06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00000000003"/>
    <m/>
    <s v="theater"/>
    <s v="plays"/>
    <d v="2014-06-03T16:03:01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s v="theater"/>
    <s v="plays"/>
    <d v="2016-05-16T18:14:59"/>
    <d v="2016-06-15T18:14:59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m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s v="theater"/>
    <s v="plays"/>
    <d v="2015-05-02T21:00:01"/>
    <d v="2015-06-03T06:59:0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s v="theater"/>
    <s v="plays"/>
    <d v="2015-05-25T22:34:12"/>
    <d v="2015-06-24T22:34:12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s v="theater"/>
    <s v="plays"/>
    <d v="2015-03-24T18:26:00"/>
    <d v="2015-04-17T16:00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s v="theater"/>
    <s v="plays"/>
    <d v="2014-04-24T15:15:31"/>
    <d v="2014-05-24T21:00:00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0000000000001"/>
    <m/>
    <s v="theater"/>
    <s v="plays"/>
    <d v="2016-03-14T19:15:24"/>
    <d v="2016-04-13T19:15:24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s v="theater"/>
    <s v="plays"/>
    <d v="2015-04-27T05:59:44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m/>
    <s v="theater"/>
    <s v="plays"/>
    <d v="2015-09-21T00:13:17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s v="theater"/>
    <s v="plays"/>
    <d v="2014-07-28T20:47:16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s v="theater"/>
    <s v="plays"/>
    <d v="2016-11-15T05:09:35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s v="theater"/>
    <s v="plays"/>
    <d v="2014-10-03T18:18:29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s v="theater"/>
    <s v="plays"/>
    <d v="2016-08-02T20:19:2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m/>
    <s v="theater"/>
    <s v="plays"/>
    <d v="2016-05-21T17:48:24"/>
    <d v="2016-06-02T22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m/>
    <s v="theater"/>
    <s v="plays"/>
    <d v="2016-03-30T03:48:24"/>
    <d v="2016-05-28T21:44:00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0000000000001"/>
    <m/>
    <s v="theater"/>
    <s v="plays"/>
    <d v="2015-05-08T00:52:05"/>
    <d v="2015-07-01T06:59:0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s v="theater"/>
    <s v="plays"/>
    <d v="2016-02-19T22:03:58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000000000002"/>
    <m/>
    <s v="theater"/>
    <s v="plays"/>
    <d v="2015-08-17T18:19:55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s v="theater"/>
    <s v="plays"/>
    <d v="2016-03-01T20:08:44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000000000002"/>
    <m/>
    <s v="theater"/>
    <s v="plays"/>
    <d v="2016-06-24T11:28:48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s v="theater"/>
    <s v="plays"/>
    <d v="2015-10-20T17:58:11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s v="theater"/>
    <s v="plays"/>
    <d v="2014-05-01T22:27:25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0000000000001"/>
    <m/>
    <s v="theater"/>
    <s v="plays"/>
    <d v="2014-07-09T17:37:20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s v="theater"/>
    <s v="plays"/>
    <d v="2016-05-01T22:08:57"/>
    <d v="2016-05-31T22:08:5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s v="theater"/>
    <s v="plays"/>
    <d v="2016-04-17T17:30:53"/>
    <d v="2016-05-10T21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000000000001"/>
    <m/>
    <s v="theater"/>
    <s v="plays"/>
    <d v="2014-11-07T20:37:46"/>
    <d v="2014-11-21T04:55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m/>
    <s v="theater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s v="theater"/>
    <s v="plays"/>
    <d v="2014-10-15T20:58:15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s v="theater"/>
    <s v="plays"/>
    <d v="2015-02-22T12:53: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m/>
    <s v="theater"/>
    <s v="plays"/>
    <d v="2014-05-22T02:18:32"/>
    <d v="2014-06-04T04:59:00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s v="theater"/>
    <s v="plays"/>
    <d v="2015-01-16T20:19:12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999999999999"/>
    <m/>
    <s v="theater"/>
    <s v="plays"/>
    <d v="2015-05-01T18:32:51"/>
    <d v="2015-05-31T18:32:5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s v="theater"/>
    <s v="plays"/>
    <d v="2014-08-05T00:14:30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s v="theater"/>
    <s v="plays"/>
    <d v="2014-06-04T19:37:14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m/>
    <s v="theater"/>
    <s v="plays"/>
    <d v="2014-09-11T18:48:19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s v="theater"/>
    <s v="plays"/>
    <d v="2015-02-02T14:22:30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s v="theater"/>
    <s v="plays"/>
    <d v="2015-08-11T19:46:52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m/>
    <s v="theater"/>
    <s v="plays"/>
    <d v="2014-08-30T08:40:20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s v="theater"/>
    <s v="plays"/>
    <d v="2015-08-18T18:57:26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s v="theater"/>
    <s v="plays"/>
    <d v="2016-07-30T09:32:28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s v="theater"/>
    <s v="plays"/>
    <d v="2014-08-29T18:19:33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s v="theater"/>
    <s v="plays"/>
    <d v="2015-07-29T16:41:46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s v="theater"/>
    <s v="plays"/>
    <d v="2016-03-31T08:02:51"/>
    <d v="2016-04-28T05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m/>
    <s v="theater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m/>
    <s v="theater"/>
    <s v="plays"/>
    <d v="2016-12-29T12:01:58"/>
    <d v="2017-01-18T12:01:5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s v="theater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s v="theater"/>
    <s v="plays"/>
    <d v="2016-03-13T14:57:37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s v="theater"/>
    <s v="plays"/>
    <d v="2016-05-31T15:42:14"/>
    <d v="2016-06-30T15:42:14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m/>
    <s v="theater"/>
    <s v="plays"/>
    <d v="2014-09-02T14:23:47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s v="theater"/>
    <s v="plays"/>
    <d v="2015-10-12T18:16:07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s v="theater"/>
    <s v="plays"/>
    <d v="2015-08-27T15:00:23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s v="theater"/>
    <s v="plays"/>
    <d v="2015-09-01T15:21:50"/>
    <d v="2015-10-02T18:0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m/>
    <s v="theater"/>
    <s v="plays"/>
    <d v="2015-11-20T17:27:05"/>
    <d v="2015-12-20T11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m/>
    <s v="theater"/>
    <s v="plays"/>
    <d v="2014-10-11T08:30:16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s v="theater"/>
    <s v="plays"/>
    <d v="2016-07-20T10:05:40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000000000002"/>
    <m/>
    <s v="theater"/>
    <s v="plays"/>
    <d v="2016-08-18T18:08:42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s v="theater"/>
    <s v="plays"/>
    <d v="2016-05-27T00:04:51"/>
    <d v="2016-06-26T00:04:51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s v="theater"/>
    <s v="plays"/>
    <d v="2015-08-06T17:31:15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m/>
    <s v="theater"/>
    <s v="plays"/>
    <d v="2014-07-09T14:23: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m/>
    <s v="theater"/>
    <s v="plays"/>
    <d v="2015-05-26T18:07:39"/>
    <d v="2015-06-25T18:07:39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s v="theater"/>
    <s v="plays"/>
    <d v="2015-02-05T19:57:37"/>
    <d v="2015-03-07T19:57:37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s v="theater"/>
    <s v="plays"/>
    <d v="2015-03-12T19:22:39"/>
    <d v="2015-04-11T19:22:39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m/>
    <s v="theater"/>
    <s v="plays"/>
    <d v="2015-03-10T15:51:24"/>
    <d v="2015-04-01T03:59:0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000000000001"/>
    <m/>
    <s v="theater"/>
    <s v="plays"/>
    <d v="2016-04-20T01:53:21"/>
    <d v="2016-05-14T03:59:00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m/>
    <s v="theater"/>
    <s v="plays"/>
    <d v="2016-02-11T22:36:54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s v="theater"/>
    <s v="plays"/>
    <d v="2015-08-07T09:27:53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s v="theater"/>
    <s v="plays"/>
    <d v="2016-04-02T21:26:38"/>
    <d v="2016-05-02T21:26:38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m/>
    <s v="theater"/>
    <s v="plays"/>
    <d v="2014-04-24T12:22:50"/>
    <d v="2014-05-22T22:07:00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s v="theater"/>
    <s v="plays"/>
    <d v="2014-05-29T14:05:24"/>
    <d v="2014-06-28T14:05:2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m/>
    <s v="theater"/>
    <s v="plays"/>
    <d v="2015-07-11T00:41:20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000000000002"/>
    <m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s v="theater"/>
    <s v="plays"/>
    <d v="2016-10-18T10:36:34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4999999999999"/>
    <m/>
    <s v="theater"/>
    <s v="plays"/>
    <d v="2014-06-18T15:35:24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999999999999"/>
    <m/>
    <s v="theater"/>
    <s v="plays"/>
    <d v="2014-04-01T06:38:31"/>
    <d v="2014-05-05T06:38:3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.00000000000003"/>
    <m/>
    <s v="theater"/>
    <s v="plays"/>
    <d v="2015-05-15T19:36:15"/>
    <d v="2015-06-26T21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0000000000001"/>
    <m/>
    <s v="theater"/>
    <s v="plays"/>
    <d v="2015-07-09T02:18:28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m/>
    <s v="theater"/>
    <s v="plays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s v="theater"/>
    <s v="plays"/>
    <d v="2015-07-18T16:19:38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9000000000001"/>
    <m/>
    <s v="theater"/>
    <s v="plays"/>
    <d v="2016-03-04T18:17:07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m/>
    <s v="theater"/>
    <s v="plays"/>
    <d v="2016-07-04T16:07:36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0000000000001"/>
    <m/>
    <s v="theater"/>
    <s v="plays"/>
    <d v="2015-08-20T14:57:29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m/>
    <s v="theater"/>
    <s v="plays"/>
    <d v="2014-12-01T17:50:08"/>
    <d v="2014-12-31T17:50:08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s v="theater"/>
    <s v="plays"/>
    <d v="2014-12-24T12:11:23"/>
    <d v="2015-01-23T12:11:2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s v="theater"/>
    <s v="plays"/>
    <d v="2015-05-11T19:27:24"/>
    <d v="2015-06-10T19:27:24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s v="theater"/>
    <s v="plays"/>
    <d v="2014-08-18T17:46:34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000000000002"/>
    <m/>
    <s v="theater"/>
    <s v="plays"/>
    <d v="2014-12-09T16:31:36"/>
    <d v="2015-01-08T16:31:36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s v="theater"/>
    <s v="plays"/>
    <d v="2014-12-03T07:58:03"/>
    <d v="2014-12-31T07:00:0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000000000001"/>
    <m/>
    <s v="theater"/>
    <s v="plays"/>
    <d v="2014-09-30T20:36:53"/>
    <d v="2014-10-30T20:36:5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s v="theater"/>
    <s v="plays"/>
    <d v="2015-05-22T13:41:22"/>
    <d v="2015-06-21T13:41:2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s v="theater"/>
    <s v="plays"/>
    <d v="2014-10-09T09:00:46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00000000002"/>
    <m/>
    <s v="theater"/>
    <s v="plays"/>
    <d v="2014-10-14T22:37:28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s v="theater"/>
    <s v="plays"/>
    <d v="2016-07-10T18:48:47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s v="theater"/>
    <s v="plays"/>
    <d v="2016-10-06T13:10:54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s v="theater"/>
    <s v="plays"/>
    <d v="2015-03-30T18:53:03"/>
    <d v="2015-04-26T06:28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m/>
    <s v="theater"/>
    <s v="plays"/>
    <d v="2016-03-31T17:36:17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s v="theater"/>
    <s v="plays"/>
    <d v="2016-03-01T18:17:36"/>
    <d v="2016-03-31T17:17:36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m/>
    <s v="theater"/>
    <s v="plays"/>
    <d v="2015-01-22T04:13:42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s v="theater"/>
    <s v="plays"/>
    <d v="2014-07-16T11:18:30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s v="theater"/>
    <s v="plays"/>
    <d v="2016-03-22T02:18:02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s v="theater"/>
    <s v="plays"/>
    <d v="2016-02-18T10:13:2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s v="theater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m/>
    <s v="theater"/>
    <s v="plays"/>
    <d v="2014-11-21T17:11:30"/>
    <d v="2014-12-21T17:11:3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m/>
    <s v="theater"/>
    <s v="plays"/>
    <d v="2016-07-25T16:44:30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s v="theater"/>
    <s v="plays"/>
    <d v="2016-05-13T12:57:34"/>
    <d v="2016-06-27T19:00:00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0000000000001"/>
    <m/>
    <s v="theater"/>
    <s v="plays"/>
    <d v="2015-04-07T19:53:30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0000000000001"/>
    <m/>
    <s v="theater"/>
    <s v="plays"/>
    <d v="2015-05-01T15:32:27"/>
    <d v="2015-05-26T15:32:27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000000000002"/>
    <m/>
    <s v="theater"/>
    <s v="plays"/>
    <d v="2014-09-20T08:00:34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s v="theater"/>
    <s v="plays"/>
    <d v="2014-12-30T22:45:44"/>
    <d v="2015-01-24T04:59:0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s v="theater"/>
    <s v="plays"/>
    <d v="2014-12-15T19:55:07"/>
    <d v="2015-02-11T04:59:0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000000000001"/>
    <m/>
    <s v="theater"/>
    <s v="plays"/>
    <d v="2014-12-01T21:33:59"/>
    <d v="2015-01-05T20:26:0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000000000001"/>
    <m/>
    <s v="theater"/>
    <s v="plays"/>
    <d v="2016-08-10T01:36:22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s v="theater"/>
    <s v="plays"/>
    <d v="2015-02-15T00:12:03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000000000002"/>
    <m/>
    <s v="theater"/>
    <s v="plays"/>
    <d v="2014-08-05T17:09:42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s v="theater"/>
    <s v="plays"/>
    <d v="2016-02-17T14:03:10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s v="theater"/>
    <s v="plays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s v="theater"/>
    <s v="plays"/>
    <d v="2015-08-04T19:04:37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s v="theater"/>
    <s v="plays"/>
    <d v="2016-09-15T20:22:44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s v="theater"/>
    <s v="plays"/>
    <d v="2014-12-17T23:58:02"/>
    <d v="2015-01-16T23:58:0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s v="theater"/>
    <s v="plays"/>
    <d v="2016-03-18T21:27:59"/>
    <d v="2016-05-17T21:27:59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000000000002"/>
    <m/>
    <s v="theater"/>
    <s v="plays"/>
    <d v="2015-10-06T20:44:40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000000000001"/>
    <m/>
    <s v="theater"/>
    <s v="plays"/>
    <d v="2016-04-23T00:22:36"/>
    <d v="2016-04-29T06:59:00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m/>
    <s v="theater"/>
    <s v="plays"/>
    <d v="2016-07-15T14:30:57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m/>
    <s v="theater"/>
    <s v="plays"/>
    <d v="2015-11-30T23:08:02"/>
    <d v="2015-12-15T00:00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s v="theater"/>
    <s v="plays"/>
    <d v="2016-05-16T17:01:30"/>
    <d v="2016-06-17T14:00:00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000000000002"/>
    <m/>
    <s v="theater"/>
    <s v="plays"/>
    <d v="2016-02-29T23:48:05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s v="theater"/>
    <s v="plays"/>
    <d v="2015-07-18T10:22:16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s v="theater"/>
    <s v="plays"/>
    <d v="2015-03-09T08:53:21"/>
    <d v="2015-04-08T08:53:2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s v="theater"/>
    <s v="plays"/>
    <d v="2014-05-30T17:26:51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s v="theater"/>
    <s v="plays"/>
    <d v="2014-05-29T14:09:34"/>
    <d v="2014-06-28T14:09:3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s v="theater"/>
    <s v="plays"/>
    <d v="2015-05-20T01:00:16"/>
    <d v="2015-06-19T01:00:16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s v="theater"/>
    <s v="plays"/>
    <d v="2015-11-10T14:14:56"/>
    <d v="2015-12-10T14:14:56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s v="theater"/>
    <s v="plays"/>
    <d v="2015-02-17T22:47:44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m/>
    <s v="theater"/>
    <s v="plays"/>
    <d v="2017-02-13T14:38:49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s v="theater"/>
    <s v="plays"/>
    <d v="2015-05-04T15:04:10"/>
    <d v="2015-06-03T15:04:1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.00000000000001"/>
    <m/>
    <s v="theater"/>
    <s v="plays"/>
    <d v="2016-10-18T03:10:26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00000000001"/>
    <m/>
    <s v="theater"/>
    <s v="plays"/>
    <d v="2015-02-02T22:31:01"/>
    <d v="2015-03-05T04:00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2999999999999"/>
    <m/>
    <s v="theater"/>
    <s v="plays"/>
    <d v="2016-09-06T22:27:24"/>
    <d v="2016-09-30T21:00:00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0000000000001"/>
    <m/>
    <s v="theater"/>
    <s v="plays"/>
    <d v="2014-08-26T05:19:31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s v="theater"/>
    <s v="plays"/>
    <d v="2014-07-08T17:41:10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m/>
    <s v="theater"/>
    <s v="plays"/>
    <d v="2016-06-24T18:34:50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999999999999"/>
    <m/>
    <s v="theater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m/>
    <s v="theater"/>
    <s v="plays"/>
    <d v="2014-07-26T16:00:57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s v="theater"/>
    <s v="plays"/>
    <d v="2016-03-31T17:48:07"/>
    <d v="2016-05-21T03:59:00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s v="theater"/>
    <s v="musical"/>
    <d v="2015-10-14T19:59:56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s v="theater"/>
    <s v="musical"/>
    <d v="2016-03-08T02:16:04"/>
    <d v="2016-05-05T17:00:00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0000000000000002E-2"/>
    <m/>
    <s v="theater"/>
    <s v="musical"/>
    <d v="2014-10-30T20:19:5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19999999999996"/>
    <m/>
    <s v="theater"/>
    <s v="musical"/>
    <d v="2014-08-29T18:04:57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s v="theater"/>
    <s v="musical"/>
    <d v="2014-11-03T22:29:09"/>
    <d v="2014-11-23T22:29:09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s v="theater"/>
    <s v="musical"/>
    <d v="2016-10-06T14:57:47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m/>
    <s v="theater"/>
    <s v="musical"/>
    <d v="2016-11-27T03:59: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m/>
    <s v="theater"/>
    <s v="musical"/>
    <d v="2016-03-21T21:11:16"/>
    <d v="2016-04-20T21:11:16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s v="theater"/>
    <s v="musical"/>
    <d v="2015-08-10T16:40:29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0000000000005"/>
    <m/>
    <s v="theater"/>
    <s v="musical"/>
    <d v="2014-12-02T16:48:55"/>
    <d v="2015-01-01T16:48:55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00000000000007"/>
    <m/>
    <s v="theater"/>
    <s v="musical"/>
    <d v="2015-02-18T16:08:52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s v="theater"/>
    <s v="musical"/>
    <d v="2016-08-08T16:15:06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s v="theater"/>
    <s v="musical"/>
    <d v="2015-04-10T18:45:30"/>
    <d v="2015-05-10T18:45:3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s v="theater"/>
    <s v="musical"/>
    <d v="2014-09-17T15:02:59"/>
    <d v="2014-10-05T05:00:00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m/>
    <s v="theater"/>
    <s v="musical"/>
    <d v="2015-10-20T19:35:27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s v="theater"/>
    <s v="musical"/>
    <d v="2015-10-08T03:27:19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s v="theater"/>
    <s v="musical"/>
    <d v="2016-02-09T05:48:07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s v="theater"/>
    <s v="musical"/>
    <d v="2016-10-22T23:17:18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05"/>
    <m/>
    <s v="theater"/>
    <s v="musical"/>
    <d v="2015-05-16T10:06:42"/>
    <d v="2015-06-16T23:30:0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09"/>
    <m/>
    <s v="theater"/>
    <s v="musical"/>
    <d v="2016-08-16T17:58: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m/>
    <s v="theater"/>
    <s v="plays"/>
    <d v="2014-09-05T07:00:45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s v="theater"/>
    <s v="plays"/>
    <d v="2014-05-21T17:06:34"/>
    <d v="2014-06-16T17:06:3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s v="theater"/>
    <s v="plays"/>
    <d v="2016-01-12T11:29:44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s v="theater"/>
    <s v="plays"/>
    <d v="2014-07-08T15:30:42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m/>
    <s v="theater"/>
    <s v="plays"/>
    <d v="2016-08-14T15:28:2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0000000000001"/>
    <m/>
    <s v="theater"/>
    <s v="plays"/>
    <d v="2015-07-06T08:43:27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s v="theater"/>
    <s v="plays"/>
    <d v="2016-03-11T09:59:46"/>
    <d v="2016-04-03T17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s v="theater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000000000001"/>
    <m/>
    <s v="theater"/>
    <s v="plays"/>
    <d v="2016-05-09T15:06:59"/>
    <d v="2016-06-01T21:42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000000000002"/>
    <m/>
    <s v="theater"/>
    <s v="plays"/>
    <d v="2014-05-16T20:36:20"/>
    <d v="2014-07-02T03:59:00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m/>
    <s v="theater"/>
    <s v="plays"/>
    <d v="2015-02-20T06:39:10"/>
    <d v="2015-03-19T14:39:0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s v="theater"/>
    <s v="plays"/>
    <d v="2014-11-28T21:08:45"/>
    <d v="2014-12-23T21:08:4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s v="theater"/>
    <s v="plays"/>
    <d v="2016-03-18T21:31:12"/>
    <d v="2016-04-10T04:00:00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999999999999"/>
    <m/>
    <s v="theater"/>
    <s v="plays"/>
    <d v="2015-03-01T05:16:54"/>
    <d v="2015-03-31T04:16:54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s v="theater"/>
    <s v="plays"/>
    <d v="2016-10-22T10:50:30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000000000001"/>
    <m/>
    <s v="theater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m/>
    <s v="theater"/>
    <s v="plays"/>
    <d v="2015-10-17T19:23:42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s v="theater"/>
    <s v="plays"/>
    <d v="2014-07-02T21:43:02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m/>
    <s v="theater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0000000000001"/>
    <m/>
    <s v="theater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20000000000002"/>
    <m/>
    <s v="theater"/>
    <s v="plays"/>
    <d v="2015-05-12T16:12:17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000000000001"/>
    <m/>
    <s v="theater"/>
    <s v="plays"/>
    <d v="2015-05-18T12:20:11"/>
    <d v="2015-05-31T23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m/>
    <s v="theater"/>
    <s v="plays"/>
    <d v="2014-06-30T15:04:2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000000000002"/>
    <m/>
    <s v="theater"/>
    <s v="plays"/>
    <d v="2014-08-27T22:43:04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000000000001"/>
    <m/>
    <s v="theater"/>
    <s v="plays"/>
    <d v="2014-10-02T07:04:57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s v="theater"/>
    <s v="plays"/>
    <d v="2016-07-05T20:57:09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s v="theater"/>
    <s v="plays"/>
    <d v="2016-05-03T14:19:42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s v="theater"/>
    <s v="plays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000000000002"/>
    <m/>
    <s v="theater"/>
    <s v="plays"/>
    <d v="2014-06-12T13:46:58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0000000000001"/>
    <m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s v="theater"/>
    <s v="plays"/>
    <d v="2014-05-27T18:16:21"/>
    <d v="2014-07-01T04:59:00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000000000001"/>
    <m/>
    <s v="theater"/>
    <s v="plays"/>
    <d v="2016-09-14T10:53:54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s v="theater"/>
    <s v="plays"/>
    <d v="2016-01-05T15:38:10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20000000000002"/>
    <m/>
    <s v="theater"/>
    <s v="plays"/>
    <d v="2014-05-13T16:26:58"/>
    <d v="2014-06-16T06:59:00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m/>
    <s v="theater"/>
    <s v="plays"/>
    <d v="2016-09-20T02:48:16"/>
    <d v="2016-10-20T02:48: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m/>
    <s v="theater"/>
    <s v="plays"/>
    <d v="2015-08-03T04:19:46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s v="theater"/>
    <s v="plays"/>
    <d v="2014-04-24T14:14:19"/>
    <d v="2014-05-19T21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999999999999"/>
    <m/>
    <s v="theater"/>
    <s v="plays"/>
    <d v="2015-08-14T15:54:20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m/>
    <s v="theater"/>
    <s v="plays"/>
    <d v="2014-05-28T05:14:15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000000000002"/>
    <m/>
    <s v="theater"/>
    <s v="plays"/>
    <d v="2014-07-09T18:53:24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m/>
    <s v="theater"/>
    <s v="plays"/>
    <d v="2015-05-23T19:50:39"/>
    <d v="2015-06-21T22:25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s v="theater"/>
    <s v="plays"/>
    <d v="2014-10-28T14:21:23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s v="theater"/>
    <s v="plays"/>
    <d v="2015-01-16T16:48:49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s v="theater"/>
    <s v="plays"/>
    <d v="2014-09-09T23:09:39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000000000002"/>
    <m/>
    <s v="theater"/>
    <s v="plays"/>
    <d v="2015-11-01T04:35:29"/>
    <d v="2015-11-30T22:30:0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m/>
    <s v="theater"/>
    <s v="plays"/>
    <d v="2016-04-30T03:12:47"/>
    <d v="2016-06-06T02:00:00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000000000001"/>
    <m/>
    <s v="theater"/>
    <s v="plays"/>
    <d v="2014-12-22T20:53:30"/>
    <d v="2015-01-11T20:53:3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s v="theater"/>
    <s v="plays"/>
    <d v="2014-12-15T14:48:36"/>
    <d v="2015-02-13T14:48:3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s v="theater"/>
    <s v="plays"/>
    <d v="2016-04-19T11:10:48"/>
    <d v="2016-05-10T11:10:48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s v="theater"/>
    <s v="plays"/>
    <d v="2016-02-01T19:21:27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s v="theater"/>
    <s v="plays"/>
    <d v="2014-09-15T14:26:56"/>
    <d v="2014-10-15T14:26:56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s v="theater"/>
    <s v="plays"/>
    <d v="2014-08-31T14:03:2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000000000001"/>
    <m/>
    <s v="theater"/>
    <s v="plays"/>
    <d v="2015-05-05T12:59:53"/>
    <d v="2015-06-04T12:59:53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000000000002"/>
    <m/>
    <s v="theater"/>
    <s v="plays"/>
    <d v="2016-06-03T12:54:44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999999999999"/>
    <m/>
    <s v="theater"/>
    <s v="plays"/>
    <d v="2016-07-05T12:06:28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m/>
    <s v="theater"/>
    <s v="plays"/>
    <d v="2016-04-01T16:33:14"/>
    <d v="2016-05-31T16:33:1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m/>
    <s v="theater"/>
    <s v="plays"/>
    <d v="2014-06-02T13:01:54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m/>
    <s v="theater"/>
    <s v="plays"/>
    <d v="2014-08-28T21:55:49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s v="theater"/>
    <s v="plays"/>
    <d v="2016-07-01T01:09:38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s v="theater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s v="theater"/>
    <s v="plays"/>
    <d v="2014-05-26T16:59:06"/>
    <d v="2014-06-25T16:59:06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m/>
    <s v="theater"/>
    <s v="plays"/>
    <d v="2015-03-09T13:49:48"/>
    <d v="2015-04-03T13:49:48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.00000000000001"/>
    <m/>
    <s v="theater"/>
    <s v="plays"/>
    <d v="2014-05-20T17:22:53"/>
    <d v="2014-06-15T16:00:0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000000000002"/>
    <m/>
    <s v="theater"/>
    <s v="plays"/>
    <d v="2015-05-10T04:07:47"/>
    <d v="2015-05-31T06:59:0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0000000000001"/>
    <m/>
    <s v="theater"/>
    <s v="plays"/>
    <d v="2016-05-15T17:42:46"/>
    <d v="2016-06-04T17:42:4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s v="theater"/>
    <s v="plays"/>
    <d v="2015-04-24T13:21:07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000000000001"/>
    <m/>
    <s v="theater"/>
    <s v="plays"/>
    <d v="2015-02-01T23:53:39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s v="theater"/>
    <s v="plays"/>
    <d v="2015-12-22T21:18:29"/>
    <d v="2016-01-21T21:18:29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s v="theater"/>
    <s v="plays"/>
    <d v="2015-04-08T20:47:29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s v="theater"/>
    <s v="plays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s v="theater"/>
    <s v="plays"/>
    <d v="2015-05-23T17:31:06"/>
    <d v="2015-06-22T17:31:06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000000000001"/>
    <m/>
    <s v="theater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s v="theater"/>
    <s v="plays"/>
    <d v="2014-10-15T22:28:04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s v="theater"/>
    <s v="plays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3999999999999"/>
    <m/>
    <s v="theater"/>
    <s v="plays"/>
    <d v="2014-10-31T18:04:22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000000000001"/>
    <m/>
    <s v="theater"/>
    <s v="plays"/>
    <d v="2016-04-05T11:47:40"/>
    <d v="2016-05-04T23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s v="theater"/>
    <s v="plays"/>
    <d v="2016-02-01T22:41:07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000000000004"/>
    <m/>
    <s v="theater"/>
    <s v="plays"/>
    <d v="2016-04-02T03:22:51"/>
    <d v="2016-04-29T21:00:00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s v="theater"/>
    <s v="plays"/>
    <d v="2016-09-19T08:21:34"/>
    <d v="2016-10-20T04:55:00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s v="theater"/>
    <s v="plays"/>
    <d v="2015-07-20T04:06:16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s v="theater"/>
    <s v="plays"/>
    <d v="2015-02-06T04:55:12"/>
    <d v="2015-03-23T03:55:1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s v="theater"/>
    <s v="plays"/>
    <d v="2015-07-18T16:15:59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0000000000001"/>
    <m/>
    <s v="theater"/>
    <s v="plays"/>
    <d v="2014-12-10T18:04:06"/>
    <d v="2015-01-10T03:23:00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0000000000002"/>
    <m/>
    <s v="theater"/>
    <s v="plays"/>
    <d v="2014-11-25T16:15:33"/>
    <d v="2015-01-24T12:00:00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s v="theater"/>
    <s v="plays"/>
    <d v="2015-04-09T00:35:08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0000000000002"/>
    <m/>
    <s v="theater"/>
    <s v="plays"/>
    <d v="2015-03-26T21:38:16"/>
    <d v="2015-05-25T21:38:16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m/>
    <s v="theater"/>
    <s v="plays"/>
    <d v="2015-04-28T16:38:09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m/>
    <s v="theater"/>
    <s v="plays"/>
    <d v="2015-02-13T17:04:53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0000000000003"/>
    <m/>
    <s v="theater"/>
    <s v="plays"/>
    <d v="2015-10-20T16:35:03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.000000000000004"/>
    <m/>
    <s v="theater"/>
    <s v="plays"/>
    <d v="2014-06-23T22:31:45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m/>
    <s v="theater"/>
    <s v="plays"/>
    <d v="2016-06-27T10:47:4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2"/>
    <m/>
    <s v="theater"/>
    <s v="plays"/>
    <d v="2014-07-13T02:09:15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s v="theater"/>
    <s v="plays"/>
    <d v="2015-11-17T22:05:50"/>
    <d v="2015-12-17T22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s v="theater"/>
    <s v="plays"/>
    <d v="2014-08-07T05:09:04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s v="theater"/>
    <s v="plays"/>
    <d v="2014-06-03T17:02:44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s v="theater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s v="theater"/>
    <s v="plays"/>
    <d v="2014-07-11T16:45:02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00000000000003"/>
    <m/>
    <s v="theater"/>
    <s v="plays"/>
    <d v="2016-09-08T09:20:39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s v="theater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000000000001"/>
    <m/>
    <s v="theater"/>
    <s v="musical"/>
    <d v="2016-01-26T16:57:16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s v="theater"/>
    <s v="musical"/>
    <d v="2016-03-29T03:03:08"/>
    <d v="2016-04-29T03:59:00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s v="theater"/>
    <s v="musical"/>
    <d v="2015-01-12T23:33:28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s v="theater"/>
    <s v="musical"/>
    <d v="2016-02-03T00:51:13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.00000000000001"/>
    <m/>
    <s v="theater"/>
    <s v="musical"/>
    <d v="2016-09-06T19:15:35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s v="theater"/>
    <s v="musical"/>
    <d v="2015-05-04T19:46:40"/>
    <d v="2015-06-03T00:00:0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s v="theater"/>
    <s v="musical"/>
    <d v="2014-06-18T21:08:57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m/>
    <s v="theater"/>
    <s v="musical"/>
    <d v="2016-03-16T20:48:27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000000000001"/>
    <m/>
    <s v="theater"/>
    <s v="musical"/>
    <d v="2014-05-12T19:33:18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0999999999999"/>
    <m/>
    <s v="theater"/>
    <s v="musical"/>
    <d v="2014-11-11T20:25:15"/>
    <d v="2014-12-01T20:25:1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000000000001"/>
    <m/>
    <s v="theater"/>
    <s v="musical"/>
    <d v="2014-04-18T11:18:58"/>
    <d v="2014-05-19T05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000000000001"/>
    <m/>
    <s v="theater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m/>
    <s v="theater"/>
    <s v="musical"/>
    <d v="2014-04-10T12:36:26"/>
    <d v="2014-05-05T12:36:26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s v="theater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s v="theater"/>
    <s v="musical"/>
    <d v="2015-07-08T19:31:29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s v="theater"/>
    <s v="musical"/>
    <d v="2015-03-02T18:00:26"/>
    <d v="2015-04-01T17:00:26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s v="theater"/>
    <s v="musical"/>
    <d v="2016-05-09T20:13:52"/>
    <d v="2016-05-29T00:36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000000000001"/>
    <m/>
    <s v="theater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4999999999999"/>
    <m/>
    <s v="theater"/>
    <s v="musical"/>
    <d v="2014-05-29T04:00:45"/>
    <d v="2014-07-03T04:00:4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s v="theater"/>
    <s v="musical"/>
    <d v="2015-02-15T00:28:17"/>
    <d v="2015-03-01T04:59:0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m/>
    <s v="theater"/>
    <s v="musical"/>
    <d v="2014-05-13T17:28:10"/>
    <d v="2014-06-12T17:28:10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s v="theater"/>
    <s v="musical"/>
    <d v="2016-03-16T14:21:19"/>
    <d v="2016-04-15T14:21:1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s v="theater"/>
    <s v="musical"/>
    <d v="2015-05-14T22:20:10"/>
    <d v="2015-06-13T22:20:1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s v="theater"/>
    <s v="musical"/>
    <d v="2016-05-03T20:34:12"/>
    <d v="2016-05-18T00:00:00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s v="theater"/>
    <s v="musical"/>
    <d v="2016-11-08T14:48:26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s v="theater"/>
    <s v="musical"/>
    <d v="2016-10-13T00:07:27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s v="theater"/>
    <s v="musical"/>
    <d v="2015-03-24T19:00:55"/>
    <d v="2015-04-09T19:00:5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s v="theater"/>
    <s v="musical"/>
    <d v="2015-03-12T22:37:23"/>
    <d v="2015-04-09T04:00:0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000000000002"/>
    <m/>
    <s v="theater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20000000000002"/>
    <m/>
    <s v="theater"/>
    <s v="musical"/>
    <d v="2014-09-05T02:40:21"/>
    <d v="2014-09-27T04:00:00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m/>
    <s v="theater"/>
    <s v="musical"/>
    <d v="2014-12-16T19:39:40"/>
    <d v="2015-02-14T19:39:40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s v="theater"/>
    <s v="musical"/>
    <d v="2016-02-25T17:39:00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s v="theater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m/>
    <s v="theater"/>
    <s v="musical"/>
    <d v="2014-08-14T21:11:25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s v="theater"/>
    <s v="musical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2000000000002"/>
    <m/>
    <s v="theater"/>
    <s v="musical"/>
    <d v="2016-02-20T03:22:00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.00000000000001"/>
    <m/>
    <s v="theater"/>
    <s v="musical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s v="theater"/>
    <s v="musical"/>
    <d v="2016-06-27T15:19:29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000000000001"/>
    <m/>
    <s v="theater"/>
    <s v="musical"/>
    <d v="2016-04-27T00:54:35"/>
    <d v="2016-05-27T00:54: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m/>
    <s v="theater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m/>
    <s v="theater"/>
    <s v="musical"/>
    <d v="2015-11-25T16:41:59"/>
    <d v="2015-12-23T16:18:0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m/>
    <s v="theater"/>
    <s v="musical"/>
    <d v="2015-05-14T19:10:18"/>
    <d v="2015-06-15T19:10:18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s v="theater"/>
    <s v="musical"/>
    <d v="2016-10-23T16:00:23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s v="theater"/>
    <s v="musical"/>
    <d v="2014-05-07T16:36:32"/>
    <d v="2014-07-06T16:36:32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s v="theater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0000000000004"/>
    <m/>
    <s v="theater"/>
    <s v="musical"/>
    <d v="2014-11-25T22:32:09"/>
    <d v="2014-12-16T22:32:09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s v="theater"/>
    <s v="musical"/>
    <d v="2015-05-08T13:55:54"/>
    <d v="2015-06-07T13:55:5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m/>
    <s v="theater"/>
    <s v="musical"/>
    <d v="2015-07-16T10:28:10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s v="theater"/>
    <s v="musical"/>
    <d v="2016-11-15T00:42:3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m/>
    <s v="theater"/>
    <s v="musical"/>
    <d v="2015-03-21T21:09:25"/>
    <d v="2015-04-20T21:09:2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m/>
    <s v="theater"/>
    <s v="musical"/>
    <d v="2014-07-11T17:20:4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s v="theater"/>
    <s v="musical"/>
    <d v="2016-02-10T22:20:4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s v="theater"/>
    <s v="musical"/>
    <d v="2014-12-09T17:41:23"/>
    <d v="2015-01-11T04:59: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s v="theater"/>
    <s v="musical"/>
    <d v="2014-12-02T16:13:36"/>
    <d v="2015-01-02T16:13:36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s v="theater"/>
    <s v="musical"/>
    <d v="2015-09-22T03:01:46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s v="theater"/>
    <s v="musical"/>
    <d v="2016-02-03T23:19:2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s v="theater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s v="theater"/>
    <s v="musical"/>
    <d v="2014-07-29T21:17:2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9999999999999993E-2"/>
    <m/>
    <s v="theater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0000000000002"/>
    <m/>
    <s v="theater"/>
    <s v="musical"/>
    <d v="2015-03-27T21:48:59"/>
    <d v="2015-04-03T21:48:59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s v="theater"/>
    <s v="plays"/>
    <d v="2015-02-24T10:53:39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s v="theater"/>
    <s v="plays"/>
    <d v="2014-06-10T12:38:27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m/>
    <s v="theater"/>
    <s v="plays"/>
    <d v="2015-02-19T20:22:38"/>
    <d v="2015-03-21T19:22:38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s v="theater"/>
    <s v="plays"/>
    <d v="2016-04-27T15:02:53"/>
    <d v="2016-05-31T11:00:00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000000000001"/>
    <m/>
    <s v="theater"/>
    <s v="plays"/>
    <d v="2015-04-15T18:01:48"/>
    <d v="2015-06-01T03:59:0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m/>
    <s v="theater"/>
    <s v="plays"/>
    <d v="2016-05-07T06:37:01"/>
    <d v="2016-06-14T21:43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m/>
    <s v="theater"/>
    <s v="plays"/>
    <d v="2015-02-23T21:41:52"/>
    <d v="2015-04-01T03:59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s v="theater"/>
    <s v="plays"/>
    <d v="2015-07-22T06:14:17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000000000001"/>
    <m/>
    <s v="theater"/>
    <s v="plays"/>
    <d v="2014-06-17T16:33:43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s v="theater"/>
    <s v="plays"/>
    <d v="2015-10-07T16:43:36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.00000000000003"/>
    <m/>
    <s v="theater"/>
    <s v="plays"/>
    <d v="2015-02-10T20:13:02"/>
    <d v="2015-03-12T19:13:0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s v="theater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m/>
    <s v="theater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m/>
    <s v="theater"/>
    <s v="plays"/>
    <d v="2015-12-03T04:20:07"/>
    <d v="2016-01-04T04:20:0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s v="theater"/>
    <s v="plays"/>
    <d v="2015-11-21T20:06:57"/>
    <d v="2016-01-19T22:59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s v="theater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s v="theater"/>
    <s v="plays"/>
    <d v="2016-07-20T15:01:43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s v="theater"/>
    <s v="plays"/>
    <d v="2015-05-27T01:40:14"/>
    <d v="2015-06-17T01:40:1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m/>
    <s v="theater"/>
    <s v="plays"/>
    <d v="2015-04-07T10:09:54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7000000000002"/>
    <m/>
    <s v="theater"/>
    <s v="plays"/>
    <d v="2015-01-30T22:16:41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s v="theater"/>
    <s v="plays"/>
    <d v="2014-11-01T12:39:47"/>
    <d v="2014-12-31T13:39:47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s v="theater"/>
    <s v="plays"/>
    <d v="2016-08-11T20:46:11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s v="theater"/>
    <s v="plays"/>
    <d v="2016-05-13T17:46:51"/>
    <d v="2016-05-27T17:46:51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000000000001"/>
    <m/>
    <s v="theater"/>
    <s v="plays"/>
    <d v="2014-10-15T20:22:25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m/>
    <s v="theater"/>
    <s v="plays"/>
    <d v="2016-01-06T02:45:35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m/>
    <s v="theater"/>
    <s v="plays"/>
    <d v="2014-11-20T20:56:12"/>
    <d v="2014-12-01T19:09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m/>
    <s v="theater"/>
    <s v="plays"/>
    <d v="2015-05-19T10:41:07"/>
    <d v="2015-06-18T10:41:07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s v="theater"/>
    <s v="plays"/>
    <d v="2016-03-31T22:36:48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s v="theater"/>
    <s v="plays"/>
    <d v="2016-07-02T22:14:12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0000000000001"/>
    <m/>
    <s v="theater"/>
    <s v="plays"/>
    <d v="2015-05-28T18:22:38"/>
    <d v="2015-07-03T18:22:38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m/>
    <s v="theater"/>
    <s v="plays"/>
    <d v="2015-04-22T17:03:29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s v="theater"/>
    <s v="plays"/>
    <d v="2015-05-31T03:25:24"/>
    <d v="2015-07-30T03:25:24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s v="theater"/>
    <s v="plays"/>
    <d v="2016-03-03T16:50:29"/>
    <d v="2016-03-28T15:50:29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s v="theater"/>
    <s v="plays"/>
    <d v="2014-05-21T18:51:27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s v="theater"/>
    <s v="plays"/>
    <d v="2014-04-11T11:50:52"/>
    <d v="2014-05-11T11:50:5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s v="theater"/>
    <s v="plays"/>
    <d v="2014-05-07T01:44:24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m/>
    <s v="theater"/>
    <s v="plays"/>
    <d v="2014-05-07T14:48:54"/>
    <d v="2014-06-03T06:59:00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"/>
    <m/>
    <s v="theater"/>
    <s v="plays"/>
    <d v="2015-09-01T15:02:54"/>
    <d v="2015-10-01T15:02:54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s v="theater"/>
    <s v="plays"/>
    <d v="2014-09-03T05:19:02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0000000000004"/>
    <m/>
    <s v="theater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m/>
    <s v="theater"/>
    <s v="plays"/>
    <d v="2015-09-18T19:36:29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m/>
    <s v="theater"/>
    <s v="plays"/>
    <d v="2015-05-12T18:24:44"/>
    <d v="2015-06-11T18:24:44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s v="theater"/>
    <s v="plays"/>
    <d v="2014-12-02T02:59:03"/>
    <d v="2015-01-01T02:59:0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s v="theater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s v="theater"/>
    <s v="plays"/>
    <d v="2015-03-02T04:34:36"/>
    <d v="2015-03-27T03:34:36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.0000000000000002E-2"/>
    <m/>
    <s v="theater"/>
    <s v="plays"/>
    <d v="2014-07-28T20:09:38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m/>
    <s v="theater"/>
    <s v="plays"/>
    <d v="2015-04-09T21:14:18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s v="theater"/>
    <s v="plays"/>
    <d v="2015-02-24T23:17:51"/>
    <d v="2015-03-26T22:17:5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s v="theater"/>
    <s v="plays"/>
    <d v="2015-02-06T17:50: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s v="theater"/>
    <s v="plays"/>
    <d v="2014-07-09T17:41:30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s v="theater"/>
    <s v="plays"/>
    <d v="2015-05-04T10:20:44"/>
    <d v="2015-05-22T21:00:0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s v="theater"/>
    <s v="plays"/>
    <d v="2014-05-30T21:26:47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9999999999998"/>
    <m/>
    <s v="theater"/>
    <s v="plays"/>
    <d v="2014-07-13T15:51:5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s v="theater"/>
    <s v="plays"/>
    <d v="2014-10-02T14:09:37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m/>
    <s v="theater"/>
    <s v="plays"/>
    <d v="2016-08-29T06:15:56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s v="theater"/>
    <s v="plays"/>
    <d v="2015-09-06T15:11:45"/>
    <d v="2015-11-05T16:11:4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s v="theater"/>
    <s v="plays"/>
    <d v="2015-10-18T21:24:1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m/>
    <s v="theater"/>
    <s v="plays"/>
    <d v="2014-07-21T15:38:18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m/>
    <s v="theater"/>
    <s v="plays"/>
    <d v="2016-02-02T22:43:41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s v="theater"/>
    <s v="plays"/>
    <d v="2016-05-19T19:32:19"/>
    <d v="2016-06-18T19:32:19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s v="theater"/>
    <s v="musical"/>
    <d v="2014-08-14T15:50:05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m/>
    <s v="theater"/>
    <s v="musical"/>
    <d v="2015-02-12T17:23:12"/>
    <d v="2015-03-14T03:11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s v="theater"/>
    <s v="musical"/>
    <d v="2014-06-03T04:07:58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m/>
    <s v="theater"/>
    <s v="musical"/>
    <d v="2017-01-28T18:44:10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s v="theater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s v="theater"/>
    <s v="musical"/>
    <d v="2015-09-08T16:42:15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s v="theater"/>
    <s v="musical"/>
    <d v="2015-01-03T00:23:42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s v="theater"/>
    <s v="musical"/>
    <d v="2016-09-02T08:19:2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0000000000006"/>
    <m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00000000000009"/>
    <m/>
    <s v="theater"/>
    <s v="musical"/>
    <d v="2016-11-08T16:15:52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6.0000000000000005E-2"/>
    <m/>
    <s v="theater"/>
    <s v="musical"/>
    <d v="2015-05-30T19:39:06"/>
    <d v="2015-06-30T03:59:0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s v="theater"/>
    <s v="musical"/>
    <d v="2014-12-26T20:39:56"/>
    <d v="2015-01-25T20:39:56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m/>
    <s v="theater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s v="theater"/>
    <s v="musical"/>
    <d v="2016-01-04T23:36:10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s v="theater"/>
    <s v="musical"/>
    <d v="2014-08-03T14:27:49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s v="theater"/>
    <s v="musical"/>
    <d v="2015-03-02T18:59:52"/>
    <d v="2015-03-27T17:59:52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s v="theater"/>
    <s v="musical"/>
    <d v="2016-04-09T22:49:51"/>
    <d v="2016-05-09T22:49:51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s v="theater"/>
    <s v="musical"/>
    <d v="2014-11-11T05:28:22"/>
    <d v="2014-12-11T05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s v="theater"/>
    <s v="musical"/>
    <d v="2015-03-16T20:35:29"/>
    <d v="2015-05-01T22:00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00000000000002"/>
    <m/>
    <s v="theater"/>
    <s v="plays"/>
    <d v="2014-12-04T00:07:10"/>
    <d v="2015-01-04T23:26:0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30000000000002"/>
    <m/>
    <s v="theater"/>
    <s v="plays"/>
    <d v="2015-06-16T18:12:24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s v="theater"/>
    <s v="plays"/>
    <d v="2015-02-21T03:10:44"/>
    <d v="2015-03-23T04:59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s v="theater"/>
    <s v="plays"/>
    <d v="2014-08-16T15:39:17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s v="theater"/>
    <s v="plays"/>
    <d v="2014-05-20T15:47:20"/>
    <d v="2014-07-01T06:00:00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m/>
    <s v="theater"/>
    <s v="plays"/>
    <d v="2016-11-05T23:00:12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s v="theater"/>
    <s v="plays"/>
    <d v="2015-01-28T06:00:18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m/>
    <s v="theater"/>
    <s v="plays"/>
    <d v="2014-06-03T04:36:18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m/>
    <s v="theater"/>
    <s v="plays"/>
    <d v="2014-12-09T20:58:03"/>
    <d v="2015-01-08T20:58:0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s v="theater"/>
    <s v="plays"/>
    <d v="2015-07-08T11:34:30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s v="theater"/>
    <s v="plays"/>
    <d v="2014-07-23T18:36:01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s v="theater"/>
    <s v="plays"/>
    <d v="2015-05-12T02:13:11"/>
    <d v="2015-06-11T02:13:11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m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m/>
    <s v="theater"/>
    <s v="plays"/>
    <d v="2016-10-20T11:14: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s v="theater"/>
    <s v="plays"/>
    <d v="2015-07-01T00:16:05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0002E-2"/>
    <m/>
    <s v="theater"/>
    <s v="plays"/>
    <d v="2015-04-01T05:30:00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m/>
    <s v="theater"/>
    <s v="plays"/>
    <d v="2015-04-30T14:58:23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m/>
    <s v="theater"/>
    <s v="plays"/>
    <d v="2015-05-19T22:01:33"/>
    <d v="2015-06-26T13:25:0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s v="theater"/>
    <s v="plays"/>
    <d v="2014-09-24T19:40:06"/>
    <d v="2014-10-26T20:08:00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m/>
    <s v="theater"/>
    <s v="plays"/>
    <d v="2014-07-14T03:14:56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999999999999998"/>
    <m/>
    <s v="theater"/>
    <s v="plays"/>
    <d v="2014-08-12T08:37:22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m/>
    <s v="theater"/>
    <s v="plays"/>
    <d v="2015-08-08T18:09:57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0000000000004"/>
    <m/>
    <s v="theater"/>
    <s v="plays"/>
    <d v="2014-10-27T19:29:37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m/>
    <s v="theater"/>
    <s v="plays"/>
    <d v="2015-02-24T06:28:50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s v="theater"/>
    <s v="plays"/>
    <d v="2015-10-31T05:04:09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m/>
    <s v="theater"/>
    <s v="plays"/>
    <d v="2015-04-20T19:39:16"/>
    <d v="2015-05-10T22:59:0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m/>
    <s v="theater"/>
    <s v="plays"/>
    <d v="2016-05-02T23:38:29"/>
    <d v="2016-06-01T23:38:29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s v="theater"/>
    <s v="plays"/>
    <d v="2016-05-04T11:19:12"/>
    <d v="2016-06-03T11:19:1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9000000000000004"/>
    <m/>
    <s v="theater"/>
    <s v="plays"/>
    <d v="2014-08-12T12:39:21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s v="theater"/>
    <s v="plays"/>
    <d v="2014-07-23T15:57:0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03"/>
    <m/>
    <s v="theater"/>
    <s v="plays"/>
    <d v="2015-12-20T16:26:13"/>
    <d v="2016-01-18T00:00:0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s v="theater"/>
    <s v="plays"/>
    <d v="2016-10-14T09:17:4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s v="theater"/>
    <s v="plays"/>
    <d v="2014-10-14T13:00:55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29999999999999"/>
    <m/>
    <s v="theater"/>
    <s v="plays"/>
    <d v="2015-01-16T18:26:50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0000000000001"/>
    <m/>
    <s v="theater"/>
    <s v="plays"/>
    <d v="2015-03-12T23:31:11"/>
    <d v="2015-04-09T23:31:1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m/>
    <s v="theater"/>
    <s v="plays"/>
    <d v="2014-05-27T23:02:02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s v="theater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s v="theater"/>
    <s v="plays"/>
    <d v="2014-11-27T02:02:28"/>
    <d v="2014-12-27T02:02:28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s v="theater"/>
    <s v="plays"/>
    <d v="2014-07-10T06:25:04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s v="theater"/>
    <s v="plays"/>
    <d v="2015-09-18T16:23:47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m/>
    <s v="theater"/>
    <s v="plays"/>
    <d v="2016-08-19T19:51:05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s v="theater"/>
    <s v="plays"/>
    <d v="2016-03-04T08:07:48"/>
    <d v="2016-04-01T06:00:0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s v="theater"/>
    <s v="plays"/>
    <d v="2015-08-12T03:38:27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m/>
    <s v="theater"/>
    <s v="plays"/>
    <d v="2016-02-15T04:02:44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0000000000002"/>
    <m/>
    <s v="theater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s v="theater"/>
    <s v="plays"/>
    <d v="2015-08-17T16:07:19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0000000000005"/>
    <m/>
    <s v="theater"/>
    <s v="plays"/>
    <d v="2015-08-05T15:45:46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s v="theater"/>
    <s v="plays"/>
    <d v="2016-11-01T06:18:40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m/>
    <s v="theater"/>
    <s v="plays"/>
    <d v="2016-06-13T15:09:20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00000000000001"/>
    <m/>
    <s v="theater"/>
    <s v="plays"/>
    <d v="2015-05-27T21:44:14"/>
    <d v="2015-06-27T21:44:14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s v="theater"/>
    <s v="plays"/>
    <d v="2014-10-03T09:36:1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s v="theater"/>
    <s v="plays"/>
    <d v="2014-11-18T11:49:11"/>
    <d v="2015-01-02T11:49: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m/>
    <s v="theater"/>
    <s v="plays"/>
    <d v="2014-10-28T14:05:37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s v="theater"/>
    <s v="plays"/>
    <d v="2015-04-17T21:41:54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s v="theater"/>
    <s v="plays"/>
    <d v="2015-10-02T18:41:08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s v="theater"/>
    <s v="plays"/>
    <d v="2015-07-28T15:54:35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s v="theater"/>
    <s v="plays"/>
    <d v="2015-04-15T19:14:28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s v="theater"/>
    <s v="plays"/>
    <d v="2015-01-27T20:00:22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m/>
    <s v="theater"/>
    <s v="plays"/>
    <d v="2016-09-02T03:25:44"/>
    <d v="2016-10-02T03:25:44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s v="theater"/>
    <s v="plays"/>
    <d v="2014-07-09T07:48:43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m/>
    <s v="theater"/>
    <s v="plays"/>
    <d v="2016-03-10T16:51:20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s v="theater"/>
    <s v="plays"/>
    <d v="2016-03-04T19:49:02"/>
    <d v="2016-05-03T18:49:0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m/>
    <s v="theater"/>
    <s v="plays"/>
    <d v="2015-08-27T18:58:10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s v="theater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s v="theater"/>
    <s v="plays"/>
    <d v="2014-05-15T15:37:4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m/>
    <s v="theater"/>
    <s v="plays"/>
    <d v="2015-10-29T20:22:21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s v="theater"/>
    <s v="plays"/>
    <d v="2016-03-28T22:22:07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3.0000000000000002E-2"/>
    <m/>
    <s v="theater"/>
    <s v="plays"/>
    <d v="2016-05-23T23:25:54"/>
    <d v="2016-07-08T23:25:5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s v="theater"/>
    <s v="plays"/>
    <d v="2014-06-26T22:48:32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0000000000002"/>
    <m/>
    <s v="theater"/>
    <s v="plays"/>
    <d v="2014-08-29T18:55:56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02"/>
    <m/>
    <s v="theater"/>
    <s v="plays"/>
    <d v="2015-12-04T20:17:36"/>
    <d v="2016-01-03T20:17:3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004"/>
    <m/>
    <s v="theater"/>
    <s v="plays"/>
    <d v="2014-04-16T21:23:30"/>
    <d v="2014-05-08T21:23:3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00000000000004"/>
    <m/>
    <s v="theater"/>
    <s v="plays"/>
    <d v="2015-11-03T14:54:54"/>
    <d v="2015-11-28T14:54:54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s v="theater"/>
    <s v="plays"/>
    <d v="2015-10-19T03:41:57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s v="theater"/>
    <s v="plays"/>
    <d v="2015-02-18T17:19:46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0000000000002"/>
    <m/>
    <s v="theater"/>
    <s v="plays"/>
    <d v="2016-02-14T05:39:40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s v="theater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m/>
    <s v="theater"/>
    <s v="plays"/>
    <d v="2017-02-04T06:58:2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1"/>
    <m/>
    <s v="theater"/>
    <s v="plays"/>
    <d v="2016-03-23T19:34:33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00000000000006"/>
    <m/>
    <s v="theater"/>
    <s v="plays"/>
    <d v="2016-08-19T20:30:46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6.9999999999999993E-2"/>
    <m/>
    <s v="theater"/>
    <s v="plays"/>
    <d v="2016-03-18T20:43:31"/>
    <d v="2016-04-17T20:43:3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m/>
    <s v="theater"/>
    <s v="plays"/>
    <d v="2014-06-21T12:52:06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m/>
    <s v="theater"/>
    <s v="plays"/>
    <d v="2014-12-08T01:37:14"/>
    <d v="2015-02-06T01:37: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s v="theater"/>
    <s v="plays"/>
    <d v="2016-04-09T16:25:10"/>
    <d v="2016-05-09T04:00:0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s v="theater"/>
    <s v="plays"/>
    <d v="2016-05-03T13:07:28"/>
    <d v="2016-06-02T13:07:28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s v="theater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0000000000005"/>
    <m/>
    <s v="theater"/>
    <s v="plays"/>
    <d v="2014-07-10T20:36:0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s v="theater"/>
    <s v="plays"/>
    <d v="2016-06-22T18:55:3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00000000000001"/>
    <m/>
    <s v="theater"/>
    <s v="plays"/>
    <d v="2014-12-02T15:25:53"/>
    <d v="2015-01-31T15:25:5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m/>
    <s v="theater"/>
    <s v="plays"/>
    <d v="2015-03-06T21:40:57"/>
    <d v="2015-03-29T20:00:0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.000000000000004"/>
    <m/>
    <s v="theater"/>
    <s v="plays"/>
    <d v="2014-06-05T14:22:27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m/>
    <s v="theater"/>
    <s v="plays"/>
    <d v="2016-05-18T04:19:09"/>
    <d v="2016-07-17T04:19:09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s v="theater"/>
    <s v="plays"/>
    <d v="2015-05-08T19:26:20"/>
    <d v="2015-07-07T19:26:2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0000000000004"/>
    <m/>
    <s v="theater"/>
    <s v="plays"/>
    <d v="2014-04-18T20:52:36"/>
    <d v="2014-05-20T06:59:0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0000000000001"/>
    <m/>
    <s v="theater"/>
    <s v="plays"/>
    <d v="2014-10-08T23:07:2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s v="theater"/>
    <s v="plays"/>
    <d v="2016-01-30T16:58:40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s v="theater"/>
    <s v="plays"/>
    <d v="2016-04-07T13:09:54"/>
    <d v="2016-05-06T13:04:0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s v="theater"/>
    <s v="plays"/>
    <d v="2014-05-06T22:11:30"/>
    <d v="2014-05-16T22:11:30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m/>
    <s v="theater"/>
    <s v="plays"/>
    <d v="2015-08-14T01:56:53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s v="theater"/>
    <s v="plays"/>
    <d v="2015-10-09T17:59:41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00000000000006"/>
    <m/>
    <s v="theater"/>
    <s v="plays"/>
    <d v="2016-02-01T16:08:13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s v="theater"/>
    <s v="plays"/>
    <d v="2015-05-01T15:28:02"/>
    <d v="2015-05-31T15:28:0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s v="theater"/>
    <s v="plays"/>
    <d v="2015-10-12T22:34:19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m/>
    <s v="theater"/>
    <s v="plays"/>
    <d v="2015-04-13T20:45:12"/>
    <d v="2015-05-13T20:45:12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s v="theater"/>
    <s v="plays"/>
    <d v="2014-06-19T09:21:3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s v="theater"/>
    <s v="plays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m/>
    <s v="theater"/>
    <s v="plays"/>
    <d v="2014-11-07T06:24:24"/>
    <d v="2014-11-20T16:04:00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s v="theater"/>
    <s v="plays"/>
    <d v="2015-03-06T09:23:41"/>
    <d v="2015-04-05T08:23:41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m/>
    <s v="theater"/>
    <s v="plays"/>
    <d v="2015-02-26T23:07:06"/>
    <d v="2015-03-28T22:07:06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09999999999998"/>
    <m/>
    <s v="theater"/>
    <s v="plays"/>
    <d v="2014-07-22T19:53:18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m/>
    <s v="theater"/>
    <s v="plays"/>
    <d v="2016-03-08T15:29:18"/>
    <d v="2016-05-07T14:29:18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s v="theater"/>
    <s v="plays"/>
    <d v="2017-02-09T23:08:28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s v="theater"/>
    <s v="plays"/>
    <d v="2014-08-28T01:02:41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s v="theater"/>
    <s v="plays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s v="theater"/>
    <s v="plays"/>
    <d v="2014-09-08T03:54:17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m/>
    <s v="theater"/>
    <s v="plays"/>
    <d v="2014-08-21T19:23: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m/>
    <s v="theater"/>
    <s v="plays"/>
    <d v="2016-01-22T18:33:07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s v="theater"/>
    <s v="plays"/>
    <d v="2014-07-28T18:33:01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09"/>
    <m/>
    <s v="theater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00000000000006"/>
    <m/>
    <s v="theater"/>
    <s v="plays"/>
    <d v="2014-07-31T16:49:20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m/>
    <s v="theater"/>
    <s v="plays"/>
    <d v="2014-10-09T18:29:26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s v="theater"/>
    <s v="plays"/>
    <d v="2014-12-29T13:04:38"/>
    <d v="2015-01-28T13:04:38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s v="theater"/>
    <s v="plays"/>
    <d v="2015-04-02T13:04:09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s v="theater"/>
    <s v="plays"/>
    <d v="2016-02-19T05:54:2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m/>
    <s v="theater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s v="theater"/>
    <s v="plays"/>
    <d v="2014-08-18T20:56:40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s v="theater"/>
    <s v="plays"/>
    <d v="2014-08-05T16:07:54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m/>
    <s v="theater"/>
    <s v="plays"/>
    <d v="2016-09-07T21:51:4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m/>
    <s v="theater"/>
    <s v="plays"/>
    <d v="2016-02-17T16:13:16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m/>
    <s v="theater"/>
    <s v="plays"/>
    <d v="2015-02-22T04:34:59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m/>
    <s v="theater"/>
    <s v="plays"/>
    <d v="2014-08-27T21:52:38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m/>
    <s v="theater"/>
    <s v="plays"/>
    <d v="2014-12-17T14:01:07"/>
    <d v="2015-02-01T02:54:00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s v="theater"/>
    <s v="plays"/>
    <d v="2016-02-08T23:59: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s v="theater"/>
    <s v="plays"/>
    <d v="2015-08-01T16:04:57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s v="theater"/>
    <s v="plays"/>
    <d v="2015-05-27T05:42:16"/>
    <d v="2015-07-26T05:42:16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s v="theater"/>
    <s v="plays"/>
    <d v="2015-10-05T15:43:59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m/>
    <s v="theater"/>
    <s v="plays"/>
    <d v="2017-02-02T23:18:01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s v="theater"/>
    <s v="plays"/>
    <d v="2014-05-06T22:31:40"/>
    <d v="2014-06-05T22:31:40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s v="theater"/>
    <s v="plays"/>
    <d v="2015-11-14T00:36:10"/>
    <d v="2015-12-14T00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s v="theater"/>
    <s v="plays"/>
    <d v="2016-01-05T15:43:19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s v="theater"/>
    <s v="plays"/>
    <d v="2014-10-29T14:02:44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m/>
    <s v="theater"/>
    <s v="plays"/>
    <d v="2015-10-16T19:25:16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m/>
    <s v="theater"/>
    <s v="plays"/>
    <d v="2016-09-01T06:27:04"/>
    <d v="2016-10-02T09:00: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m/>
    <s v="theater"/>
    <s v="plays"/>
    <d v="2015-03-04T22:44:10"/>
    <d v="2015-04-03T21:44:1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s v="theater"/>
    <s v="plays"/>
    <d v="2014-09-21T21:11:27"/>
    <d v="2014-10-21T21:11:2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m/>
    <s v="theater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m/>
    <s v="theater"/>
    <s v="plays"/>
    <d v="2016-05-07T01:41:55"/>
    <d v="2016-05-24T14:25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0000000000001"/>
    <m/>
    <s v="theater"/>
    <s v="plays"/>
    <d v="2014-08-18T19:10:10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s v="theater"/>
    <s v="plays"/>
    <d v="2015-10-28T16:06:07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s v="theater"/>
    <s v="plays"/>
    <d v="2015-05-20T05:33:24"/>
    <d v="2015-07-18T03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004"/>
    <m/>
    <s v="theater"/>
    <s v="plays"/>
    <d v="2016-07-08T11:22:34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000000000000002"/>
    <m/>
    <s v="theater"/>
    <s v="plays"/>
    <d v="2014-12-22T02:01:04"/>
    <d v="2015-01-20T19:16:00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s v="theater"/>
    <s v="plays"/>
    <d v="2014-11-05T22:58:45"/>
    <d v="2014-11-20T22:58:4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s v="theater"/>
    <s v="plays"/>
    <d v="2015-03-11T05:16:22"/>
    <d v="2015-04-10T05:00:0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s v="theater"/>
    <s v="plays"/>
    <d v="2014-07-22T04:49:49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m/>
    <s v="theater"/>
    <s v="plays"/>
    <d v="2014-09-22T15:36:50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m/>
    <s v="theater"/>
    <s v="plays"/>
    <d v="2014-12-18T00:32:23"/>
    <d v="2015-01-11T01:00:0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0000000000002"/>
    <m/>
    <s v="theater"/>
    <s v="plays"/>
    <d v="2016-03-07T12:13:07"/>
    <d v="2016-04-11T11:13:07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s v="theater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9999999999999993E-2"/>
    <m/>
    <s v="theater"/>
    <s v="plays"/>
    <d v="2014-09-23T15:16:31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s v="theater"/>
    <s v="plays"/>
    <d v="2014-05-02T19:26:37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m/>
    <s v="theater"/>
    <s v="plays"/>
    <d v="2014-08-14T21:05:16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s v="theater"/>
    <s v="plays"/>
    <d v="2014-10-16T16:33:48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s v="theater"/>
    <s v="plays"/>
    <d v="2016-08-31T20:11:25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s v="theater"/>
    <s v="plays"/>
    <d v="2014-05-20T15:33:51"/>
    <d v="2014-06-19T15:33:51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s v="theater"/>
    <s v="plays"/>
    <d v="2016-06-13T22:23:59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m/>
    <s v="theater"/>
    <s v="plays"/>
    <d v="2015-11-02T23:14:40"/>
    <d v="2015-11-25T23:00:0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m/>
    <s v="theater"/>
    <s v="plays"/>
    <d v="2016-03-17T01:27:24"/>
    <d v="2016-04-01T03:59:00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s v="theater"/>
    <s v="plays"/>
    <d v="2014-08-15T15:22:32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s v="theater"/>
    <s v="plays"/>
    <d v="2014-05-20T16:40:56"/>
    <d v="2014-06-23T16:00:0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s v="theater"/>
    <s v="plays"/>
    <d v="2016-02-21T03:23:43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s v="theater"/>
    <s v="plays"/>
    <d v="2016-06-02T17:44:28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00000000000002"/>
    <m/>
    <s v="theater"/>
    <s v="plays"/>
    <d v="2014-05-28T16:21:24"/>
    <d v="2014-06-27T16:21:2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s v="theater"/>
    <s v="plays"/>
    <d v="2015-03-30T14:07:06"/>
    <d v="2015-04-29T14:07:06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m/>
    <s v="theater"/>
    <s v="plays"/>
    <d v="2014-07-13T22:50:11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m/>
    <s v="theater"/>
    <s v="plays"/>
    <d v="2016-04-19T00:56:28"/>
    <d v="2016-05-19T00:56:28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s v="theater"/>
    <s v="plays"/>
    <d v="2015-08-19T02:49:10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s v="theater"/>
    <s v="plays"/>
    <d v="2016-12-14T23:07:35"/>
    <d v="2017-01-13T23:05:00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00000000000006"/>
    <m/>
    <s v="theater"/>
    <s v="plays"/>
    <d v="2015-01-18T15:52:36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s v="theater"/>
    <s v="plays"/>
    <d v="2015-01-27T16:00:2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s v="theater"/>
    <s v="plays"/>
    <d v="2016-11-26T19:18:5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s v="theater"/>
    <s v="plays"/>
    <d v="2014-06-22T18:35:11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m/>
    <s v="theater"/>
    <s v="plays"/>
    <d v="2015-03-15T08:17:06"/>
    <d v="2015-05-09T04:00:0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0000000000004"/>
    <m/>
    <s v="theater"/>
    <s v="plays"/>
    <d v="2015-10-06T13:16:15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00000000000004"/>
    <m/>
    <s v="theater"/>
    <s v="plays"/>
    <d v="2014-05-20T01:06:09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s v="theater"/>
    <s v="plays"/>
    <d v="2014-09-23T19:05:49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s v="theater"/>
    <s v="plays"/>
    <d v="2016-11-21T17:03:14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s v="theater"/>
    <s v="plays"/>
    <d v="2016-12-28T18:54:02"/>
    <d v="2017-01-27T18:54:0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m/>
    <s v="theater"/>
    <s v="plays"/>
    <d v="2016-05-20T22:32:01"/>
    <d v="2016-06-19T22:32:01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s v="theater"/>
    <s v="plays"/>
    <d v="2016-05-21T16:45:16"/>
    <d v="2016-06-14T18:54:0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0000000000002"/>
    <m/>
    <s v="theater"/>
    <s v="plays"/>
    <d v="2015-02-06T13:57:05"/>
    <d v="2015-03-08T12:57:0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s v="theater"/>
    <s v="plays"/>
    <d v="2015-10-30T04:32:33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m/>
    <s v="theater"/>
    <s v="plays"/>
    <d v="2015-12-15T18:16:56"/>
    <d v="2016-01-14T18:16:5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m/>
    <s v="theater"/>
    <s v="plays"/>
    <d v="2016-09-09T10:28:26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9000000000000004"/>
    <m/>
    <s v="theater"/>
    <s v="plays"/>
    <d v="2015-02-23T14:29:35"/>
    <d v="2015-03-24T03:59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s v="theater"/>
    <s v="plays"/>
    <d v="2015-10-27T22:34:59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s v="theater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s v="theater"/>
    <s v="plays"/>
    <d v="2014-12-17T14:42:04"/>
    <d v="2015-01-16T10:26:0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s v="theater"/>
    <s v="plays"/>
    <d v="2015-04-28T17:34:48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s v="theater"/>
    <s v="plays"/>
    <d v="2015-07-24T16:08:57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s v="theater"/>
    <s v="plays"/>
    <d v="2014-12-17T12:09:11"/>
    <d v="2015-01-16T12:09:1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m/>
    <s v="theater"/>
    <s v="plays"/>
    <d v="2015-02-04T04:40:47"/>
    <d v="2015-04-05T03:40:47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s v="theater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s v="theater"/>
    <s v="plays"/>
    <d v="2014-09-08T02:05:00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m/>
    <s v="theater"/>
    <s v="plays"/>
    <d v="2016-11-19T00:45:50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m/>
    <s v="theater"/>
    <s v="plays"/>
    <d v="2017-01-15T12:43:39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s v="theater"/>
    <s v="plays"/>
    <d v="2015-12-06T19:47:17"/>
    <d v="2016-01-31T23:55:0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s v="theater"/>
    <s v="plays"/>
    <d v="2016-05-05T17:19:57"/>
    <d v="2016-06-04T17:19:57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m/>
    <s v="theater"/>
    <s v="plays"/>
    <d v="2016-07-19T20:24:33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s v="theater"/>
    <s v="plays"/>
    <d v="2014-10-15T02:59:5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s v="theater"/>
    <s v="plays"/>
    <d v="2016-12-26T21:41:22"/>
    <d v="2017-01-25T21:41:2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s v="theater"/>
    <s v="plays"/>
    <d v="2016-04-15T20:21:13"/>
    <d v="2016-05-15T20:21:13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s v="theater"/>
    <s v="plays"/>
    <d v="2015-07-03T19:59:26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m/>
    <s v="theater"/>
    <s v="plays"/>
    <d v="2016-09-27T06:40:3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m/>
    <s v="theater"/>
    <s v="plays"/>
    <d v="2016-11-23T00:15:09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600000000000009"/>
    <m/>
    <s v="theater"/>
    <s v="plays"/>
    <d v="2015-02-18T01:11:06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s v="theater"/>
    <s v="plays"/>
    <d v="2014-09-01T22:00:01"/>
    <d v="2014-09-24T22:00:01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00000000000002"/>
    <m/>
    <s v="theater"/>
    <s v="plays"/>
    <d v="2017-02-01T00:45:37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s v="theater"/>
    <s v="plays"/>
    <d v="2015-10-30T12:56:44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m/>
    <s v="theater"/>
    <s v="plays"/>
    <d v="2016-05-22T15:02:31"/>
    <d v="2016-07-21T15:02:31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00000000000003"/>
    <m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s v="theater"/>
    <s v="plays"/>
    <d v="2016-01-31T22:43:06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s v="theater"/>
    <s v="plays"/>
    <d v="2015-12-20T13:45:23"/>
    <d v="2016-01-08T06:34:00"/>
    <x v="11"/>
  </r>
  <r>
    <m/>
    <m/>
    <m/>
    <m/>
    <m/>
    <x v="4"/>
    <m/>
    <m/>
    <m/>
    <m/>
    <m/>
    <m/>
    <m/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10AF3-0705-4905-B45C-9F8B63D4AB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countASubtotal="1" avgSubtotal="1">
      <items count="7">
        <item x="1"/>
        <item x="2"/>
        <item x="3"/>
        <item x="0"/>
        <item h="1" x="4"/>
        <item t="countA"/>
        <item t="avg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16" baseItem="1"/>
  </dataFields>
  <formats count="4">
    <format dxfId="31">
      <pivotArea collapsedLevelsAreSubtotals="1" fieldPosition="0">
        <references count="2">
          <reference field="5" count="2" selected="0">
            <x v="0"/>
            <x v="1"/>
          </reference>
          <reference field="16" count="0"/>
        </references>
      </pivotArea>
    </format>
    <format dxfId="30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29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28">
      <pivotArea field="16" grandCol="1" collapsedLevelsAreSubtotals="1" axis="axisRow" fieldPosition="0">
        <references count="1">
          <reference field="16" count="0"/>
        </references>
      </pivotArea>
    </format>
  </format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673F8-2D66-4538-A662-6354F4CE5B0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formats count="6">
    <format dxfId="27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26">
      <pivotArea collapsedLevelsAreSubtotals="1" fieldPosition="0">
        <references count="2">
          <reference field="5" count="1" selected="0">
            <x v="1"/>
          </reference>
          <reference field="17" count="0"/>
        </references>
      </pivotArea>
    </format>
    <format dxfId="25">
      <pivotArea collapsedLevelsAreSubtotals="1" fieldPosition="0">
        <references count="2">
          <reference field="5" count="1" selected="0">
            <x v="2"/>
          </reference>
          <reference field="17" count="0"/>
        </references>
      </pivotArea>
    </format>
    <format dxfId="24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  <format dxfId="23">
      <pivotArea field="17" grandCol="1" collapsedLevelsAreSubtotals="1" axis="axisRow" fieldPosition="0">
        <references count="1">
          <reference field="17" count="0"/>
        </references>
      </pivotArea>
    </format>
    <format dxfId="22">
      <pivotArea collapsedLevelsAreSubtotals="1" fieldPosition="0">
        <references count="2">
          <reference field="5" count="1" selected="0">
            <x v="0"/>
          </reference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</format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4DC0D-705A-4F9B-B9EC-67E56B07CBD9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E17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formats count="4">
    <format dxfId="21">
      <pivotArea collapsedLevelsAreSubtotals="1" fieldPosition="0">
        <references count="2">
          <reference field="5" count="1" selected="0">
            <x v="3"/>
          </reference>
          <reference field="20" count="0"/>
        </references>
      </pivotArea>
    </format>
    <format dxfId="20">
      <pivotArea collapsedLevelsAreSubtotals="1" fieldPosition="0">
        <references count="2">
          <reference field="5" count="1" selected="0">
            <x v="0"/>
          </reference>
          <reference field="20" count="0"/>
        </references>
      </pivotArea>
    </format>
    <format dxfId="19">
      <pivotArea collapsedLevelsAreSubtotals="1" fieldPosition="0">
        <references count="2">
          <reference field="5" count="1" selected="0">
            <x v="1"/>
          </reference>
          <reference field="20" count="0"/>
        </references>
      </pivotArea>
    </format>
    <format dxfId="18">
      <pivotArea field="20" grandCol="1" collapsedLevelsAreSubtotals="1" axis="axisRow" fieldPosition="0">
        <references count="1">
          <reference field="20" count="0"/>
        </references>
      </pivotArea>
    </format>
  </format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C1" zoomScale="55" zoomScaleNormal="55" workbookViewId="0">
      <selection activeCell="O7" sqref="O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518AF-53A1-4834-8E0A-4C748B257336}">
  <dimension ref="A1:U4115"/>
  <sheetViews>
    <sheetView topLeftCell="L1" zoomScale="70" zoomScaleNormal="70" workbookViewId="0">
      <selection activeCell="Q5" sqref="Q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6.77734375" customWidth="1"/>
    <col min="16" max="16" width="51.33203125" customWidth="1"/>
    <col min="17" max="17" width="14.77734375" customWidth="1"/>
    <col min="18" max="18" width="17.77734375" customWidth="1"/>
    <col min="19" max="19" width="35.33203125" style="14" customWidth="1"/>
    <col min="20" max="20" width="42.77734375" customWidth="1"/>
    <col min="21" max="21" width="28.109375" customWidth="1"/>
  </cols>
  <sheetData>
    <row r="1" spans="1:21" s="5" customForma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8358</v>
      </c>
      <c r="R1" s="5" t="s">
        <v>8359</v>
      </c>
      <c r="S1" s="13" t="s">
        <v>8367</v>
      </c>
      <c r="T1" s="5" t="s">
        <v>8366</v>
      </c>
      <c r="U1" s="5" t="s">
        <v>8369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MROUND(E2/D2, 0.0001) * 100</f>
        <v>136.86000000000001</v>
      </c>
      <c r="P2" s="5">
        <f>SUM(E2:E4115)/SUM(L2:L4115)</f>
        <v>99.674345077993053</v>
      </c>
      <c r="Q2" t="s">
        <v>8308</v>
      </c>
      <c r="R2" t="s">
        <v>8309</v>
      </c>
      <c r="S2" s="14">
        <f>(J2/86400)+DATE(1970,1,1)</f>
        <v>42177.007071759261</v>
      </c>
      <c r="T2" s="14">
        <f>(I2/86400)+DATE(1970,1,1)</f>
        <v>42208.125</v>
      </c>
      <c r="U2" t="str">
        <f>TEXT(S2, "MMMM")</f>
        <v>June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MROUND(E3/D3, 0.0001) * 100</f>
        <v>142.61000000000001</v>
      </c>
      <c r="Q3" t="s">
        <v>8308</v>
      </c>
      <c r="R3" t="s">
        <v>8309</v>
      </c>
      <c r="S3" s="14">
        <f t="shared" ref="S3:S66" si="1">(J3/86400)+DATE(1970,1,1)</f>
        <v>42766.600497685184</v>
      </c>
      <c r="T3" s="14">
        <f t="shared" ref="T3:T66" si="2">(I3/86400)+DATE(1970,1,1)</f>
        <v>42796.600497685184</v>
      </c>
      <c r="U3" t="str">
        <f t="shared" ref="U3:U66" si="3">TEXT(S3, "MMMM")</f>
        <v>January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18" t="s">
        <v>8365</v>
      </c>
      <c r="Q4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 t="str">
        <f t="shared" si="3"/>
        <v>February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103.90000000000002</v>
      </c>
      <c r="P5" s="19">
        <f>MROUND(SUM(E2:E4115), 1)</f>
        <v>46173742</v>
      </c>
      <c r="Q5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 t="str">
        <f t="shared" si="3"/>
        <v>July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 s="18" t="s">
        <v>8364</v>
      </c>
      <c r="Q6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 t="str">
        <f t="shared" si="3"/>
        <v>November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109.78000000000002</v>
      </c>
      <c r="P7" s="18">
        <f>SUM(L2:L4115)</f>
        <v>463246</v>
      </c>
      <c r="Q7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 t="str">
        <f t="shared" si="3"/>
        <v>July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 s="18" t="s">
        <v>8416</v>
      </c>
      <c r="Q8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 t="str">
        <f t="shared" si="3"/>
        <v>June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 s="18" t="s">
        <v>8417</v>
      </c>
      <c r="Q9" t="s">
        <v>8308</v>
      </c>
      <c r="R9" t="s">
        <v>8309</v>
      </c>
      <c r="S9" s="14">
        <f t="shared" si="1"/>
        <v>42516.047071759254</v>
      </c>
      <c r="T9" s="14">
        <f t="shared" si="2"/>
        <v>42556.047071759254</v>
      </c>
      <c r="U9" t="str">
        <f t="shared" si="3"/>
        <v>May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100.03999999999999</v>
      </c>
      <c r="Q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 t="str">
        <f t="shared" si="3"/>
        <v>April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Q11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 t="str">
        <f t="shared" si="3"/>
        <v>March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100.50000000000001</v>
      </c>
      <c r="Q12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 t="str">
        <f t="shared" si="3"/>
        <v>May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Q13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 t="str">
        <f t="shared" si="3"/>
        <v>July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Q14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 t="str">
        <f t="shared" si="3"/>
        <v>June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Q15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 t="str">
        <f t="shared" si="3"/>
        <v>May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Q16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 t="str">
        <f t="shared" si="3"/>
        <v>June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Q17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 t="str">
        <f t="shared" si="3"/>
        <v>September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Q18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 t="str">
        <f t="shared" si="3"/>
        <v>May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100.67000000000002</v>
      </c>
      <c r="Q19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 t="str">
        <f t="shared" si="3"/>
        <v>October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106.32000000000002</v>
      </c>
      <c r="Q20" t="s">
        <v>8308</v>
      </c>
      <c r="R20" t="s">
        <v>8309</v>
      </c>
      <c r="S20" s="14">
        <f t="shared" si="1"/>
        <v>41869.542314814811</v>
      </c>
      <c r="T20" s="14">
        <f t="shared" si="2"/>
        <v>41899.542314814811</v>
      </c>
      <c r="U20" t="str">
        <f t="shared" si="3"/>
        <v>August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145.29000000000002</v>
      </c>
      <c r="Q21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 t="str">
        <f t="shared" si="3"/>
        <v>June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Q22" t="s">
        <v>8308</v>
      </c>
      <c r="R22" t="s">
        <v>8309</v>
      </c>
      <c r="S22" s="14">
        <f t="shared" si="1"/>
        <v>42200.758240740739</v>
      </c>
      <c r="T22" s="14">
        <f t="shared" si="2"/>
        <v>42260.758240740739</v>
      </c>
      <c r="U22" t="str">
        <f t="shared" si="3"/>
        <v>July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109.14000000000001</v>
      </c>
      <c r="Q23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 t="str">
        <f t="shared" si="3"/>
        <v>August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Q24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 t="str">
        <f t="shared" si="3"/>
        <v>December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Q25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 t="str">
        <f t="shared" si="3"/>
        <v>April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Q26" t="s">
        <v>8308</v>
      </c>
      <c r="R26" t="s">
        <v>8309</v>
      </c>
      <c r="S26" s="14">
        <f t="shared" si="1"/>
        <v>42229.820173611108</v>
      </c>
      <c r="T26" s="14">
        <f t="shared" si="2"/>
        <v>42262.818749999999</v>
      </c>
      <c r="U26" t="str">
        <f t="shared" si="3"/>
        <v>August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Q27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 t="str">
        <f t="shared" si="3"/>
        <v>November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Q28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 t="str">
        <f t="shared" si="3"/>
        <v>July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111.72999999999999</v>
      </c>
      <c r="Q29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 t="str">
        <f t="shared" si="3"/>
        <v>October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Q3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 t="str">
        <f t="shared" si="3"/>
        <v>November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123.33000000000001</v>
      </c>
      <c r="Q31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 t="str">
        <f t="shared" si="3"/>
        <v>June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101.30000000000001</v>
      </c>
      <c r="Q32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 t="str">
        <f t="shared" si="3"/>
        <v>July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Q33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 t="str">
        <f t="shared" si="3"/>
        <v>January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Q34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 t="str">
        <f t="shared" si="3"/>
        <v>April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102.10000000000001</v>
      </c>
      <c r="Q35" t="s">
        <v>8308</v>
      </c>
      <c r="R35" t="s">
        <v>8309</v>
      </c>
      <c r="S35" s="14">
        <f t="shared" si="1"/>
        <v>42286.660891203705</v>
      </c>
      <c r="T35" s="14">
        <f t="shared" si="2"/>
        <v>42316.702557870369</v>
      </c>
      <c r="U35" t="str">
        <f t="shared" si="3"/>
        <v>October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Q36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 t="str">
        <f t="shared" si="3"/>
        <v>July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Q37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 t="str">
        <f t="shared" si="3"/>
        <v>April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Q38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 t="str">
        <f t="shared" si="3"/>
        <v>March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Q39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 t="str">
        <f t="shared" si="3"/>
        <v>January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Q40" t="s">
        <v>8308</v>
      </c>
      <c r="R40" t="s">
        <v>8309</v>
      </c>
      <c r="S40" s="14">
        <f t="shared" si="1"/>
        <v>41375.057222222225</v>
      </c>
      <c r="T40" s="14">
        <f t="shared" si="2"/>
        <v>41405.057222222225</v>
      </c>
      <c r="U40" t="str">
        <f t="shared" si="3"/>
        <v>April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Q41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 t="str">
        <f t="shared" si="3"/>
        <v>April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Q42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 t="str">
        <f t="shared" si="3"/>
        <v>May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Q43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 t="str">
        <f t="shared" si="3"/>
        <v>September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Q44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 t="str">
        <f t="shared" si="3"/>
        <v>November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Q45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 t="str">
        <f t="shared" si="3"/>
        <v>June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Q46" t="s">
        <v>8308</v>
      </c>
      <c r="R46" t="s">
        <v>8309</v>
      </c>
      <c r="S46" s="14">
        <f t="shared" si="1"/>
        <v>41874.098807870367</v>
      </c>
      <c r="T46" s="14">
        <f t="shared" si="2"/>
        <v>41919.098807870367</v>
      </c>
      <c r="U46" t="str">
        <f t="shared" si="3"/>
        <v>August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Q47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 t="str">
        <f t="shared" si="3"/>
        <v>March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Q48" t="s">
        <v>8308</v>
      </c>
      <c r="R48" t="s">
        <v>8309</v>
      </c>
      <c r="S48" s="14">
        <f t="shared" si="1"/>
        <v>42323.96497685185</v>
      </c>
      <c r="T48" s="14">
        <f t="shared" si="2"/>
        <v>42353.96497685185</v>
      </c>
      <c r="U48" t="str">
        <f t="shared" si="3"/>
        <v>November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Q49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 t="str">
        <f t="shared" si="3"/>
        <v>October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107.95000000000002</v>
      </c>
      <c r="Q5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 t="str">
        <f t="shared" si="3"/>
        <v>January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Q51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 t="str">
        <f t="shared" si="3"/>
        <v>September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Q52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 t="str">
        <f t="shared" si="3"/>
        <v>December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Q53" t="s">
        <v>8308</v>
      </c>
      <c r="R53" t="s">
        <v>8309</v>
      </c>
      <c r="S53" s="14">
        <f t="shared" si="1"/>
        <v>42196.928668981476</v>
      </c>
      <c r="T53" s="14">
        <f t="shared" si="2"/>
        <v>42226.928668981476</v>
      </c>
      <c r="U53" t="str">
        <f t="shared" si="3"/>
        <v>July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116.21000000000001</v>
      </c>
      <c r="Q54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 t="str">
        <f t="shared" si="3"/>
        <v>June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109.63000000000001</v>
      </c>
      <c r="Q55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 t="str">
        <f t="shared" si="3"/>
        <v>March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Q56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 t="str">
        <f t="shared" si="3"/>
        <v>November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128.95000000000002</v>
      </c>
      <c r="Q57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 t="str">
        <f t="shared" si="3"/>
        <v>May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Q58" t="s">
        <v>8308</v>
      </c>
      <c r="R58" t="s">
        <v>8309</v>
      </c>
      <c r="S58" s="14">
        <f t="shared" si="1"/>
        <v>42149.548888888894</v>
      </c>
      <c r="T58" s="14">
        <f t="shared" si="2"/>
        <v>42163.666666666672</v>
      </c>
      <c r="U58" t="str">
        <f t="shared" si="3"/>
        <v>May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Q59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 t="str">
        <f t="shared" si="3"/>
        <v>March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102.91000000000001</v>
      </c>
      <c r="Q6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 t="str">
        <f t="shared" si="3"/>
        <v>October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100.13000000000001</v>
      </c>
      <c r="Q61" t="s">
        <v>8308</v>
      </c>
      <c r="R61" t="s">
        <v>8309</v>
      </c>
      <c r="S61" s="14">
        <f t="shared" si="1"/>
        <v>42230.235833333332</v>
      </c>
      <c r="T61" s="14">
        <f t="shared" si="2"/>
        <v>42261.875</v>
      </c>
      <c r="U61" t="str">
        <f t="shared" si="3"/>
        <v>August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103.30000000000001</v>
      </c>
      <c r="Q62" t="s">
        <v>8308</v>
      </c>
      <c r="R62" t="s">
        <v>8310</v>
      </c>
      <c r="S62" s="14">
        <f t="shared" si="1"/>
        <v>41701.901817129634</v>
      </c>
      <c r="T62" s="14">
        <f t="shared" si="2"/>
        <v>41721</v>
      </c>
      <c r="U62" t="str">
        <f t="shared" si="3"/>
        <v>March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Q63" t="s">
        <v>8308</v>
      </c>
      <c r="R63" t="s">
        <v>8310</v>
      </c>
      <c r="S63" s="14">
        <f t="shared" si="1"/>
        <v>41409.814317129625</v>
      </c>
      <c r="T63" s="14">
        <f t="shared" si="2"/>
        <v>41431.814317129625</v>
      </c>
      <c r="U63" t="str">
        <f t="shared" si="3"/>
        <v>May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154.73000000000002</v>
      </c>
      <c r="Q64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 t="str">
        <f t="shared" si="3"/>
        <v>February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Q65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 t="str">
        <f t="shared" si="3"/>
        <v>December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Q66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 t="str">
        <f t="shared" si="3"/>
        <v>June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MROUND(E67/D67, 0.0001) * 100</f>
        <v>107.53000000000002</v>
      </c>
      <c r="Q67" t="s">
        <v>8308</v>
      </c>
      <c r="R67" t="s">
        <v>8310</v>
      </c>
      <c r="S67" s="14">
        <f t="shared" ref="S67:S130" si="5">(J67/86400)+DATE(1970,1,1)</f>
        <v>41835.821226851855</v>
      </c>
      <c r="T67" s="14">
        <f t="shared" ref="T67:T130" si="6">(I67/86400)+DATE(1970,1,1)</f>
        <v>41862.249305555553</v>
      </c>
      <c r="U67" t="str">
        <f t="shared" ref="U67:U130" si="7">TEXT(S67, "MMMM")</f>
        <v>July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118.60000000000002</v>
      </c>
      <c r="Q68" t="s">
        <v>8308</v>
      </c>
      <c r="R68" t="s">
        <v>8310</v>
      </c>
      <c r="S68" s="14">
        <f t="shared" si="5"/>
        <v>42539.849768518514</v>
      </c>
      <c r="T68" s="14">
        <f t="shared" si="6"/>
        <v>42569.849768518514</v>
      </c>
      <c r="U68" t="str">
        <f t="shared" si="7"/>
        <v>June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Q69" t="s">
        <v>8308</v>
      </c>
      <c r="R69" t="s">
        <v>8310</v>
      </c>
      <c r="S69" s="14">
        <f t="shared" si="5"/>
        <v>41075.583379629628</v>
      </c>
      <c r="T69" s="14">
        <f t="shared" si="6"/>
        <v>41105.583379629628</v>
      </c>
      <c r="U69" t="str">
        <f t="shared" si="7"/>
        <v>June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Q70" t="s">
        <v>8308</v>
      </c>
      <c r="R70" t="s">
        <v>8310</v>
      </c>
      <c r="S70" s="14">
        <f t="shared" si="5"/>
        <v>41663.569340277776</v>
      </c>
      <c r="T70" s="14">
        <f t="shared" si="6"/>
        <v>41693.569340277776</v>
      </c>
      <c r="U70" t="str">
        <f t="shared" si="7"/>
        <v>January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110.94000000000001</v>
      </c>
      <c r="Q71" t="s">
        <v>8308</v>
      </c>
      <c r="R71" t="s">
        <v>8310</v>
      </c>
      <c r="S71" s="14">
        <f t="shared" si="5"/>
        <v>40786.187789351854</v>
      </c>
      <c r="T71" s="14">
        <f t="shared" si="6"/>
        <v>40818.290972222225</v>
      </c>
      <c r="U71" t="str">
        <f t="shared" si="7"/>
        <v>August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Q72" t="s">
        <v>8308</v>
      </c>
      <c r="R72" t="s">
        <v>8310</v>
      </c>
      <c r="S72" s="14">
        <f t="shared" si="5"/>
        <v>40730.896354166667</v>
      </c>
      <c r="T72" s="14">
        <f t="shared" si="6"/>
        <v>40790.896354166667</v>
      </c>
      <c r="U72" t="str">
        <f t="shared" si="7"/>
        <v>July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123.94000000000001</v>
      </c>
      <c r="Q73" t="s">
        <v>8308</v>
      </c>
      <c r="R73" t="s">
        <v>8310</v>
      </c>
      <c r="S73" s="14">
        <f t="shared" si="5"/>
        <v>40997.271493055552</v>
      </c>
      <c r="T73" s="14">
        <f t="shared" si="6"/>
        <v>41057.271493055552</v>
      </c>
      <c r="U73" t="str">
        <f t="shared" si="7"/>
        <v>March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108.41000000000001</v>
      </c>
      <c r="Q74" t="s">
        <v>8308</v>
      </c>
      <c r="R74" t="s">
        <v>8310</v>
      </c>
      <c r="S74" s="14">
        <f t="shared" si="5"/>
        <v>41208.010196759264</v>
      </c>
      <c r="T74" s="14">
        <f t="shared" si="6"/>
        <v>41228</v>
      </c>
      <c r="U74" t="str">
        <f t="shared" si="7"/>
        <v>October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Q75" t="s">
        <v>8308</v>
      </c>
      <c r="R75" t="s">
        <v>8310</v>
      </c>
      <c r="S75" s="14">
        <f t="shared" si="5"/>
        <v>40587.75675925926</v>
      </c>
      <c r="T75" s="14">
        <f t="shared" si="6"/>
        <v>40666.165972222225</v>
      </c>
      <c r="U75" t="str">
        <f t="shared" si="7"/>
        <v>February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112.92999999999999</v>
      </c>
      <c r="Q76" t="s">
        <v>8308</v>
      </c>
      <c r="R76" t="s">
        <v>8310</v>
      </c>
      <c r="S76" s="14">
        <f t="shared" si="5"/>
        <v>42360.487210648149</v>
      </c>
      <c r="T76" s="14">
        <f t="shared" si="6"/>
        <v>42390.487210648149</v>
      </c>
      <c r="U76" t="str">
        <f t="shared" si="7"/>
        <v>December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Q77" t="s">
        <v>8308</v>
      </c>
      <c r="R77" t="s">
        <v>8310</v>
      </c>
      <c r="S77" s="14">
        <f t="shared" si="5"/>
        <v>41357.209166666667</v>
      </c>
      <c r="T77" s="14">
        <f t="shared" si="6"/>
        <v>41387.209166666667</v>
      </c>
      <c r="U77" t="str">
        <f t="shared" si="7"/>
        <v>March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Q78" t="s">
        <v>8308</v>
      </c>
      <c r="R78" t="s">
        <v>8310</v>
      </c>
      <c r="S78" s="14">
        <f t="shared" si="5"/>
        <v>40844.691643518519</v>
      </c>
      <c r="T78" s="14">
        <f t="shared" si="6"/>
        <v>40904.733310185184</v>
      </c>
      <c r="U78" t="str">
        <f t="shared" si="7"/>
        <v>October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Q79" t="s">
        <v>8308</v>
      </c>
      <c r="R79" t="s">
        <v>8310</v>
      </c>
      <c r="S79" s="14">
        <f t="shared" si="5"/>
        <v>40997.144872685181</v>
      </c>
      <c r="T79" s="14">
        <f t="shared" si="6"/>
        <v>41050.124305555553</v>
      </c>
      <c r="U79" t="str">
        <f t="shared" si="7"/>
        <v>March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Q80" t="s">
        <v>8308</v>
      </c>
      <c r="R80" t="s">
        <v>8310</v>
      </c>
      <c r="S80" s="14">
        <f t="shared" si="5"/>
        <v>42604.730567129634</v>
      </c>
      <c r="T80" s="14">
        <f t="shared" si="6"/>
        <v>42614.730567129634</v>
      </c>
      <c r="U80" t="str">
        <f t="shared" si="7"/>
        <v>August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Q81" t="s">
        <v>8308</v>
      </c>
      <c r="R81" t="s">
        <v>8310</v>
      </c>
      <c r="S81" s="14">
        <f t="shared" si="5"/>
        <v>41724.776539351849</v>
      </c>
      <c r="T81" s="14">
        <f t="shared" si="6"/>
        <v>41754.776539351849</v>
      </c>
      <c r="U81" t="str">
        <f t="shared" si="7"/>
        <v>March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Q82" t="s">
        <v>8308</v>
      </c>
      <c r="R82" t="s">
        <v>8310</v>
      </c>
      <c r="S82" s="14">
        <f t="shared" si="5"/>
        <v>41583.083981481483</v>
      </c>
      <c r="T82" s="14">
        <f t="shared" si="6"/>
        <v>41618.083981481483</v>
      </c>
      <c r="U82" t="str">
        <f t="shared" si="7"/>
        <v>November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198.00000000000003</v>
      </c>
      <c r="Q83" t="s">
        <v>8308</v>
      </c>
      <c r="R83" t="s">
        <v>8310</v>
      </c>
      <c r="S83" s="14">
        <f t="shared" si="5"/>
        <v>41100.158877314811</v>
      </c>
      <c r="T83" s="14">
        <f t="shared" si="6"/>
        <v>41104.126388888893</v>
      </c>
      <c r="U83" t="str">
        <f t="shared" si="7"/>
        <v>July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Q84" t="s">
        <v>8308</v>
      </c>
      <c r="R84" t="s">
        <v>8310</v>
      </c>
      <c r="S84" s="14">
        <f t="shared" si="5"/>
        <v>40795.820150462961</v>
      </c>
      <c r="T84" s="14">
        <f t="shared" si="6"/>
        <v>40825.820150462961</v>
      </c>
      <c r="U84" t="str">
        <f t="shared" si="7"/>
        <v>September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102.50000000000001</v>
      </c>
      <c r="Q85" t="s">
        <v>8308</v>
      </c>
      <c r="R85" t="s">
        <v>8310</v>
      </c>
      <c r="S85" s="14">
        <f t="shared" si="5"/>
        <v>42042.615613425922</v>
      </c>
      <c r="T85" s="14">
        <f t="shared" si="6"/>
        <v>42057.479166666672</v>
      </c>
      <c r="U85" t="str">
        <f t="shared" si="7"/>
        <v>February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Q86" t="s">
        <v>8308</v>
      </c>
      <c r="R86" t="s">
        <v>8310</v>
      </c>
      <c r="S86" s="14">
        <f t="shared" si="5"/>
        <v>40648.757939814815</v>
      </c>
      <c r="T86" s="14">
        <f t="shared" si="6"/>
        <v>40678.757939814815</v>
      </c>
      <c r="U86" t="str">
        <f t="shared" si="7"/>
        <v>April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125.50000000000001</v>
      </c>
      <c r="Q87" t="s">
        <v>8308</v>
      </c>
      <c r="R87" t="s">
        <v>8310</v>
      </c>
      <c r="S87" s="14">
        <f t="shared" si="5"/>
        <v>40779.125428240739</v>
      </c>
      <c r="T87" s="14">
        <f t="shared" si="6"/>
        <v>40809.125428240739</v>
      </c>
      <c r="U87" t="str">
        <f t="shared" si="7"/>
        <v>August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Q88" t="s">
        <v>8308</v>
      </c>
      <c r="R88" t="s">
        <v>8310</v>
      </c>
      <c r="S88" s="14">
        <f t="shared" si="5"/>
        <v>42291.556076388893</v>
      </c>
      <c r="T88" s="14">
        <f t="shared" si="6"/>
        <v>42365.59774305555</v>
      </c>
      <c r="U88" t="str">
        <f t="shared" si="7"/>
        <v>October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Q89" t="s">
        <v>8308</v>
      </c>
      <c r="R89" t="s">
        <v>8310</v>
      </c>
      <c r="S89" s="14">
        <f t="shared" si="5"/>
        <v>40322.539386574077</v>
      </c>
      <c r="T89" s="14">
        <f t="shared" si="6"/>
        <v>40332.070138888885</v>
      </c>
      <c r="U89" t="str">
        <f t="shared" si="7"/>
        <v>May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Q90" t="s">
        <v>8308</v>
      </c>
      <c r="R90" t="s">
        <v>8310</v>
      </c>
      <c r="S90" s="14">
        <f t="shared" si="5"/>
        <v>41786.65892361111</v>
      </c>
      <c r="T90" s="14">
        <f t="shared" si="6"/>
        <v>41812.65892361111</v>
      </c>
      <c r="U90" t="str">
        <f t="shared" si="7"/>
        <v>May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115.07000000000001</v>
      </c>
      <c r="Q91" t="s">
        <v>8308</v>
      </c>
      <c r="R91" t="s">
        <v>8310</v>
      </c>
      <c r="S91" s="14">
        <f t="shared" si="5"/>
        <v>41402.752222222218</v>
      </c>
      <c r="T91" s="14">
        <f t="shared" si="6"/>
        <v>41427.752222222218</v>
      </c>
      <c r="U91" t="str">
        <f t="shared" si="7"/>
        <v>May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Q92" t="s">
        <v>8308</v>
      </c>
      <c r="R92" t="s">
        <v>8310</v>
      </c>
      <c r="S92" s="14">
        <f t="shared" si="5"/>
        <v>40706.297442129631</v>
      </c>
      <c r="T92" s="14">
        <f t="shared" si="6"/>
        <v>40736.297442129631</v>
      </c>
      <c r="U92" t="str">
        <f t="shared" si="7"/>
        <v>June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Q93" t="s">
        <v>8308</v>
      </c>
      <c r="R93" t="s">
        <v>8310</v>
      </c>
      <c r="S93" s="14">
        <f t="shared" si="5"/>
        <v>40619.402361111112</v>
      </c>
      <c r="T93" s="14">
        <f t="shared" si="6"/>
        <v>40680.402361111112</v>
      </c>
      <c r="U93" t="str">
        <f t="shared" si="7"/>
        <v>March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Q94" t="s">
        <v>8308</v>
      </c>
      <c r="R94" t="s">
        <v>8310</v>
      </c>
      <c r="S94" s="14">
        <f t="shared" si="5"/>
        <v>42721.198877314819</v>
      </c>
      <c r="T94" s="14">
        <f t="shared" si="6"/>
        <v>42767.333333333328</v>
      </c>
      <c r="U94" t="str">
        <f t="shared" si="7"/>
        <v>December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Q95" t="s">
        <v>8308</v>
      </c>
      <c r="R95" t="s">
        <v>8310</v>
      </c>
      <c r="S95" s="14">
        <f t="shared" si="5"/>
        <v>41065.858067129629</v>
      </c>
      <c r="T95" s="14">
        <f t="shared" si="6"/>
        <v>41093.875</v>
      </c>
      <c r="U95" t="str">
        <f t="shared" si="7"/>
        <v>June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Q96" t="s">
        <v>8308</v>
      </c>
      <c r="R96" t="s">
        <v>8310</v>
      </c>
      <c r="S96" s="14">
        <f t="shared" si="5"/>
        <v>41716.717847222222</v>
      </c>
      <c r="T96" s="14">
        <f t="shared" si="6"/>
        <v>41736.717847222222</v>
      </c>
      <c r="U96" t="str">
        <f t="shared" si="7"/>
        <v>March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Q97" t="s">
        <v>8308</v>
      </c>
      <c r="R97" t="s">
        <v>8310</v>
      </c>
      <c r="S97" s="14">
        <f t="shared" si="5"/>
        <v>40935.005104166667</v>
      </c>
      <c r="T97" s="14">
        <f t="shared" si="6"/>
        <v>40965.005104166667</v>
      </c>
      <c r="U97" t="str">
        <f t="shared" si="7"/>
        <v>January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Q98" t="s">
        <v>8308</v>
      </c>
      <c r="R98" t="s">
        <v>8310</v>
      </c>
      <c r="S98" s="14">
        <f t="shared" si="5"/>
        <v>40324.662511574075</v>
      </c>
      <c r="T98" s="14">
        <f t="shared" si="6"/>
        <v>40391.125</v>
      </c>
      <c r="U98" t="str">
        <f t="shared" si="7"/>
        <v>May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Q99" t="s">
        <v>8308</v>
      </c>
      <c r="R99" t="s">
        <v>8310</v>
      </c>
      <c r="S99" s="14">
        <f t="shared" si="5"/>
        <v>40706.135208333333</v>
      </c>
      <c r="T99" s="14">
        <f t="shared" si="6"/>
        <v>40736.135208333333</v>
      </c>
      <c r="U99" t="str">
        <f t="shared" si="7"/>
        <v>June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Q100" t="s">
        <v>8308</v>
      </c>
      <c r="R100" t="s">
        <v>8310</v>
      </c>
      <c r="S100" s="14">
        <f t="shared" si="5"/>
        <v>41214.794837962967</v>
      </c>
      <c r="T100" s="14">
        <f t="shared" si="6"/>
        <v>41250.979166666664</v>
      </c>
      <c r="U100" t="str">
        <f t="shared" si="7"/>
        <v>November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106.02000000000001</v>
      </c>
      <c r="Q101" t="s">
        <v>8308</v>
      </c>
      <c r="R101" t="s">
        <v>8310</v>
      </c>
      <c r="S101" s="14">
        <f t="shared" si="5"/>
        <v>41631.902766203704</v>
      </c>
      <c r="T101" s="14">
        <f t="shared" si="6"/>
        <v>41661.902766203704</v>
      </c>
      <c r="U101" t="str">
        <f t="shared" si="7"/>
        <v>December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Q102" t="s">
        <v>8308</v>
      </c>
      <c r="R102" t="s">
        <v>8310</v>
      </c>
      <c r="S102" s="14">
        <f t="shared" si="5"/>
        <v>41197.753310185188</v>
      </c>
      <c r="T102" s="14">
        <f t="shared" si="6"/>
        <v>41217.794976851852</v>
      </c>
      <c r="U102" t="str">
        <f t="shared" si="7"/>
        <v>October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Q103" t="s">
        <v>8308</v>
      </c>
      <c r="R103" t="s">
        <v>8310</v>
      </c>
      <c r="S103" s="14">
        <f t="shared" si="5"/>
        <v>41274.776736111111</v>
      </c>
      <c r="T103" s="14">
        <f t="shared" si="6"/>
        <v>41298.776736111111</v>
      </c>
      <c r="U103" t="str">
        <f t="shared" si="7"/>
        <v>December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Q104" t="s">
        <v>8308</v>
      </c>
      <c r="R104" t="s">
        <v>8310</v>
      </c>
      <c r="S104" s="14">
        <f t="shared" si="5"/>
        <v>40505.131168981483</v>
      </c>
      <c r="T104" s="14">
        <f t="shared" si="6"/>
        <v>40535.131168981483</v>
      </c>
      <c r="U104" t="str">
        <f t="shared" si="7"/>
        <v>November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Q105" t="s">
        <v>8308</v>
      </c>
      <c r="R105" t="s">
        <v>8310</v>
      </c>
      <c r="S105" s="14">
        <f t="shared" si="5"/>
        <v>41682.805902777778</v>
      </c>
      <c r="T105" s="14">
        <f t="shared" si="6"/>
        <v>41705.805902777778</v>
      </c>
      <c r="U105" t="str">
        <f t="shared" si="7"/>
        <v>February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Q106" t="s">
        <v>8308</v>
      </c>
      <c r="R106" t="s">
        <v>8310</v>
      </c>
      <c r="S106" s="14">
        <f t="shared" si="5"/>
        <v>40612.695208333331</v>
      </c>
      <c r="T106" s="14">
        <f t="shared" si="6"/>
        <v>40636.041666666664</v>
      </c>
      <c r="U106" t="str">
        <f t="shared" si="7"/>
        <v>March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107.41000000000001</v>
      </c>
      <c r="Q107" t="s">
        <v>8308</v>
      </c>
      <c r="R107" t="s">
        <v>8310</v>
      </c>
      <c r="S107" s="14">
        <f t="shared" si="5"/>
        <v>42485.724768518514</v>
      </c>
      <c r="T107" s="14">
        <f t="shared" si="6"/>
        <v>42504</v>
      </c>
      <c r="U107" t="str">
        <f t="shared" si="7"/>
        <v>April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100.50000000000001</v>
      </c>
      <c r="Q108" t="s">
        <v>8308</v>
      </c>
      <c r="R108" t="s">
        <v>8310</v>
      </c>
      <c r="S108" s="14">
        <f t="shared" si="5"/>
        <v>40987.776631944442</v>
      </c>
      <c r="T108" s="14">
        <f t="shared" si="6"/>
        <v>41001.776631944442</v>
      </c>
      <c r="U108" t="str">
        <f t="shared" si="7"/>
        <v>March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Q109" t="s">
        <v>8308</v>
      </c>
      <c r="R109" t="s">
        <v>8310</v>
      </c>
      <c r="S109" s="14">
        <f t="shared" si="5"/>
        <v>40635.982488425929</v>
      </c>
      <c r="T109" s="14">
        <f t="shared" si="6"/>
        <v>40657.982488425929</v>
      </c>
      <c r="U109" t="str">
        <f t="shared" si="7"/>
        <v>April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246.67000000000004</v>
      </c>
      <c r="Q110" t="s">
        <v>8308</v>
      </c>
      <c r="R110" t="s">
        <v>8310</v>
      </c>
      <c r="S110" s="14">
        <f t="shared" si="5"/>
        <v>41365.613078703704</v>
      </c>
      <c r="T110" s="14">
        <f t="shared" si="6"/>
        <v>41425.613078703704</v>
      </c>
      <c r="U110" t="str">
        <f t="shared" si="7"/>
        <v>April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219.50000000000003</v>
      </c>
      <c r="Q111" t="s">
        <v>8308</v>
      </c>
      <c r="R111" t="s">
        <v>8310</v>
      </c>
      <c r="S111" s="14">
        <f t="shared" si="5"/>
        <v>40570.025810185187</v>
      </c>
      <c r="T111" s="14">
        <f t="shared" si="6"/>
        <v>40600.025810185187</v>
      </c>
      <c r="U111" t="str">
        <f t="shared" si="7"/>
        <v>January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Q112" t="s">
        <v>8308</v>
      </c>
      <c r="R112" t="s">
        <v>8310</v>
      </c>
      <c r="S112" s="14">
        <f t="shared" si="5"/>
        <v>41557.949687500004</v>
      </c>
      <c r="T112" s="14">
        <f t="shared" si="6"/>
        <v>41592.249305555553</v>
      </c>
      <c r="U112" t="str">
        <f t="shared" si="7"/>
        <v>October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Q113" t="s">
        <v>8308</v>
      </c>
      <c r="R113" t="s">
        <v>8310</v>
      </c>
      <c r="S113" s="14">
        <f t="shared" si="5"/>
        <v>42125.333182870367</v>
      </c>
      <c r="T113" s="14">
        <f t="shared" si="6"/>
        <v>42155.333182870367</v>
      </c>
      <c r="U113" t="str">
        <f t="shared" si="7"/>
        <v>May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Q114" t="s">
        <v>8308</v>
      </c>
      <c r="R114" t="s">
        <v>8310</v>
      </c>
      <c r="S114" s="14">
        <f t="shared" si="5"/>
        <v>41718.043032407411</v>
      </c>
      <c r="T114" s="14">
        <f t="shared" si="6"/>
        <v>41742.083333333336</v>
      </c>
      <c r="U114" t="str">
        <f t="shared" si="7"/>
        <v>March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Q115" t="s">
        <v>8308</v>
      </c>
      <c r="R115" t="s">
        <v>8310</v>
      </c>
      <c r="S115" s="14">
        <f t="shared" si="5"/>
        <v>40753.758425925924</v>
      </c>
      <c r="T115" s="14">
        <f t="shared" si="6"/>
        <v>40761.625</v>
      </c>
      <c r="U115" t="str">
        <f t="shared" si="7"/>
        <v>July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103.33000000000001</v>
      </c>
      <c r="Q116" t="s">
        <v>8308</v>
      </c>
      <c r="R116" t="s">
        <v>8310</v>
      </c>
      <c r="S116" s="14">
        <f t="shared" si="5"/>
        <v>40861.27416666667</v>
      </c>
      <c r="T116" s="14">
        <f t="shared" si="6"/>
        <v>40921.27416666667</v>
      </c>
      <c r="U116" t="str">
        <f t="shared" si="7"/>
        <v>November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Q117" t="s">
        <v>8308</v>
      </c>
      <c r="R117" t="s">
        <v>8310</v>
      </c>
      <c r="S117" s="14">
        <f t="shared" si="5"/>
        <v>40918.738935185189</v>
      </c>
      <c r="T117" s="14">
        <f t="shared" si="6"/>
        <v>40943.738935185189</v>
      </c>
      <c r="U117" t="str">
        <f t="shared" si="7"/>
        <v>January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113.66000000000001</v>
      </c>
      <c r="Q118" t="s">
        <v>8308</v>
      </c>
      <c r="R118" t="s">
        <v>8310</v>
      </c>
      <c r="S118" s="14">
        <f t="shared" si="5"/>
        <v>40595.497164351851</v>
      </c>
      <c r="T118" s="14">
        <f t="shared" si="6"/>
        <v>40641.455497685187</v>
      </c>
      <c r="U118" t="str">
        <f t="shared" si="7"/>
        <v>February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100.49000000000001</v>
      </c>
      <c r="Q119" t="s">
        <v>8308</v>
      </c>
      <c r="R119" t="s">
        <v>8310</v>
      </c>
      <c r="S119" s="14">
        <f t="shared" si="5"/>
        <v>40248.834999999999</v>
      </c>
      <c r="T119" s="14">
        <f t="shared" si="6"/>
        <v>40338.791666666664</v>
      </c>
      <c r="U119" t="str">
        <f t="shared" si="7"/>
        <v>March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Q120" t="s">
        <v>8308</v>
      </c>
      <c r="R120" t="s">
        <v>8310</v>
      </c>
      <c r="S120" s="14">
        <f t="shared" si="5"/>
        <v>40723.053657407407</v>
      </c>
      <c r="T120" s="14">
        <f t="shared" si="6"/>
        <v>40753.053657407407</v>
      </c>
      <c r="U120" t="str">
        <f t="shared" si="7"/>
        <v>June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Q121" t="s">
        <v>8308</v>
      </c>
      <c r="R121" t="s">
        <v>8310</v>
      </c>
      <c r="S121" s="14">
        <f t="shared" si="5"/>
        <v>40739.069282407407</v>
      </c>
      <c r="T121" s="14">
        <f t="shared" si="6"/>
        <v>40768.958333333336</v>
      </c>
      <c r="U121" t="str">
        <f t="shared" si="7"/>
        <v>July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Q122" t="s">
        <v>8308</v>
      </c>
      <c r="R122" t="s">
        <v>8311</v>
      </c>
      <c r="S122" s="14">
        <f t="shared" si="5"/>
        <v>42616.049849537041</v>
      </c>
      <c r="T122" s="14">
        <f t="shared" si="6"/>
        <v>42646.049849537041</v>
      </c>
      <c r="U122" t="str">
        <f t="shared" si="7"/>
        <v>September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3.0000000000000002E-2</v>
      </c>
      <c r="Q123" t="s">
        <v>8308</v>
      </c>
      <c r="R123" t="s">
        <v>8311</v>
      </c>
      <c r="S123" s="14">
        <f t="shared" si="5"/>
        <v>42096.704976851848</v>
      </c>
      <c r="T123" s="14">
        <f t="shared" si="6"/>
        <v>42112.427777777775</v>
      </c>
      <c r="U123" t="str">
        <f t="shared" si="7"/>
        <v>April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Q124" t="s">
        <v>8308</v>
      </c>
      <c r="R124" t="s">
        <v>8311</v>
      </c>
      <c r="S124" s="14">
        <f t="shared" si="5"/>
        <v>42593.431793981479</v>
      </c>
      <c r="T124" s="14">
        <f t="shared" si="6"/>
        <v>42653.431793981479</v>
      </c>
      <c r="U124" t="str">
        <f t="shared" si="7"/>
        <v>August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Q125" t="s">
        <v>8308</v>
      </c>
      <c r="R125" t="s">
        <v>8311</v>
      </c>
      <c r="S125" s="14">
        <f t="shared" si="5"/>
        <v>41904.781990740739</v>
      </c>
      <c r="T125" s="14">
        <f t="shared" si="6"/>
        <v>41940.916666666664</v>
      </c>
      <c r="U125" t="str">
        <f t="shared" si="7"/>
        <v>September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Q126" t="s">
        <v>8308</v>
      </c>
      <c r="R126" t="s">
        <v>8311</v>
      </c>
      <c r="S126" s="14">
        <f t="shared" si="5"/>
        <v>42114.928726851853</v>
      </c>
      <c r="T126" s="14">
        <f t="shared" si="6"/>
        <v>42139.928726851853</v>
      </c>
      <c r="U126" t="str">
        <f t="shared" si="7"/>
        <v>April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Q127" t="s">
        <v>8308</v>
      </c>
      <c r="R127" t="s">
        <v>8311</v>
      </c>
      <c r="S127" s="14">
        <f t="shared" si="5"/>
        <v>42709.993981481486</v>
      </c>
      <c r="T127" s="14">
        <f t="shared" si="6"/>
        <v>42769.993981481486</v>
      </c>
      <c r="U127" t="str">
        <f t="shared" si="7"/>
        <v>December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Q128" t="s">
        <v>8308</v>
      </c>
      <c r="R128" t="s">
        <v>8311</v>
      </c>
      <c r="S128" s="14">
        <f t="shared" si="5"/>
        <v>42135.589548611111</v>
      </c>
      <c r="T128" s="14">
        <f t="shared" si="6"/>
        <v>42166.083333333328</v>
      </c>
      <c r="U128" t="str">
        <f t="shared" si="7"/>
        <v>May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2.3800000000000003</v>
      </c>
      <c r="Q129" t="s">
        <v>8308</v>
      </c>
      <c r="R129" t="s">
        <v>8311</v>
      </c>
      <c r="S129" s="14">
        <f t="shared" si="5"/>
        <v>42067.62431712963</v>
      </c>
      <c r="T129" s="14">
        <f t="shared" si="6"/>
        <v>42097.582650462966</v>
      </c>
      <c r="U129" t="str">
        <f t="shared" si="7"/>
        <v>March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Q130" t="s">
        <v>8308</v>
      </c>
      <c r="R130" t="s">
        <v>8311</v>
      </c>
      <c r="S130" s="14">
        <f t="shared" si="5"/>
        <v>42628.22792824074</v>
      </c>
      <c r="T130" s="14">
        <f t="shared" si="6"/>
        <v>42663.22792824074</v>
      </c>
      <c r="U130" t="str">
        <f t="shared" si="7"/>
        <v>September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MROUND(E131/D131, 0.0001) * 100</f>
        <v>0</v>
      </c>
      <c r="Q131" t="s">
        <v>8308</v>
      </c>
      <c r="R131" t="s">
        <v>8311</v>
      </c>
      <c r="S131" s="14">
        <f t="shared" ref="S131:S194" si="9">(J131/86400)+DATE(1970,1,1)</f>
        <v>41882.937303240738</v>
      </c>
      <c r="T131" s="14">
        <f t="shared" ref="T131:T194" si="10">(I131/86400)+DATE(1970,1,1)</f>
        <v>41942.937303240738</v>
      </c>
      <c r="U131" t="str">
        <f t="shared" ref="U131:U194" si="11">TEXT(S131, "MMMM")</f>
        <v>August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Q132" t="s">
        <v>8308</v>
      </c>
      <c r="R132" t="s">
        <v>8311</v>
      </c>
      <c r="S132" s="14">
        <f t="shared" si="9"/>
        <v>41778.91541666667</v>
      </c>
      <c r="T132" s="14">
        <f t="shared" si="10"/>
        <v>41806.844444444447</v>
      </c>
      <c r="U132" t="str">
        <f t="shared" si="11"/>
        <v>May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Q133" t="s">
        <v>8308</v>
      </c>
      <c r="R133" t="s">
        <v>8311</v>
      </c>
      <c r="S133" s="14">
        <f t="shared" si="9"/>
        <v>42541.837511574078</v>
      </c>
      <c r="T133" s="14">
        <f t="shared" si="10"/>
        <v>42557</v>
      </c>
      <c r="U133" t="str">
        <f t="shared" si="11"/>
        <v>June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Q134" t="s">
        <v>8308</v>
      </c>
      <c r="R134" t="s">
        <v>8311</v>
      </c>
      <c r="S134" s="14">
        <f t="shared" si="9"/>
        <v>41905.812581018516</v>
      </c>
      <c r="T134" s="14">
        <f t="shared" si="10"/>
        <v>41950.854247685187</v>
      </c>
      <c r="U134" t="str">
        <f t="shared" si="11"/>
        <v>September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Q135" t="s">
        <v>8308</v>
      </c>
      <c r="R135" t="s">
        <v>8311</v>
      </c>
      <c r="S135" s="14">
        <f t="shared" si="9"/>
        <v>42491.80768518518</v>
      </c>
      <c r="T135" s="14">
        <f t="shared" si="10"/>
        <v>42521.729861111111</v>
      </c>
      <c r="U135" t="str">
        <f t="shared" si="11"/>
        <v>May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Q136" t="s">
        <v>8308</v>
      </c>
      <c r="R136" t="s">
        <v>8311</v>
      </c>
      <c r="S136" s="14">
        <f t="shared" si="9"/>
        <v>42221.909930555557</v>
      </c>
      <c r="T136" s="14">
        <f t="shared" si="10"/>
        <v>42251.708333333328</v>
      </c>
      <c r="U136" t="str">
        <f t="shared" si="11"/>
        <v>August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Q137" t="s">
        <v>8308</v>
      </c>
      <c r="R137" t="s">
        <v>8311</v>
      </c>
      <c r="S137" s="14">
        <f t="shared" si="9"/>
        <v>41788.381909722222</v>
      </c>
      <c r="T137" s="14">
        <f t="shared" si="10"/>
        <v>41821.791666666664</v>
      </c>
      <c r="U137" t="str">
        <f t="shared" si="11"/>
        <v>May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Q138" t="s">
        <v>8308</v>
      </c>
      <c r="R138" t="s">
        <v>8311</v>
      </c>
      <c r="S138" s="14">
        <f t="shared" si="9"/>
        <v>42096.410115740742</v>
      </c>
      <c r="T138" s="14">
        <f t="shared" si="10"/>
        <v>42140.427777777775</v>
      </c>
      <c r="U138" t="str">
        <f t="shared" si="11"/>
        <v>April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Q139" t="s">
        <v>8308</v>
      </c>
      <c r="R139" t="s">
        <v>8311</v>
      </c>
      <c r="S139" s="14">
        <f t="shared" si="9"/>
        <v>42239.573993055557</v>
      </c>
      <c r="T139" s="14">
        <f t="shared" si="10"/>
        <v>42289.573993055557</v>
      </c>
      <c r="U139" t="str">
        <f t="shared" si="11"/>
        <v>August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3.1400000000000006</v>
      </c>
      <c r="Q140" t="s">
        <v>8308</v>
      </c>
      <c r="R140" t="s">
        <v>8311</v>
      </c>
      <c r="S140" s="14">
        <f t="shared" si="9"/>
        <v>42186.257418981477</v>
      </c>
      <c r="T140" s="14">
        <f t="shared" si="10"/>
        <v>42217.207638888889</v>
      </c>
      <c r="U140" t="str">
        <f t="shared" si="11"/>
        <v>July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Q141" t="s">
        <v>8308</v>
      </c>
      <c r="R141" t="s">
        <v>8311</v>
      </c>
      <c r="S141" s="14">
        <f t="shared" si="9"/>
        <v>42187.920972222222</v>
      </c>
      <c r="T141" s="14">
        <f t="shared" si="10"/>
        <v>42197.920972222222</v>
      </c>
      <c r="U141" t="str">
        <f t="shared" si="11"/>
        <v>July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Q142" t="s">
        <v>8308</v>
      </c>
      <c r="R142" t="s">
        <v>8311</v>
      </c>
      <c r="S142" s="14">
        <f t="shared" si="9"/>
        <v>42053.198287037041</v>
      </c>
      <c r="T142" s="14">
        <f t="shared" si="10"/>
        <v>42083.15662037037</v>
      </c>
      <c r="U142" t="str">
        <f t="shared" si="11"/>
        <v>February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10.780000000000001</v>
      </c>
      <c r="Q143" t="s">
        <v>8308</v>
      </c>
      <c r="R143" t="s">
        <v>8311</v>
      </c>
      <c r="S143" s="14">
        <f t="shared" si="9"/>
        <v>42110.153043981481</v>
      </c>
      <c r="T143" s="14">
        <f t="shared" si="10"/>
        <v>42155.153043981481</v>
      </c>
      <c r="U143" t="str">
        <f t="shared" si="11"/>
        <v>April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Q144" t="s">
        <v>8308</v>
      </c>
      <c r="R144" t="s">
        <v>8311</v>
      </c>
      <c r="S144" s="14">
        <f t="shared" si="9"/>
        <v>41938.893263888887</v>
      </c>
      <c r="T144" s="14">
        <f t="shared" si="10"/>
        <v>41959.934930555552</v>
      </c>
      <c r="U144" t="str">
        <f t="shared" si="11"/>
        <v>October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Q145" t="s">
        <v>8308</v>
      </c>
      <c r="R145" t="s">
        <v>8311</v>
      </c>
      <c r="S145" s="14">
        <f t="shared" si="9"/>
        <v>42559.064143518517</v>
      </c>
      <c r="T145" s="14">
        <f t="shared" si="10"/>
        <v>42616.246527777781</v>
      </c>
      <c r="U145" t="str">
        <f t="shared" si="11"/>
        <v>July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Q146" t="s">
        <v>8308</v>
      </c>
      <c r="R146" t="s">
        <v>8311</v>
      </c>
      <c r="S146" s="14">
        <f t="shared" si="9"/>
        <v>42047.762407407412</v>
      </c>
      <c r="T146" s="14">
        <f t="shared" si="10"/>
        <v>42107.72074074074</v>
      </c>
      <c r="U146" t="str">
        <f t="shared" si="11"/>
        <v>February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Q147" t="s">
        <v>8308</v>
      </c>
      <c r="R147" t="s">
        <v>8311</v>
      </c>
      <c r="S147" s="14">
        <f t="shared" si="9"/>
        <v>42200.542268518519</v>
      </c>
      <c r="T147" s="14">
        <f t="shared" si="10"/>
        <v>42227.542268518519</v>
      </c>
      <c r="U147" t="str">
        <f t="shared" si="11"/>
        <v>July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0.57000000000000006</v>
      </c>
      <c r="Q148" t="s">
        <v>8308</v>
      </c>
      <c r="R148" t="s">
        <v>8311</v>
      </c>
      <c r="S148" s="14">
        <f t="shared" si="9"/>
        <v>42693.016180555554</v>
      </c>
      <c r="T148" s="14">
        <f t="shared" si="10"/>
        <v>42753.016180555554</v>
      </c>
      <c r="U148" t="str">
        <f t="shared" si="11"/>
        <v>November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Q149" t="s">
        <v>8308</v>
      </c>
      <c r="R149" t="s">
        <v>8311</v>
      </c>
      <c r="S149" s="14">
        <f t="shared" si="9"/>
        <v>41969.767824074079</v>
      </c>
      <c r="T149" s="14">
        <f t="shared" si="10"/>
        <v>42012.762499999997</v>
      </c>
      <c r="U149" t="str">
        <f t="shared" si="11"/>
        <v>November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Q150" t="s">
        <v>8308</v>
      </c>
      <c r="R150" t="s">
        <v>8311</v>
      </c>
      <c r="S150" s="14">
        <f t="shared" si="9"/>
        <v>42397.281666666662</v>
      </c>
      <c r="T150" s="14">
        <f t="shared" si="10"/>
        <v>42427.281666666662</v>
      </c>
      <c r="U150" t="str">
        <f t="shared" si="11"/>
        <v>January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Q151" t="s">
        <v>8308</v>
      </c>
      <c r="R151" t="s">
        <v>8311</v>
      </c>
      <c r="S151" s="14">
        <f t="shared" si="9"/>
        <v>41968.172106481477</v>
      </c>
      <c r="T151" s="14">
        <f t="shared" si="10"/>
        <v>41998.333333333328</v>
      </c>
      <c r="U151" t="str">
        <f t="shared" si="11"/>
        <v>November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Q152" t="s">
        <v>8308</v>
      </c>
      <c r="R152" t="s">
        <v>8311</v>
      </c>
      <c r="S152" s="14">
        <f t="shared" si="9"/>
        <v>42090.161828703705</v>
      </c>
      <c r="T152" s="14">
        <f t="shared" si="10"/>
        <v>42150.161828703705</v>
      </c>
      <c r="U152" t="str">
        <f t="shared" si="11"/>
        <v>March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6.0000000000000005E-2</v>
      </c>
      <c r="Q153" t="s">
        <v>8308</v>
      </c>
      <c r="R153" t="s">
        <v>8311</v>
      </c>
      <c r="S153" s="14">
        <f t="shared" si="9"/>
        <v>42113.550821759258</v>
      </c>
      <c r="T153" s="14">
        <f t="shared" si="10"/>
        <v>42173.550821759258</v>
      </c>
      <c r="U153" t="str">
        <f t="shared" si="11"/>
        <v>April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Q154" t="s">
        <v>8308</v>
      </c>
      <c r="R154" t="s">
        <v>8311</v>
      </c>
      <c r="S154" s="14">
        <f t="shared" si="9"/>
        <v>41875.077546296292</v>
      </c>
      <c r="T154" s="14">
        <f t="shared" si="10"/>
        <v>41905.077546296292</v>
      </c>
      <c r="U154" t="str">
        <f t="shared" si="11"/>
        <v>August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0.72000000000000008</v>
      </c>
      <c r="Q155" t="s">
        <v>8308</v>
      </c>
      <c r="R155" t="s">
        <v>8311</v>
      </c>
      <c r="S155" s="14">
        <f t="shared" si="9"/>
        <v>41933.586157407408</v>
      </c>
      <c r="T155" s="14">
        <f t="shared" si="10"/>
        <v>41975.627824074079</v>
      </c>
      <c r="U155" t="str">
        <f t="shared" si="11"/>
        <v>October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Q156" t="s">
        <v>8308</v>
      </c>
      <c r="R156" t="s">
        <v>8311</v>
      </c>
      <c r="S156" s="14">
        <f t="shared" si="9"/>
        <v>42115.547395833331</v>
      </c>
      <c r="T156" s="14">
        <f t="shared" si="10"/>
        <v>42158.547395833331</v>
      </c>
      <c r="U156" t="str">
        <f t="shared" si="11"/>
        <v>April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Q157" t="s">
        <v>8308</v>
      </c>
      <c r="R157" t="s">
        <v>8311</v>
      </c>
      <c r="S157" s="14">
        <f t="shared" si="9"/>
        <v>42168.559432870374</v>
      </c>
      <c r="T157" s="14">
        <f t="shared" si="10"/>
        <v>42208.559432870374</v>
      </c>
      <c r="U157" t="str">
        <f t="shared" si="11"/>
        <v>June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5.1000000000000005</v>
      </c>
      <c r="Q158" t="s">
        <v>8308</v>
      </c>
      <c r="R158" t="s">
        <v>8311</v>
      </c>
      <c r="S158" s="14">
        <f t="shared" si="9"/>
        <v>41794.124953703707</v>
      </c>
      <c r="T158" s="14">
        <f t="shared" si="10"/>
        <v>41854.124953703707</v>
      </c>
      <c r="U158" t="str">
        <f t="shared" si="11"/>
        <v>June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Q159" t="s">
        <v>8308</v>
      </c>
      <c r="R159" t="s">
        <v>8311</v>
      </c>
      <c r="S159" s="14">
        <f t="shared" si="9"/>
        <v>42396.911712962959</v>
      </c>
      <c r="T159" s="14">
        <f t="shared" si="10"/>
        <v>42426.911712962959</v>
      </c>
      <c r="U159" t="str">
        <f t="shared" si="11"/>
        <v>January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Q160" t="s">
        <v>8308</v>
      </c>
      <c r="R160" t="s">
        <v>8311</v>
      </c>
      <c r="S160" s="14">
        <f t="shared" si="9"/>
        <v>41904.07671296296</v>
      </c>
      <c r="T160" s="14">
        <f t="shared" si="10"/>
        <v>41934.07671296296</v>
      </c>
      <c r="U160" t="str">
        <f t="shared" si="11"/>
        <v>September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Q161" t="s">
        <v>8308</v>
      </c>
      <c r="R161" t="s">
        <v>8311</v>
      </c>
      <c r="S161" s="14">
        <f t="shared" si="9"/>
        <v>42514.434548611112</v>
      </c>
      <c r="T161" s="14">
        <f t="shared" si="10"/>
        <v>42554.434548611112</v>
      </c>
      <c r="U161" t="str">
        <f t="shared" si="11"/>
        <v>May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Q162" t="s">
        <v>8308</v>
      </c>
      <c r="R162" t="s">
        <v>8312</v>
      </c>
      <c r="S162" s="14">
        <f t="shared" si="9"/>
        <v>42171.913090277776</v>
      </c>
      <c r="T162" s="14">
        <f t="shared" si="10"/>
        <v>42231.913090277776</v>
      </c>
      <c r="U162" t="str">
        <f t="shared" si="11"/>
        <v>June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Q163" t="s">
        <v>8308</v>
      </c>
      <c r="R163" t="s">
        <v>8312</v>
      </c>
      <c r="S163" s="14">
        <f t="shared" si="9"/>
        <v>41792.687442129631</v>
      </c>
      <c r="T163" s="14">
        <f t="shared" si="10"/>
        <v>41822.687442129631</v>
      </c>
      <c r="U163" t="str">
        <f t="shared" si="11"/>
        <v>June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15.540000000000001</v>
      </c>
      <c r="Q164" t="s">
        <v>8308</v>
      </c>
      <c r="R164" t="s">
        <v>8312</v>
      </c>
      <c r="S164" s="14">
        <f t="shared" si="9"/>
        <v>41835.126805555556</v>
      </c>
      <c r="T164" s="14">
        <f t="shared" si="10"/>
        <v>41867.987500000003</v>
      </c>
      <c r="U164" t="str">
        <f t="shared" si="11"/>
        <v>July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Q165" t="s">
        <v>8308</v>
      </c>
      <c r="R165" t="s">
        <v>8312</v>
      </c>
      <c r="S165" s="14">
        <f t="shared" si="9"/>
        <v>42243.961273148147</v>
      </c>
      <c r="T165" s="14">
        <f t="shared" si="10"/>
        <v>42278</v>
      </c>
      <c r="U165" t="str">
        <f t="shared" si="11"/>
        <v>August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Q166" t="s">
        <v>8308</v>
      </c>
      <c r="R166" t="s">
        <v>8312</v>
      </c>
      <c r="S166" s="14">
        <f t="shared" si="9"/>
        <v>41841.762743055559</v>
      </c>
      <c r="T166" s="14">
        <f t="shared" si="10"/>
        <v>41901.762743055559</v>
      </c>
      <c r="U166" t="str">
        <f t="shared" si="11"/>
        <v>July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Q167" t="s">
        <v>8308</v>
      </c>
      <c r="R167" t="s">
        <v>8312</v>
      </c>
      <c r="S167" s="14">
        <f t="shared" si="9"/>
        <v>42351.658842592587</v>
      </c>
      <c r="T167" s="14">
        <f t="shared" si="10"/>
        <v>42381.658842592587</v>
      </c>
      <c r="U167" t="str">
        <f t="shared" si="11"/>
        <v>December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Q168" t="s">
        <v>8308</v>
      </c>
      <c r="R168" t="s">
        <v>8312</v>
      </c>
      <c r="S168" s="14">
        <f t="shared" si="9"/>
        <v>42721.075949074075</v>
      </c>
      <c r="T168" s="14">
        <f t="shared" si="10"/>
        <v>42751.075949074075</v>
      </c>
      <c r="U168" t="str">
        <f t="shared" si="11"/>
        <v>December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Q169" t="s">
        <v>8308</v>
      </c>
      <c r="R169" t="s">
        <v>8312</v>
      </c>
      <c r="S169" s="14">
        <f t="shared" si="9"/>
        <v>42160.927488425921</v>
      </c>
      <c r="T169" s="14">
        <f t="shared" si="10"/>
        <v>42220.927488425921</v>
      </c>
      <c r="U169" t="str">
        <f t="shared" si="11"/>
        <v>June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4.0600000000000005</v>
      </c>
      <c r="Q170" t="s">
        <v>8308</v>
      </c>
      <c r="R170" t="s">
        <v>8312</v>
      </c>
      <c r="S170" s="14">
        <f t="shared" si="9"/>
        <v>42052.83530092593</v>
      </c>
      <c r="T170" s="14">
        <f t="shared" si="10"/>
        <v>42082.793634259258</v>
      </c>
      <c r="U170" t="str">
        <f t="shared" si="11"/>
        <v>February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Q171" t="s">
        <v>8308</v>
      </c>
      <c r="R171" t="s">
        <v>8312</v>
      </c>
      <c r="S171" s="14">
        <f t="shared" si="9"/>
        <v>41900.505312499998</v>
      </c>
      <c r="T171" s="14">
        <f t="shared" si="10"/>
        <v>41930.505312499998</v>
      </c>
      <c r="U171" t="str">
        <f t="shared" si="11"/>
        <v>September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Q172" t="s">
        <v>8308</v>
      </c>
      <c r="R172" t="s">
        <v>8312</v>
      </c>
      <c r="S172" s="14">
        <f t="shared" si="9"/>
        <v>42216.977812500001</v>
      </c>
      <c r="T172" s="14">
        <f t="shared" si="10"/>
        <v>42246.227777777778</v>
      </c>
      <c r="U172" t="str">
        <f t="shared" si="11"/>
        <v>July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Q173" t="s">
        <v>8308</v>
      </c>
      <c r="R173" t="s">
        <v>8312</v>
      </c>
      <c r="S173" s="14">
        <f t="shared" si="9"/>
        <v>42534.180717592593</v>
      </c>
      <c r="T173" s="14">
        <f t="shared" si="10"/>
        <v>42594.180717592593</v>
      </c>
      <c r="U173" t="str">
        <f t="shared" si="11"/>
        <v>June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Q174" t="s">
        <v>8308</v>
      </c>
      <c r="R174" t="s">
        <v>8312</v>
      </c>
      <c r="S174" s="14">
        <f t="shared" si="9"/>
        <v>42047.394942129627</v>
      </c>
      <c r="T174" s="14">
        <f t="shared" si="10"/>
        <v>42082.353275462963</v>
      </c>
      <c r="U174" t="str">
        <f t="shared" si="11"/>
        <v>February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Q175" t="s">
        <v>8308</v>
      </c>
      <c r="R175" t="s">
        <v>8312</v>
      </c>
      <c r="S175" s="14">
        <f t="shared" si="9"/>
        <v>42033.573009259257</v>
      </c>
      <c r="T175" s="14">
        <f t="shared" si="10"/>
        <v>42063.573009259257</v>
      </c>
      <c r="U175" t="str">
        <f t="shared" si="11"/>
        <v>January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Q176" t="s">
        <v>8308</v>
      </c>
      <c r="R176" t="s">
        <v>8312</v>
      </c>
      <c r="S176" s="14">
        <f t="shared" si="9"/>
        <v>42072.758981481486</v>
      </c>
      <c r="T176" s="14">
        <f t="shared" si="10"/>
        <v>42132.758981481486</v>
      </c>
      <c r="U176" t="str">
        <f t="shared" si="11"/>
        <v>March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Q177" t="s">
        <v>8308</v>
      </c>
      <c r="R177" t="s">
        <v>8312</v>
      </c>
      <c r="S177" s="14">
        <f t="shared" si="9"/>
        <v>41855.777905092589</v>
      </c>
      <c r="T177" s="14">
        <f t="shared" si="10"/>
        <v>41880.777905092589</v>
      </c>
      <c r="U177" t="str">
        <f t="shared" si="11"/>
        <v>August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Q178" t="s">
        <v>8308</v>
      </c>
      <c r="R178" t="s">
        <v>8312</v>
      </c>
      <c r="S178" s="14">
        <f t="shared" si="9"/>
        <v>42191.824062500003</v>
      </c>
      <c r="T178" s="14">
        <f t="shared" si="10"/>
        <v>42221.824062500003</v>
      </c>
      <c r="U178" t="str">
        <f t="shared" si="11"/>
        <v>July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Q179" t="s">
        <v>8308</v>
      </c>
      <c r="R179" t="s">
        <v>8312</v>
      </c>
      <c r="S179" s="14">
        <f t="shared" si="9"/>
        <v>42070.047754629632</v>
      </c>
      <c r="T179" s="14">
        <f t="shared" si="10"/>
        <v>42087.00608796296</v>
      </c>
      <c r="U179" t="str">
        <f t="shared" si="11"/>
        <v>March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Q180" t="s">
        <v>8308</v>
      </c>
      <c r="R180" t="s">
        <v>8312</v>
      </c>
      <c r="S180" s="14">
        <f t="shared" si="9"/>
        <v>42304.955381944441</v>
      </c>
      <c r="T180" s="14">
        <f t="shared" si="10"/>
        <v>42334.997048611112</v>
      </c>
      <c r="U180" t="str">
        <f t="shared" si="11"/>
        <v>October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Q181" t="s">
        <v>8308</v>
      </c>
      <c r="R181" t="s">
        <v>8312</v>
      </c>
      <c r="S181" s="14">
        <f t="shared" si="9"/>
        <v>42403.080497685187</v>
      </c>
      <c r="T181" s="14">
        <f t="shared" si="10"/>
        <v>42433.080497685187</v>
      </c>
      <c r="U181" t="str">
        <f t="shared" si="11"/>
        <v>February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Q182" t="s">
        <v>8308</v>
      </c>
      <c r="R182" t="s">
        <v>8312</v>
      </c>
      <c r="S182" s="14">
        <f t="shared" si="9"/>
        <v>42067.991238425922</v>
      </c>
      <c r="T182" s="14">
        <f t="shared" si="10"/>
        <v>42107.791666666672</v>
      </c>
      <c r="U182" t="str">
        <f t="shared" si="11"/>
        <v>March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Q183" t="s">
        <v>8308</v>
      </c>
      <c r="R183" t="s">
        <v>8312</v>
      </c>
      <c r="S183" s="14">
        <f t="shared" si="9"/>
        <v>42147.741840277777</v>
      </c>
      <c r="T183" s="14">
        <f t="shared" si="10"/>
        <v>42177.741840277777</v>
      </c>
      <c r="U183" t="str">
        <f t="shared" si="11"/>
        <v>May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Q184" t="s">
        <v>8308</v>
      </c>
      <c r="R184" t="s">
        <v>8312</v>
      </c>
      <c r="S184" s="14">
        <f t="shared" si="9"/>
        <v>42712.011944444443</v>
      </c>
      <c r="T184" s="14">
        <f t="shared" si="10"/>
        <v>42742.011944444443</v>
      </c>
      <c r="U184" t="str">
        <f t="shared" si="11"/>
        <v>December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Q185" t="s">
        <v>8308</v>
      </c>
      <c r="R185" t="s">
        <v>8312</v>
      </c>
      <c r="S185" s="14">
        <f t="shared" si="9"/>
        <v>41939.810300925928</v>
      </c>
      <c r="T185" s="14">
        <f t="shared" si="10"/>
        <v>41969.851967592593</v>
      </c>
      <c r="U185" t="str">
        <f t="shared" si="11"/>
        <v>October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Q186" t="s">
        <v>8308</v>
      </c>
      <c r="R186" t="s">
        <v>8312</v>
      </c>
      <c r="S186" s="14">
        <f t="shared" si="9"/>
        <v>41825.791226851856</v>
      </c>
      <c r="T186" s="14">
        <f t="shared" si="10"/>
        <v>41883.165972222225</v>
      </c>
      <c r="U186" t="str">
        <f t="shared" si="11"/>
        <v>July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Q187" t="s">
        <v>8308</v>
      </c>
      <c r="R187" t="s">
        <v>8312</v>
      </c>
      <c r="S187" s="14">
        <f t="shared" si="9"/>
        <v>42570.91133101852</v>
      </c>
      <c r="T187" s="14">
        <f t="shared" si="10"/>
        <v>42600.91133101852</v>
      </c>
      <c r="U187" t="str">
        <f t="shared" si="11"/>
        <v>July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Q188" t="s">
        <v>8308</v>
      </c>
      <c r="R188" t="s">
        <v>8312</v>
      </c>
      <c r="S188" s="14">
        <f t="shared" si="9"/>
        <v>42767.812893518523</v>
      </c>
      <c r="T188" s="14">
        <f t="shared" si="10"/>
        <v>42797.833333333328</v>
      </c>
      <c r="U188" t="str">
        <f t="shared" si="11"/>
        <v>February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Q189" t="s">
        <v>8308</v>
      </c>
      <c r="R189" t="s">
        <v>8312</v>
      </c>
      <c r="S189" s="14">
        <f t="shared" si="9"/>
        <v>42182.234456018516</v>
      </c>
      <c r="T189" s="14">
        <f t="shared" si="10"/>
        <v>42206.290972222225</v>
      </c>
      <c r="U189" t="str">
        <f t="shared" si="11"/>
        <v>June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Q190" t="s">
        <v>8308</v>
      </c>
      <c r="R190" t="s">
        <v>8312</v>
      </c>
      <c r="S190" s="14">
        <f t="shared" si="9"/>
        <v>41857.18304398148</v>
      </c>
      <c r="T190" s="14">
        <f t="shared" si="10"/>
        <v>41887.18304398148</v>
      </c>
      <c r="U190" t="str">
        <f t="shared" si="11"/>
        <v>August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6.9999999999999993E-2</v>
      </c>
      <c r="Q191" t="s">
        <v>8308</v>
      </c>
      <c r="R191" t="s">
        <v>8312</v>
      </c>
      <c r="S191" s="14">
        <f t="shared" si="9"/>
        <v>42556.690706018519</v>
      </c>
      <c r="T191" s="14">
        <f t="shared" si="10"/>
        <v>42616.690706018519</v>
      </c>
      <c r="U191" t="str">
        <f t="shared" si="11"/>
        <v>July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0.42000000000000004</v>
      </c>
      <c r="Q192" t="s">
        <v>8308</v>
      </c>
      <c r="R192" t="s">
        <v>8312</v>
      </c>
      <c r="S192" s="14">
        <f t="shared" si="9"/>
        <v>42527.650995370372</v>
      </c>
      <c r="T192" s="14">
        <f t="shared" si="10"/>
        <v>42537.650995370372</v>
      </c>
      <c r="U192" t="str">
        <f t="shared" si="11"/>
        <v>June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Q193" t="s">
        <v>8308</v>
      </c>
      <c r="R193" t="s">
        <v>8312</v>
      </c>
      <c r="S193" s="14">
        <f t="shared" si="9"/>
        <v>42239.441412037035</v>
      </c>
      <c r="T193" s="14">
        <f t="shared" si="10"/>
        <v>42279.441412037035</v>
      </c>
      <c r="U193" t="str">
        <f t="shared" si="11"/>
        <v>August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Q194" t="s">
        <v>8308</v>
      </c>
      <c r="R194" t="s">
        <v>8312</v>
      </c>
      <c r="S194" s="14">
        <f t="shared" si="9"/>
        <v>41899.792037037041</v>
      </c>
      <c r="T194" s="14">
        <f t="shared" si="10"/>
        <v>41929.792037037041</v>
      </c>
      <c r="U194" t="str">
        <f t="shared" si="11"/>
        <v>September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MROUND(E195/D195, 0.0001) * 100</f>
        <v>0</v>
      </c>
      <c r="Q195" t="s">
        <v>8308</v>
      </c>
      <c r="R195" t="s">
        <v>8312</v>
      </c>
      <c r="S195" s="14">
        <f t="shared" ref="S195:S258" si="13">(J195/86400)+DATE(1970,1,1)</f>
        <v>41911.934791666667</v>
      </c>
      <c r="T195" s="14">
        <f t="shared" ref="T195:T258" si="14">(I195/86400)+DATE(1970,1,1)</f>
        <v>41971.976458333331</v>
      </c>
      <c r="U195" t="str">
        <f t="shared" ref="U195:U258" si="15">TEXT(S195, "MMMM")</f>
        <v>September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0.12000000000000001</v>
      </c>
      <c r="Q196" t="s">
        <v>8308</v>
      </c>
      <c r="R196" t="s">
        <v>8312</v>
      </c>
      <c r="S196" s="14">
        <f t="shared" si="13"/>
        <v>42375.996886574074</v>
      </c>
      <c r="T196" s="14">
        <f t="shared" si="14"/>
        <v>42435.996886574074</v>
      </c>
      <c r="U196" t="str">
        <f t="shared" si="15"/>
        <v>January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Q197" t="s">
        <v>8308</v>
      </c>
      <c r="R197" t="s">
        <v>8312</v>
      </c>
      <c r="S197" s="14">
        <f t="shared" si="13"/>
        <v>42135.67050925926</v>
      </c>
      <c r="T197" s="14">
        <f t="shared" si="14"/>
        <v>42195.67050925926</v>
      </c>
      <c r="U197" t="str">
        <f t="shared" si="15"/>
        <v>May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Q198" t="s">
        <v>8308</v>
      </c>
      <c r="R198" t="s">
        <v>8312</v>
      </c>
      <c r="S198" s="14">
        <f t="shared" si="13"/>
        <v>42259.542800925927</v>
      </c>
      <c r="T198" s="14">
        <f t="shared" si="14"/>
        <v>42287.875</v>
      </c>
      <c r="U198" t="str">
        <f t="shared" si="15"/>
        <v>September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Q199" t="s">
        <v>8308</v>
      </c>
      <c r="R199" t="s">
        <v>8312</v>
      </c>
      <c r="S199" s="14">
        <f t="shared" si="13"/>
        <v>42741.848379629635</v>
      </c>
      <c r="T199" s="14">
        <f t="shared" si="14"/>
        <v>42783.875</v>
      </c>
      <c r="U199" t="str">
        <f t="shared" si="15"/>
        <v>January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1.1199999999999999</v>
      </c>
      <c r="Q200" t="s">
        <v>8308</v>
      </c>
      <c r="R200" t="s">
        <v>8312</v>
      </c>
      <c r="S200" s="14">
        <f t="shared" si="13"/>
        <v>41887.383356481485</v>
      </c>
      <c r="T200" s="14">
        <f t="shared" si="14"/>
        <v>41917.383356481485</v>
      </c>
      <c r="U200" t="str">
        <f t="shared" si="15"/>
        <v>September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Q201" t="s">
        <v>8308</v>
      </c>
      <c r="R201" t="s">
        <v>8312</v>
      </c>
      <c r="S201" s="14">
        <f t="shared" si="13"/>
        <v>42584.123865740738</v>
      </c>
      <c r="T201" s="14">
        <f t="shared" si="14"/>
        <v>42614.123865740738</v>
      </c>
      <c r="U201" t="str">
        <f t="shared" si="15"/>
        <v>August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Q202" t="s">
        <v>8308</v>
      </c>
      <c r="R202" t="s">
        <v>8312</v>
      </c>
      <c r="S202" s="14">
        <f t="shared" si="13"/>
        <v>41867.083368055552</v>
      </c>
      <c r="T202" s="14">
        <f t="shared" si="14"/>
        <v>41897.083368055552</v>
      </c>
      <c r="U202" t="str">
        <f t="shared" si="15"/>
        <v>August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Q203" t="s">
        <v>8308</v>
      </c>
      <c r="R203" t="s">
        <v>8312</v>
      </c>
      <c r="S203" s="14">
        <f t="shared" si="13"/>
        <v>42023.818622685183</v>
      </c>
      <c r="T203" s="14">
        <f t="shared" si="14"/>
        <v>42043.818622685183</v>
      </c>
      <c r="U203" t="str">
        <f t="shared" si="15"/>
        <v>January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Q204" t="s">
        <v>8308</v>
      </c>
      <c r="R204" t="s">
        <v>8312</v>
      </c>
      <c r="S204" s="14">
        <f t="shared" si="13"/>
        <v>42255.927824074075</v>
      </c>
      <c r="T204" s="14">
        <f t="shared" si="14"/>
        <v>42285.874305555553</v>
      </c>
      <c r="U204" t="str">
        <f t="shared" si="15"/>
        <v>September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Q205" t="s">
        <v>8308</v>
      </c>
      <c r="R205" t="s">
        <v>8312</v>
      </c>
      <c r="S205" s="14">
        <f t="shared" si="13"/>
        <v>41973.847962962958</v>
      </c>
      <c r="T205" s="14">
        <f t="shared" si="14"/>
        <v>42033.847962962958</v>
      </c>
      <c r="U205" t="str">
        <f t="shared" si="15"/>
        <v>November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Q206" t="s">
        <v>8308</v>
      </c>
      <c r="R206" t="s">
        <v>8312</v>
      </c>
      <c r="S206" s="14">
        <f t="shared" si="13"/>
        <v>42556.583368055552</v>
      </c>
      <c r="T206" s="14">
        <f t="shared" si="14"/>
        <v>42586.583368055552</v>
      </c>
      <c r="U206" t="str">
        <f t="shared" si="15"/>
        <v>July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Q207" t="s">
        <v>8308</v>
      </c>
      <c r="R207" t="s">
        <v>8312</v>
      </c>
      <c r="S207" s="14">
        <f t="shared" si="13"/>
        <v>42248.632199074069</v>
      </c>
      <c r="T207" s="14">
        <f t="shared" si="14"/>
        <v>42283.632199074069</v>
      </c>
      <c r="U207" t="str">
        <f t="shared" si="15"/>
        <v>September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Q208" t="s">
        <v>8308</v>
      </c>
      <c r="R208" t="s">
        <v>8312</v>
      </c>
      <c r="S208" s="14">
        <f t="shared" si="13"/>
        <v>42567.004432870366</v>
      </c>
      <c r="T208" s="14">
        <f t="shared" si="14"/>
        <v>42588.004432870366</v>
      </c>
      <c r="U208" t="str">
        <f t="shared" si="15"/>
        <v>July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Q209" t="s">
        <v>8308</v>
      </c>
      <c r="R209" t="s">
        <v>8312</v>
      </c>
      <c r="S209" s="14">
        <f t="shared" si="13"/>
        <v>41978.197199074071</v>
      </c>
      <c r="T209" s="14">
        <f t="shared" si="14"/>
        <v>42008.197199074071</v>
      </c>
      <c r="U209" t="str">
        <f t="shared" si="15"/>
        <v>December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Q210" t="s">
        <v>8308</v>
      </c>
      <c r="R210" t="s">
        <v>8312</v>
      </c>
      <c r="S210" s="14">
        <f t="shared" si="13"/>
        <v>41959.369988425926</v>
      </c>
      <c r="T210" s="14">
        <f t="shared" si="14"/>
        <v>41989.369988425926</v>
      </c>
      <c r="U210" t="str">
        <f t="shared" si="15"/>
        <v>November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Q211" t="s">
        <v>8308</v>
      </c>
      <c r="R211" t="s">
        <v>8312</v>
      </c>
      <c r="S211" s="14">
        <f t="shared" si="13"/>
        <v>42165.922858796301</v>
      </c>
      <c r="T211" s="14">
        <f t="shared" si="14"/>
        <v>42195.922858796301</v>
      </c>
      <c r="U211" t="str">
        <f t="shared" si="15"/>
        <v>June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Q212" t="s">
        <v>8308</v>
      </c>
      <c r="R212" t="s">
        <v>8312</v>
      </c>
      <c r="S212" s="14">
        <f t="shared" si="13"/>
        <v>42249.064722222218</v>
      </c>
      <c r="T212" s="14">
        <f t="shared" si="14"/>
        <v>42278.208333333328</v>
      </c>
      <c r="U212" t="str">
        <f t="shared" si="15"/>
        <v>September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Q213" t="s">
        <v>8308</v>
      </c>
      <c r="R213" t="s">
        <v>8312</v>
      </c>
      <c r="S213" s="14">
        <f t="shared" si="13"/>
        <v>42236.159918981481</v>
      </c>
      <c r="T213" s="14">
        <f t="shared" si="14"/>
        <v>42266.159918981481</v>
      </c>
      <c r="U213" t="str">
        <f t="shared" si="15"/>
        <v>August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Q214" t="s">
        <v>8308</v>
      </c>
      <c r="R214" t="s">
        <v>8312</v>
      </c>
      <c r="S214" s="14">
        <f t="shared" si="13"/>
        <v>42416.881018518514</v>
      </c>
      <c r="T214" s="14">
        <f t="shared" si="14"/>
        <v>42476.839351851857</v>
      </c>
      <c r="U214" t="str">
        <f t="shared" si="15"/>
        <v>February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Q215" t="s">
        <v>8308</v>
      </c>
      <c r="R215" t="s">
        <v>8312</v>
      </c>
      <c r="S215" s="14">
        <f t="shared" si="13"/>
        <v>42202.594293981485</v>
      </c>
      <c r="T215" s="14">
        <f t="shared" si="14"/>
        <v>42232.587974537033</v>
      </c>
      <c r="U215" t="str">
        <f t="shared" si="15"/>
        <v>July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Q216" t="s">
        <v>8308</v>
      </c>
      <c r="R216" t="s">
        <v>8312</v>
      </c>
      <c r="S216" s="14">
        <f t="shared" si="13"/>
        <v>42009.64061342593</v>
      </c>
      <c r="T216" s="14">
        <f t="shared" si="14"/>
        <v>42069.64061342593</v>
      </c>
      <c r="U216" t="str">
        <f t="shared" si="15"/>
        <v>January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0.22999999999999998</v>
      </c>
      <c r="Q217" t="s">
        <v>8308</v>
      </c>
      <c r="R217" t="s">
        <v>8312</v>
      </c>
      <c r="S217" s="14">
        <f t="shared" si="13"/>
        <v>42375.230115740742</v>
      </c>
      <c r="T217" s="14">
        <f t="shared" si="14"/>
        <v>42417.999305555553</v>
      </c>
      <c r="U217" t="str">
        <f t="shared" si="15"/>
        <v>January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Q218" t="s">
        <v>8308</v>
      </c>
      <c r="R218" t="s">
        <v>8312</v>
      </c>
      <c r="S218" s="14">
        <f t="shared" si="13"/>
        <v>42066.958761574075</v>
      </c>
      <c r="T218" s="14">
        <f t="shared" si="14"/>
        <v>42116.917094907403</v>
      </c>
      <c r="U218" t="str">
        <f t="shared" si="15"/>
        <v>March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11.940000000000001</v>
      </c>
      <c r="Q219" t="s">
        <v>8308</v>
      </c>
      <c r="R219" t="s">
        <v>8312</v>
      </c>
      <c r="S219" s="14">
        <f t="shared" si="13"/>
        <v>41970.64061342593</v>
      </c>
      <c r="T219" s="14">
        <f t="shared" si="14"/>
        <v>42001.64061342593</v>
      </c>
      <c r="U219" t="str">
        <f t="shared" si="15"/>
        <v>November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Q220" t="s">
        <v>8308</v>
      </c>
      <c r="R220" t="s">
        <v>8312</v>
      </c>
      <c r="S220" s="14">
        <f t="shared" si="13"/>
        <v>42079.628344907411</v>
      </c>
      <c r="T220" s="14">
        <f t="shared" si="14"/>
        <v>42139.628344907411</v>
      </c>
      <c r="U220" t="str">
        <f t="shared" si="15"/>
        <v>March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Q221" t="s">
        <v>8308</v>
      </c>
      <c r="R221" t="s">
        <v>8312</v>
      </c>
      <c r="S221" s="14">
        <f t="shared" si="13"/>
        <v>42429.326678240745</v>
      </c>
      <c r="T221" s="14">
        <f t="shared" si="14"/>
        <v>42461.290972222225</v>
      </c>
      <c r="U221" t="str">
        <f t="shared" si="15"/>
        <v>February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0.72000000000000008</v>
      </c>
      <c r="Q222" t="s">
        <v>8308</v>
      </c>
      <c r="R222" t="s">
        <v>8312</v>
      </c>
      <c r="S222" s="14">
        <f t="shared" si="13"/>
        <v>42195.643865740742</v>
      </c>
      <c r="T222" s="14">
        <f t="shared" si="14"/>
        <v>42236.837500000001</v>
      </c>
      <c r="U222" t="str">
        <f t="shared" si="15"/>
        <v>July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Q223" t="s">
        <v>8308</v>
      </c>
      <c r="R223" t="s">
        <v>8312</v>
      </c>
      <c r="S223" s="14">
        <f t="shared" si="13"/>
        <v>42031.837546296301</v>
      </c>
      <c r="T223" s="14">
        <f t="shared" si="14"/>
        <v>42091.79587962963</v>
      </c>
      <c r="U223" t="str">
        <f t="shared" si="15"/>
        <v>January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Q224" t="s">
        <v>8308</v>
      </c>
      <c r="R224" t="s">
        <v>8312</v>
      </c>
      <c r="S224" s="14">
        <f t="shared" si="13"/>
        <v>42031.769884259258</v>
      </c>
      <c r="T224" s="14">
        <f t="shared" si="14"/>
        <v>42090.110416666663</v>
      </c>
      <c r="U224" t="str">
        <f t="shared" si="15"/>
        <v>January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Q225" t="s">
        <v>8308</v>
      </c>
      <c r="R225" t="s">
        <v>8312</v>
      </c>
      <c r="S225" s="14">
        <f t="shared" si="13"/>
        <v>42482.048032407409</v>
      </c>
      <c r="T225" s="14">
        <f t="shared" si="14"/>
        <v>42512.045138888891</v>
      </c>
      <c r="U225" t="str">
        <f t="shared" si="15"/>
        <v>April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Q226" t="s">
        <v>8308</v>
      </c>
      <c r="R226" t="s">
        <v>8312</v>
      </c>
      <c r="S226" s="14">
        <f t="shared" si="13"/>
        <v>42135.235254629632</v>
      </c>
      <c r="T226" s="14">
        <f t="shared" si="14"/>
        <v>42195.235254629632</v>
      </c>
      <c r="U226" t="str">
        <f t="shared" si="15"/>
        <v>May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Q227" t="s">
        <v>8308</v>
      </c>
      <c r="R227" t="s">
        <v>8312</v>
      </c>
      <c r="S227" s="14">
        <f t="shared" si="13"/>
        <v>42438.961273148147</v>
      </c>
      <c r="T227" s="14">
        <f t="shared" si="14"/>
        <v>42468.919606481482</v>
      </c>
      <c r="U227" t="str">
        <f t="shared" si="15"/>
        <v>March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Q228" t="s">
        <v>8308</v>
      </c>
      <c r="R228" t="s">
        <v>8312</v>
      </c>
      <c r="S228" s="14">
        <f t="shared" si="13"/>
        <v>42106.666018518517</v>
      </c>
      <c r="T228" s="14">
        <f t="shared" si="14"/>
        <v>42155.395138888889</v>
      </c>
      <c r="U228" t="str">
        <f t="shared" si="15"/>
        <v>April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Q229" t="s">
        <v>8308</v>
      </c>
      <c r="R229" t="s">
        <v>8312</v>
      </c>
      <c r="S229" s="14">
        <f t="shared" si="13"/>
        <v>42164.893993055557</v>
      </c>
      <c r="T229" s="14">
        <f t="shared" si="14"/>
        <v>42194.893993055557</v>
      </c>
      <c r="U229" t="str">
        <f t="shared" si="15"/>
        <v>June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Q230" t="s">
        <v>8308</v>
      </c>
      <c r="R230" t="s">
        <v>8312</v>
      </c>
      <c r="S230" s="14">
        <f t="shared" si="13"/>
        <v>42096.686400462961</v>
      </c>
      <c r="T230" s="14">
        <f t="shared" si="14"/>
        <v>42156.686400462961</v>
      </c>
      <c r="U230" t="str">
        <f t="shared" si="15"/>
        <v>April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Q231" t="s">
        <v>8308</v>
      </c>
      <c r="R231" t="s">
        <v>8312</v>
      </c>
      <c r="S231" s="14">
        <f t="shared" si="13"/>
        <v>42383.933993055558</v>
      </c>
      <c r="T231" s="14">
        <f t="shared" si="14"/>
        <v>42413.933993055558</v>
      </c>
      <c r="U231" t="str">
        <f t="shared" si="15"/>
        <v>January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Q232" t="s">
        <v>8308</v>
      </c>
      <c r="R232" t="s">
        <v>8312</v>
      </c>
      <c r="S232" s="14">
        <f t="shared" si="13"/>
        <v>42129.77721064815</v>
      </c>
      <c r="T232" s="14">
        <f t="shared" si="14"/>
        <v>42159.77721064815</v>
      </c>
      <c r="U232" t="str">
        <f t="shared" si="15"/>
        <v>May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Q233" t="s">
        <v>8308</v>
      </c>
      <c r="R233" t="s">
        <v>8312</v>
      </c>
      <c r="S233" s="14">
        <f t="shared" si="13"/>
        <v>42341.958923611106</v>
      </c>
      <c r="T233" s="14">
        <f t="shared" si="14"/>
        <v>42371.958923611106</v>
      </c>
      <c r="U233" t="str">
        <f t="shared" si="15"/>
        <v>December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Q234" t="s">
        <v>8308</v>
      </c>
      <c r="R234" t="s">
        <v>8312</v>
      </c>
      <c r="S234" s="14">
        <f t="shared" si="13"/>
        <v>42032.82576388889</v>
      </c>
      <c r="T234" s="14">
        <f t="shared" si="14"/>
        <v>42062.82576388889</v>
      </c>
      <c r="U234" t="str">
        <f t="shared" si="15"/>
        <v>January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Q235" t="s">
        <v>8308</v>
      </c>
      <c r="R235" t="s">
        <v>8312</v>
      </c>
      <c r="S235" s="14">
        <f t="shared" si="13"/>
        <v>42612.911712962959</v>
      </c>
      <c r="T235" s="14">
        <f t="shared" si="14"/>
        <v>42642.911712962959</v>
      </c>
      <c r="U235" t="str">
        <f t="shared" si="15"/>
        <v>August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Q236" t="s">
        <v>8308</v>
      </c>
      <c r="R236" t="s">
        <v>8312</v>
      </c>
      <c r="S236" s="14">
        <f t="shared" si="13"/>
        <v>42136.035405092596</v>
      </c>
      <c r="T236" s="14">
        <f t="shared" si="14"/>
        <v>42176.035405092596</v>
      </c>
      <c r="U236" t="str">
        <f t="shared" si="15"/>
        <v>May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Q237" t="s">
        <v>8308</v>
      </c>
      <c r="R237" t="s">
        <v>8312</v>
      </c>
      <c r="S237" s="14">
        <f t="shared" si="13"/>
        <v>42164.908530092594</v>
      </c>
      <c r="T237" s="14">
        <f t="shared" si="14"/>
        <v>42194.908530092594</v>
      </c>
      <c r="U237" t="str">
        <f t="shared" si="15"/>
        <v>June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Q238" t="s">
        <v>8308</v>
      </c>
      <c r="R238" t="s">
        <v>8312</v>
      </c>
      <c r="S238" s="14">
        <f t="shared" si="13"/>
        <v>42321.084479166668</v>
      </c>
      <c r="T238" s="14">
        <f t="shared" si="14"/>
        <v>42374</v>
      </c>
      <c r="U238" t="str">
        <f t="shared" si="15"/>
        <v>November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Q239" t="s">
        <v>8308</v>
      </c>
      <c r="R239" t="s">
        <v>8312</v>
      </c>
      <c r="S239" s="14">
        <f t="shared" si="13"/>
        <v>42377.577187499999</v>
      </c>
      <c r="T239" s="14">
        <f t="shared" si="14"/>
        <v>42437.577187499999</v>
      </c>
      <c r="U239" t="str">
        <f t="shared" si="15"/>
        <v>January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Q240" t="s">
        <v>8308</v>
      </c>
      <c r="R240" t="s">
        <v>8312</v>
      </c>
      <c r="S240" s="14">
        <f t="shared" si="13"/>
        <v>42713.962500000001</v>
      </c>
      <c r="T240" s="14">
        <f t="shared" si="14"/>
        <v>42734.375</v>
      </c>
      <c r="U240" t="str">
        <f t="shared" si="15"/>
        <v>December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Q241" t="s">
        <v>8308</v>
      </c>
      <c r="R241" t="s">
        <v>8312</v>
      </c>
      <c r="S241" s="14">
        <f t="shared" si="13"/>
        <v>42297.110300925924</v>
      </c>
      <c r="T241" s="14">
        <f t="shared" si="14"/>
        <v>42316.5</v>
      </c>
      <c r="U241" t="str">
        <f t="shared" si="15"/>
        <v>October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107.63000000000001</v>
      </c>
      <c r="Q242" t="s">
        <v>8308</v>
      </c>
      <c r="R242" t="s">
        <v>8313</v>
      </c>
      <c r="S242" s="14">
        <f t="shared" si="13"/>
        <v>41354.708460648151</v>
      </c>
      <c r="T242" s="14">
        <f t="shared" si="14"/>
        <v>41399.708460648151</v>
      </c>
      <c r="U242" t="str">
        <f t="shared" si="15"/>
        <v>March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Q243" t="s">
        <v>8308</v>
      </c>
      <c r="R243" t="s">
        <v>8313</v>
      </c>
      <c r="S243" s="14">
        <f t="shared" si="13"/>
        <v>41949.697962962964</v>
      </c>
      <c r="T243" s="14">
        <f t="shared" si="14"/>
        <v>41994.697962962964</v>
      </c>
      <c r="U243" t="str">
        <f t="shared" si="15"/>
        <v>November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113.46000000000001</v>
      </c>
      <c r="Q244" t="s">
        <v>8308</v>
      </c>
      <c r="R244" t="s">
        <v>8313</v>
      </c>
      <c r="S244" s="14">
        <f t="shared" si="13"/>
        <v>40862.492939814816</v>
      </c>
      <c r="T244" s="14">
        <f t="shared" si="14"/>
        <v>40897.492939814816</v>
      </c>
      <c r="U244" t="str">
        <f t="shared" si="15"/>
        <v>November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Q245" t="s">
        <v>8308</v>
      </c>
      <c r="R245" t="s">
        <v>8313</v>
      </c>
      <c r="S245" s="14">
        <f t="shared" si="13"/>
        <v>41662.047500000001</v>
      </c>
      <c r="T245" s="14">
        <f t="shared" si="14"/>
        <v>41692.047500000001</v>
      </c>
      <c r="U245" t="str">
        <f t="shared" si="15"/>
        <v>January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113.75999999999999</v>
      </c>
      <c r="Q246" t="s">
        <v>8308</v>
      </c>
      <c r="R246" t="s">
        <v>8313</v>
      </c>
      <c r="S246" s="14">
        <f t="shared" si="13"/>
        <v>40213.323599537034</v>
      </c>
      <c r="T246" s="14">
        <f t="shared" si="14"/>
        <v>40253.295833333337</v>
      </c>
      <c r="U246" t="str">
        <f t="shared" si="15"/>
        <v>February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103.72000000000001</v>
      </c>
      <c r="Q247" t="s">
        <v>8308</v>
      </c>
      <c r="R247" t="s">
        <v>8313</v>
      </c>
      <c r="S247" s="14">
        <f t="shared" si="13"/>
        <v>41107.053067129629</v>
      </c>
      <c r="T247" s="14">
        <f t="shared" si="14"/>
        <v>41137.053067129629</v>
      </c>
      <c r="U247" t="str">
        <f t="shared" si="15"/>
        <v>July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Q248" t="s">
        <v>8308</v>
      </c>
      <c r="R248" t="s">
        <v>8313</v>
      </c>
      <c r="S248" s="14">
        <f t="shared" si="13"/>
        <v>40480.363483796296</v>
      </c>
      <c r="T248" s="14">
        <f t="shared" si="14"/>
        <v>40530.405150462961</v>
      </c>
      <c r="U248" t="str">
        <f t="shared" si="15"/>
        <v>October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Q249" t="s">
        <v>8308</v>
      </c>
      <c r="R249" t="s">
        <v>8313</v>
      </c>
      <c r="S249" s="14">
        <f t="shared" si="13"/>
        <v>40430.604328703703</v>
      </c>
      <c r="T249" s="14">
        <f t="shared" si="14"/>
        <v>40467.152083333334</v>
      </c>
      <c r="U249" t="str">
        <f t="shared" si="15"/>
        <v>September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101.33000000000001</v>
      </c>
      <c r="Q250" t="s">
        <v>8308</v>
      </c>
      <c r="R250" t="s">
        <v>8313</v>
      </c>
      <c r="S250" s="14">
        <f t="shared" si="13"/>
        <v>40870.774409722224</v>
      </c>
      <c r="T250" s="14">
        <f t="shared" si="14"/>
        <v>40915.774409722224</v>
      </c>
      <c r="U250" t="str">
        <f t="shared" si="15"/>
        <v>November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Q251" t="s">
        <v>8308</v>
      </c>
      <c r="R251" t="s">
        <v>8313</v>
      </c>
      <c r="S251" s="14">
        <f t="shared" si="13"/>
        <v>40332.923842592594</v>
      </c>
      <c r="T251" s="14">
        <f t="shared" si="14"/>
        <v>40412.736111111109</v>
      </c>
      <c r="U251" t="str">
        <f t="shared" si="15"/>
        <v>June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105.58000000000001</v>
      </c>
      <c r="Q252" t="s">
        <v>8308</v>
      </c>
      <c r="R252" t="s">
        <v>8313</v>
      </c>
      <c r="S252" s="14">
        <f t="shared" si="13"/>
        <v>41401.565868055557</v>
      </c>
      <c r="T252" s="14">
        <f t="shared" si="14"/>
        <v>41431.565868055557</v>
      </c>
      <c r="U252" t="str">
        <f t="shared" si="15"/>
        <v>May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125.57000000000001</v>
      </c>
      <c r="Q253" t="s">
        <v>8308</v>
      </c>
      <c r="R253" t="s">
        <v>8313</v>
      </c>
      <c r="S253" s="14">
        <f t="shared" si="13"/>
        <v>41013.787569444445</v>
      </c>
      <c r="T253" s="14">
        <f t="shared" si="14"/>
        <v>41045.791666666664</v>
      </c>
      <c r="U253" t="str">
        <f t="shared" si="15"/>
        <v>April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Q254" t="s">
        <v>8308</v>
      </c>
      <c r="R254" t="s">
        <v>8313</v>
      </c>
      <c r="S254" s="14">
        <f t="shared" si="13"/>
        <v>40266.66270833333</v>
      </c>
      <c r="T254" s="14">
        <f t="shared" si="14"/>
        <v>40330.165972222225</v>
      </c>
      <c r="U254" t="str">
        <f t="shared" si="15"/>
        <v>March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Q255" t="s">
        <v>8308</v>
      </c>
      <c r="R255" t="s">
        <v>8313</v>
      </c>
      <c r="S255" s="14">
        <f t="shared" si="13"/>
        <v>40924.650868055556</v>
      </c>
      <c r="T255" s="14">
        <f t="shared" si="14"/>
        <v>40954.650868055556</v>
      </c>
      <c r="U255" t="str">
        <f t="shared" si="15"/>
        <v>January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Q256" t="s">
        <v>8308</v>
      </c>
      <c r="R256" t="s">
        <v>8313</v>
      </c>
      <c r="S256" s="14">
        <f t="shared" si="13"/>
        <v>42263.952662037038</v>
      </c>
      <c r="T256" s="14">
        <f t="shared" si="14"/>
        <v>42294.083333333328</v>
      </c>
      <c r="U256" t="str">
        <f t="shared" si="15"/>
        <v>September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106.73000000000002</v>
      </c>
      <c r="Q257" t="s">
        <v>8308</v>
      </c>
      <c r="R257" t="s">
        <v>8313</v>
      </c>
      <c r="S257" s="14">
        <f t="shared" si="13"/>
        <v>40588.526412037041</v>
      </c>
      <c r="T257" s="14">
        <f t="shared" si="14"/>
        <v>40618.48474537037</v>
      </c>
      <c r="U257" t="str">
        <f t="shared" si="15"/>
        <v>February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Q258" t="s">
        <v>8308</v>
      </c>
      <c r="R258" t="s">
        <v>8313</v>
      </c>
      <c r="S258" s="14">
        <f t="shared" si="13"/>
        <v>41319.769293981481</v>
      </c>
      <c r="T258" s="14">
        <f t="shared" si="14"/>
        <v>41349.769293981481</v>
      </c>
      <c r="U258" t="str">
        <f t="shared" si="15"/>
        <v>February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MROUND(E259/D259, 0.0001) * 100</f>
        <v>106.73000000000002</v>
      </c>
      <c r="Q259" t="s">
        <v>8308</v>
      </c>
      <c r="R259" t="s">
        <v>8313</v>
      </c>
      <c r="S259" s="14">
        <f t="shared" ref="S259:S322" si="17">(J259/86400)+DATE(1970,1,1)</f>
        <v>42479.626875000002</v>
      </c>
      <c r="T259" s="14">
        <f t="shared" ref="T259:T322" si="18">(I259/86400)+DATE(1970,1,1)</f>
        <v>42509.626875000002</v>
      </c>
      <c r="U259" t="str">
        <f t="shared" ref="U259:U322" si="19">TEXT(S259, "MMMM")</f>
        <v>April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Q260" t="s">
        <v>8308</v>
      </c>
      <c r="R260" t="s">
        <v>8313</v>
      </c>
      <c r="S260" s="14">
        <f t="shared" si="17"/>
        <v>40682.051689814813</v>
      </c>
      <c r="T260" s="14">
        <f t="shared" si="18"/>
        <v>40712.051689814813</v>
      </c>
      <c r="U260" t="str">
        <f t="shared" si="19"/>
        <v>May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131.94000000000003</v>
      </c>
      <c r="Q261" t="s">
        <v>8308</v>
      </c>
      <c r="R261" t="s">
        <v>8313</v>
      </c>
      <c r="S261" s="14">
        <f t="shared" si="17"/>
        <v>42072.738067129627</v>
      </c>
      <c r="T261" s="14">
        <f t="shared" si="18"/>
        <v>42102.738067129627</v>
      </c>
      <c r="U261" t="str">
        <f t="shared" si="19"/>
        <v>March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Q262" t="s">
        <v>8308</v>
      </c>
      <c r="R262" t="s">
        <v>8313</v>
      </c>
      <c r="S262" s="14">
        <f t="shared" si="17"/>
        <v>40330.755543981482</v>
      </c>
      <c r="T262" s="14">
        <f t="shared" si="18"/>
        <v>40376.415972222225</v>
      </c>
      <c r="U262" t="str">
        <f t="shared" si="19"/>
        <v>June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Q263" t="s">
        <v>8308</v>
      </c>
      <c r="R263" t="s">
        <v>8313</v>
      </c>
      <c r="S263" s="14">
        <f t="shared" si="17"/>
        <v>41017.885462962964</v>
      </c>
      <c r="T263" s="14">
        <f t="shared" si="18"/>
        <v>41067.621527777781</v>
      </c>
      <c r="U263" t="str">
        <f t="shared" si="19"/>
        <v>April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Q264" t="s">
        <v>8308</v>
      </c>
      <c r="R264" t="s">
        <v>8313</v>
      </c>
      <c r="S264" s="14">
        <f t="shared" si="17"/>
        <v>40555.24800925926</v>
      </c>
      <c r="T264" s="14">
        <f t="shared" si="18"/>
        <v>40600.24800925926</v>
      </c>
      <c r="U264" t="str">
        <f t="shared" si="19"/>
        <v>January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118.08000000000001</v>
      </c>
      <c r="Q265" t="s">
        <v>8308</v>
      </c>
      <c r="R265" t="s">
        <v>8313</v>
      </c>
      <c r="S265" s="14">
        <f t="shared" si="17"/>
        <v>41149.954791666663</v>
      </c>
      <c r="T265" s="14">
        <f t="shared" si="18"/>
        <v>41179.954791666663</v>
      </c>
      <c r="U265" t="str">
        <f t="shared" si="19"/>
        <v>August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118.20000000000002</v>
      </c>
      <c r="Q266" t="s">
        <v>8308</v>
      </c>
      <c r="R266" t="s">
        <v>8313</v>
      </c>
      <c r="S266" s="14">
        <f t="shared" si="17"/>
        <v>41010.620312500003</v>
      </c>
      <c r="T266" s="14">
        <f t="shared" si="18"/>
        <v>41040.620312500003</v>
      </c>
      <c r="U266" t="str">
        <f t="shared" si="19"/>
        <v>April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Q267" t="s">
        <v>8308</v>
      </c>
      <c r="R267" t="s">
        <v>8313</v>
      </c>
      <c r="S267" s="14">
        <f t="shared" si="17"/>
        <v>40267.245717592596</v>
      </c>
      <c r="T267" s="14">
        <f t="shared" si="18"/>
        <v>40308.844444444447</v>
      </c>
      <c r="U267" t="str">
        <f t="shared" si="19"/>
        <v>March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Q268" t="s">
        <v>8308</v>
      </c>
      <c r="R268" t="s">
        <v>8313</v>
      </c>
      <c r="S268" s="14">
        <f t="shared" si="17"/>
        <v>40205.174849537041</v>
      </c>
      <c r="T268" s="14">
        <f t="shared" si="18"/>
        <v>40291.160416666666</v>
      </c>
      <c r="U268" t="str">
        <f t="shared" si="19"/>
        <v>January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Q269" t="s">
        <v>8308</v>
      </c>
      <c r="R269" t="s">
        <v>8313</v>
      </c>
      <c r="S269" s="14">
        <f t="shared" si="17"/>
        <v>41785.452534722222</v>
      </c>
      <c r="T269" s="14">
        <f t="shared" si="18"/>
        <v>41815.452534722222</v>
      </c>
      <c r="U269" t="str">
        <f t="shared" si="19"/>
        <v>May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Q270" t="s">
        <v>8308</v>
      </c>
      <c r="R270" t="s">
        <v>8313</v>
      </c>
      <c r="S270" s="14">
        <f t="shared" si="17"/>
        <v>40809.15252314815</v>
      </c>
      <c r="T270" s="14">
        <f t="shared" si="18"/>
        <v>40854.194189814814</v>
      </c>
      <c r="U270" t="str">
        <f t="shared" si="19"/>
        <v>September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147.23000000000002</v>
      </c>
      <c r="Q271" t="s">
        <v>8308</v>
      </c>
      <c r="R271" t="s">
        <v>8313</v>
      </c>
      <c r="S271" s="14">
        <f t="shared" si="17"/>
        <v>42758.197013888886</v>
      </c>
      <c r="T271" s="14">
        <f t="shared" si="18"/>
        <v>42788.197013888886</v>
      </c>
      <c r="U271" t="str">
        <f t="shared" si="19"/>
        <v>January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Q272" t="s">
        <v>8308</v>
      </c>
      <c r="R272" t="s">
        <v>8313</v>
      </c>
      <c r="S272" s="14">
        <f t="shared" si="17"/>
        <v>40637.86655092593</v>
      </c>
      <c r="T272" s="14">
        <f t="shared" si="18"/>
        <v>40688.166666666664</v>
      </c>
      <c r="U272" t="str">
        <f t="shared" si="19"/>
        <v>April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Q273" t="s">
        <v>8308</v>
      </c>
      <c r="R273" t="s">
        <v>8313</v>
      </c>
      <c r="S273" s="14">
        <f t="shared" si="17"/>
        <v>41612.100243055553</v>
      </c>
      <c r="T273" s="14">
        <f t="shared" si="18"/>
        <v>41641.333333333336</v>
      </c>
      <c r="U273" t="str">
        <f t="shared" si="19"/>
        <v>December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Q274" t="s">
        <v>8308</v>
      </c>
      <c r="R274" t="s">
        <v>8313</v>
      </c>
      <c r="S274" s="14">
        <f t="shared" si="17"/>
        <v>40235.900358796294</v>
      </c>
      <c r="T274" s="14">
        <f t="shared" si="18"/>
        <v>40296.78402777778</v>
      </c>
      <c r="U274" t="str">
        <f t="shared" si="19"/>
        <v>February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107.78000000000002</v>
      </c>
      <c r="Q275" t="s">
        <v>8308</v>
      </c>
      <c r="R275" t="s">
        <v>8313</v>
      </c>
      <c r="S275" s="14">
        <f t="shared" si="17"/>
        <v>40697.498449074075</v>
      </c>
      <c r="T275" s="14">
        <f t="shared" si="18"/>
        <v>40727.498449074075</v>
      </c>
      <c r="U275" t="str">
        <f t="shared" si="19"/>
        <v>June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Q276" t="s">
        <v>8308</v>
      </c>
      <c r="R276" t="s">
        <v>8313</v>
      </c>
      <c r="S276" s="14">
        <f t="shared" si="17"/>
        <v>40969.912372685183</v>
      </c>
      <c r="T276" s="14">
        <f t="shared" si="18"/>
        <v>41004.290972222225</v>
      </c>
      <c r="U276" t="str">
        <f t="shared" si="19"/>
        <v>March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Q277" t="s">
        <v>8308</v>
      </c>
      <c r="R277" t="s">
        <v>8313</v>
      </c>
      <c r="S277" s="14">
        <f t="shared" si="17"/>
        <v>41193.032013888893</v>
      </c>
      <c r="T277" s="14">
        <f t="shared" si="18"/>
        <v>41223.073680555557</v>
      </c>
      <c r="U277" t="str">
        <f t="shared" si="19"/>
        <v>October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Q278" t="s">
        <v>8308</v>
      </c>
      <c r="R278" t="s">
        <v>8313</v>
      </c>
      <c r="S278" s="14">
        <f t="shared" si="17"/>
        <v>40967.081875000003</v>
      </c>
      <c r="T278" s="14">
        <f t="shared" si="18"/>
        <v>41027.040208333332</v>
      </c>
      <c r="U278" t="str">
        <f t="shared" si="19"/>
        <v>February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110.38000000000001</v>
      </c>
      <c r="Q279" t="s">
        <v>8308</v>
      </c>
      <c r="R279" t="s">
        <v>8313</v>
      </c>
      <c r="S279" s="14">
        <f t="shared" si="17"/>
        <v>42117.891423611116</v>
      </c>
      <c r="T279" s="14">
        <f t="shared" si="18"/>
        <v>42147.891423611116</v>
      </c>
      <c r="U279" t="str">
        <f t="shared" si="19"/>
        <v>April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Q280" t="s">
        <v>8308</v>
      </c>
      <c r="R280" t="s">
        <v>8313</v>
      </c>
      <c r="S280" s="14">
        <f t="shared" si="17"/>
        <v>41164.040960648148</v>
      </c>
      <c r="T280" s="14">
        <f t="shared" si="18"/>
        <v>41194.040960648148</v>
      </c>
      <c r="U280" t="str">
        <f t="shared" si="19"/>
        <v>September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157.32000000000002</v>
      </c>
      <c r="Q281" t="s">
        <v>8308</v>
      </c>
      <c r="R281" t="s">
        <v>8313</v>
      </c>
      <c r="S281" s="14">
        <f t="shared" si="17"/>
        <v>42759.244166666671</v>
      </c>
      <c r="T281" s="14">
        <f t="shared" si="18"/>
        <v>42793.084027777775</v>
      </c>
      <c r="U281" t="str">
        <f t="shared" si="19"/>
        <v>January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156.14000000000001</v>
      </c>
      <c r="Q282" t="s">
        <v>8308</v>
      </c>
      <c r="R282" t="s">
        <v>8313</v>
      </c>
      <c r="S282" s="14">
        <f t="shared" si="17"/>
        <v>41744.590682870374</v>
      </c>
      <c r="T282" s="14">
        <f t="shared" si="18"/>
        <v>41789.590682870374</v>
      </c>
      <c r="U282" t="str">
        <f t="shared" si="19"/>
        <v>April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Q283" t="s">
        <v>8308</v>
      </c>
      <c r="R283" t="s">
        <v>8313</v>
      </c>
      <c r="S283" s="14">
        <f t="shared" si="17"/>
        <v>39950.163344907407</v>
      </c>
      <c r="T283" s="14">
        <f t="shared" si="18"/>
        <v>40035.80972222222</v>
      </c>
      <c r="U283" t="str">
        <f t="shared" si="19"/>
        <v>May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Q284" t="s">
        <v>8308</v>
      </c>
      <c r="R284" t="s">
        <v>8313</v>
      </c>
      <c r="S284" s="14">
        <f t="shared" si="17"/>
        <v>40194.920046296298</v>
      </c>
      <c r="T284" s="14">
        <f t="shared" si="18"/>
        <v>40231.916666666664</v>
      </c>
      <c r="U284" t="str">
        <f t="shared" si="19"/>
        <v>January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114.27000000000001</v>
      </c>
      <c r="Q285" t="s">
        <v>8308</v>
      </c>
      <c r="R285" t="s">
        <v>8313</v>
      </c>
      <c r="S285" s="14">
        <f t="shared" si="17"/>
        <v>40675.71</v>
      </c>
      <c r="T285" s="14">
        <f t="shared" si="18"/>
        <v>40695.207638888889</v>
      </c>
      <c r="U285" t="str">
        <f t="shared" si="19"/>
        <v>May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Q286" t="s">
        <v>8308</v>
      </c>
      <c r="R286" t="s">
        <v>8313</v>
      </c>
      <c r="S286" s="14">
        <f t="shared" si="17"/>
        <v>40904.738194444442</v>
      </c>
      <c r="T286" s="14">
        <f t="shared" si="18"/>
        <v>40929.738194444442</v>
      </c>
      <c r="U286" t="str">
        <f t="shared" si="19"/>
        <v>December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Q287" t="s">
        <v>8308</v>
      </c>
      <c r="R287" t="s">
        <v>8313</v>
      </c>
      <c r="S287" s="14">
        <f t="shared" si="17"/>
        <v>41506.756111111114</v>
      </c>
      <c r="T287" s="14">
        <f t="shared" si="18"/>
        <v>41536.756111111114</v>
      </c>
      <c r="U287" t="str">
        <f t="shared" si="19"/>
        <v>August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109.15000000000002</v>
      </c>
      <c r="Q288" t="s">
        <v>8308</v>
      </c>
      <c r="R288" t="s">
        <v>8313</v>
      </c>
      <c r="S288" s="14">
        <f t="shared" si="17"/>
        <v>41313.816250000003</v>
      </c>
      <c r="T288" s="14">
        <f t="shared" si="18"/>
        <v>41358.774583333332</v>
      </c>
      <c r="U288" t="str">
        <f t="shared" si="19"/>
        <v>February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Q289" t="s">
        <v>8308</v>
      </c>
      <c r="R289" t="s">
        <v>8313</v>
      </c>
      <c r="S289" s="14">
        <f t="shared" si="17"/>
        <v>41184.277986111112</v>
      </c>
      <c r="T289" s="14">
        <f t="shared" si="18"/>
        <v>41215.166666666664</v>
      </c>
      <c r="U289" t="str">
        <f t="shared" si="19"/>
        <v>October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103.21000000000001</v>
      </c>
      <c r="Q290" t="s">
        <v>8308</v>
      </c>
      <c r="R290" t="s">
        <v>8313</v>
      </c>
      <c r="S290" s="14">
        <f t="shared" si="17"/>
        <v>41051.168900462959</v>
      </c>
      <c r="T290" s="14">
        <f t="shared" si="18"/>
        <v>41086.168900462959</v>
      </c>
      <c r="U290" t="str">
        <f t="shared" si="19"/>
        <v>May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Q291" t="s">
        <v>8308</v>
      </c>
      <c r="R291" t="s">
        <v>8313</v>
      </c>
      <c r="S291" s="14">
        <f t="shared" si="17"/>
        <v>41550.456412037034</v>
      </c>
      <c r="T291" s="14">
        <f t="shared" si="18"/>
        <v>41580.456412037034</v>
      </c>
      <c r="U291" t="str">
        <f t="shared" si="19"/>
        <v>October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106.67999999999999</v>
      </c>
      <c r="Q292" t="s">
        <v>8308</v>
      </c>
      <c r="R292" t="s">
        <v>8313</v>
      </c>
      <c r="S292" s="14">
        <f t="shared" si="17"/>
        <v>40526.36917824074</v>
      </c>
      <c r="T292" s="14">
        <f t="shared" si="18"/>
        <v>40576.332638888889</v>
      </c>
      <c r="U292" t="str">
        <f t="shared" si="19"/>
        <v>December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120.02000000000001</v>
      </c>
      <c r="Q293" t="s">
        <v>8308</v>
      </c>
      <c r="R293" t="s">
        <v>8313</v>
      </c>
      <c r="S293" s="14">
        <f t="shared" si="17"/>
        <v>41376.769050925926</v>
      </c>
      <c r="T293" s="14">
        <f t="shared" si="18"/>
        <v>41395.000694444447</v>
      </c>
      <c r="U293" t="str">
        <f t="shared" si="19"/>
        <v>April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Q294" t="s">
        <v>8308</v>
      </c>
      <c r="R294" t="s">
        <v>8313</v>
      </c>
      <c r="S294" s="14">
        <f t="shared" si="17"/>
        <v>40812.803229166668</v>
      </c>
      <c r="T294" s="14">
        <f t="shared" si="18"/>
        <v>40845.165972222225</v>
      </c>
      <c r="U294" t="str">
        <f t="shared" si="19"/>
        <v>September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101.38000000000001</v>
      </c>
      <c r="Q295" t="s">
        <v>8308</v>
      </c>
      <c r="R295" t="s">
        <v>8313</v>
      </c>
      <c r="S295" s="14">
        <f t="shared" si="17"/>
        <v>41719.667986111112</v>
      </c>
      <c r="T295" s="14">
        <f t="shared" si="18"/>
        <v>41749.667986111112</v>
      </c>
      <c r="U295" t="str">
        <f t="shared" si="19"/>
        <v>March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Q296" t="s">
        <v>8308</v>
      </c>
      <c r="R296" t="s">
        <v>8313</v>
      </c>
      <c r="S296" s="14">
        <f t="shared" si="17"/>
        <v>40343.084421296298</v>
      </c>
      <c r="T296" s="14">
        <f t="shared" si="18"/>
        <v>40378.666666666664</v>
      </c>
      <c r="U296" t="str">
        <f t="shared" si="19"/>
        <v>June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Q297" t="s">
        <v>8308</v>
      </c>
      <c r="R297" t="s">
        <v>8313</v>
      </c>
      <c r="S297" s="14">
        <f t="shared" si="17"/>
        <v>41519.004733796297</v>
      </c>
      <c r="T297" s="14">
        <f t="shared" si="18"/>
        <v>41579</v>
      </c>
      <c r="U297" t="str">
        <f t="shared" si="19"/>
        <v>September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Q298" t="s">
        <v>8308</v>
      </c>
      <c r="R298" t="s">
        <v>8313</v>
      </c>
      <c r="S298" s="14">
        <f t="shared" si="17"/>
        <v>41134.475497685184</v>
      </c>
      <c r="T298" s="14">
        <f t="shared" si="18"/>
        <v>41159.475497685184</v>
      </c>
      <c r="U298" t="str">
        <f t="shared" si="19"/>
        <v>August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Q299" t="s">
        <v>8308</v>
      </c>
      <c r="R299" t="s">
        <v>8313</v>
      </c>
      <c r="S299" s="14">
        <f t="shared" si="17"/>
        <v>42089.728020833332</v>
      </c>
      <c r="T299" s="14">
        <f t="shared" si="18"/>
        <v>42125.165972222225</v>
      </c>
      <c r="U299" t="str">
        <f t="shared" si="19"/>
        <v>March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108.93000000000002</v>
      </c>
      <c r="Q300" t="s">
        <v>8308</v>
      </c>
      <c r="R300" t="s">
        <v>8313</v>
      </c>
      <c r="S300" s="14">
        <f t="shared" si="17"/>
        <v>41709.463518518518</v>
      </c>
      <c r="T300" s="14">
        <f t="shared" si="18"/>
        <v>41768.875</v>
      </c>
      <c r="U300" t="str">
        <f t="shared" si="19"/>
        <v>March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178.95000000000002</v>
      </c>
      <c r="Q301" t="s">
        <v>8308</v>
      </c>
      <c r="R301" t="s">
        <v>8313</v>
      </c>
      <c r="S301" s="14">
        <f t="shared" si="17"/>
        <v>40469.225231481483</v>
      </c>
      <c r="T301" s="14">
        <f t="shared" si="18"/>
        <v>40499.266898148147</v>
      </c>
      <c r="U301" t="str">
        <f t="shared" si="19"/>
        <v>October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101.72000000000001</v>
      </c>
      <c r="Q302" t="s">
        <v>8308</v>
      </c>
      <c r="R302" t="s">
        <v>8313</v>
      </c>
      <c r="S302" s="14">
        <f t="shared" si="17"/>
        <v>40626.959930555553</v>
      </c>
      <c r="T302" s="14">
        <f t="shared" si="18"/>
        <v>40657.959930555553</v>
      </c>
      <c r="U302" t="str">
        <f t="shared" si="19"/>
        <v>March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</v>
      </c>
      <c r="Q303" t="s">
        <v>8308</v>
      </c>
      <c r="R303" t="s">
        <v>8313</v>
      </c>
      <c r="S303" s="14">
        <f t="shared" si="17"/>
        <v>41312.737673611111</v>
      </c>
      <c r="T303" s="14">
        <f t="shared" si="18"/>
        <v>41352.696006944447</v>
      </c>
      <c r="U303" t="str">
        <f t="shared" si="19"/>
        <v>February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Q304" t="s">
        <v>8308</v>
      </c>
      <c r="R304" t="s">
        <v>8313</v>
      </c>
      <c r="S304" s="14">
        <f t="shared" si="17"/>
        <v>40933.856921296298</v>
      </c>
      <c r="T304" s="14">
        <f t="shared" si="18"/>
        <v>40963.856921296298</v>
      </c>
      <c r="U304" t="str">
        <f t="shared" si="19"/>
        <v>January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Q305" t="s">
        <v>8308</v>
      </c>
      <c r="R305" t="s">
        <v>8313</v>
      </c>
      <c r="S305" s="14">
        <f t="shared" si="17"/>
        <v>41032.071134259255</v>
      </c>
      <c r="T305" s="14">
        <f t="shared" si="18"/>
        <v>41062.071134259255</v>
      </c>
      <c r="U305" t="str">
        <f t="shared" si="19"/>
        <v>May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Q306" t="s">
        <v>8308</v>
      </c>
      <c r="R306" t="s">
        <v>8313</v>
      </c>
      <c r="S306" s="14">
        <f t="shared" si="17"/>
        <v>41114.094872685186</v>
      </c>
      <c r="T306" s="14">
        <f t="shared" si="18"/>
        <v>41153.083333333336</v>
      </c>
      <c r="U306" t="str">
        <f t="shared" si="19"/>
        <v>July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Q307" t="s">
        <v>8308</v>
      </c>
      <c r="R307" t="s">
        <v>8313</v>
      </c>
      <c r="S307" s="14">
        <f t="shared" si="17"/>
        <v>40948.630196759259</v>
      </c>
      <c r="T307" s="14">
        <f t="shared" si="18"/>
        <v>40978.630196759259</v>
      </c>
      <c r="U307" t="str">
        <f t="shared" si="19"/>
        <v>February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292.90000000000003</v>
      </c>
      <c r="Q308" t="s">
        <v>8308</v>
      </c>
      <c r="R308" t="s">
        <v>8313</v>
      </c>
      <c r="S308" s="14">
        <f t="shared" si="17"/>
        <v>41333.837187500001</v>
      </c>
      <c r="T308" s="14">
        <f t="shared" si="18"/>
        <v>41353.79552083333</v>
      </c>
      <c r="U308" t="str">
        <f t="shared" si="19"/>
        <v>February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Q309" t="s">
        <v>8308</v>
      </c>
      <c r="R309" t="s">
        <v>8313</v>
      </c>
      <c r="S309" s="14">
        <f t="shared" si="17"/>
        <v>41282.944456018522</v>
      </c>
      <c r="T309" s="14">
        <f t="shared" si="18"/>
        <v>41312.944456018522</v>
      </c>
      <c r="U309" t="str">
        <f t="shared" si="19"/>
        <v>January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105.57000000000001</v>
      </c>
      <c r="Q310" t="s">
        <v>8308</v>
      </c>
      <c r="R310" t="s">
        <v>8313</v>
      </c>
      <c r="S310" s="14">
        <f t="shared" si="17"/>
        <v>40567.694560185184</v>
      </c>
      <c r="T310" s="14">
        <f t="shared" si="18"/>
        <v>40612.694560185184</v>
      </c>
      <c r="U310" t="str">
        <f t="shared" si="19"/>
        <v>January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Q311" t="s">
        <v>8308</v>
      </c>
      <c r="R311" t="s">
        <v>8313</v>
      </c>
      <c r="S311" s="14">
        <f t="shared" si="17"/>
        <v>41134.751550925925</v>
      </c>
      <c r="T311" s="14">
        <f t="shared" si="18"/>
        <v>41155.751550925925</v>
      </c>
      <c r="U311" t="str">
        <f t="shared" si="19"/>
        <v>August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104.13000000000001</v>
      </c>
      <c r="Q312" t="s">
        <v>8308</v>
      </c>
      <c r="R312" t="s">
        <v>8313</v>
      </c>
      <c r="S312" s="14">
        <f t="shared" si="17"/>
        <v>40821.183136574073</v>
      </c>
      <c r="T312" s="14">
        <f t="shared" si="18"/>
        <v>40836.083333333336</v>
      </c>
      <c r="U312" t="str">
        <f t="shared" si="19"/>
        <v>October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104.10000000000001</v>
      </c>
      <c r="Q313" t="s">
        <v>8308</v>
      </c>
      <c r="R313" t="s">
        <v>8313</v>
      </c>
      <c r="S313" s="14">
        <f t="shared" si="17"/>
        <v>40868.219814814816</v>
      </c>
      <c r="T313" s="14">
        <f t="shared" si="18"/>
        <v>40909.332638888889</v>
      </c>
      <c r="U313" t="str">
        <f t="shared" si="19"/>
        <v>November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</v>
      </c>
      <c r="Q314" t="s">
        <v>8308</v>
      </c>
      <c r="R314" t="s">
        <v>8313</v>
      </c>
      <c r="S314" s="14">
        <f t="shared" si="17"/>
        <v>41348.877685185187</v>
      </c>
      <c r="T314" s="14">
        <f t="shared" si="18"/>
        <v>41378.877685185187</v>
      </c>
      <c r="U314" t="str">
        <f t="shared" si="19"/>
        <v>March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104.74000000000001</v>
      </c>
      <c r="Q315" t="s">
        <v>8308</v>
      </c>
      <c r="R315" t="s">
        <v>8313</v>
      </c>
      <c r="S315" s="14">
        <f t="shared" si="17"/>
        <v>40357.227939814817</v>
      </c>
      <c r="T315" s="14">
        <f t="shared" si="18"/>
        <v>40401.665972222225</v>
      </c>
      <c r="U315" t="str">
        <f t="shared" si="19"/>
        <v>June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Q316" t="s">
        <v>8308</v>
      </c>
      <c r="R316" t="s">
        <v>8313</v>
      </c>
      <c r="S316" s="14">
        <f t="shared" si="17"/>
        <v>41304.833194444444</v>
      </c>
      <c r="T316" s="14">
        <f t="shared" si="18"/>
        <v>41334.833194444444</v>
      </c>
      <c r="U316" t="str">
        <f t="shared" si="19"/>
        <v>January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Q317" t="s">
        <v>8308</v>
      </c>
      <c r="R317" t="s">
        <v>8313</v>
      </c>
      <c r="S317" s="14">
        <f t="shared" si="17"/>
        <v>41113.77238425926</v>
      </c>
      <c r="T317" s="14">
        <f t="shared" si="18"/>
        <v>41143.77238425926</v>
      </c>
      <c r="U317" t="str">
        <f t="shared" si="19"/>
        <v>July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113.77000000000001</v>
      </c>
      <c r="Q318" t="s">
        <v>8308</v>
      </c>
      <c r="R318" t="s">
        <v>8313</v>
      </c>
      <c r="S318" s="14">
        <f t="shared" si="17"/>
        <v>41950.923576388886</v>
      </c>
      <c r="T318" s="14">
        <f t="shared" si="18"/>
        <v>41984.207638888889</v>
      </c>
      <c r="U318" t="str">
        <f t="shared" si="19"/>
        <v>November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Q319" t="s">
        <v>8308</v>
      </c>
      <c r="R319" t="s">
        <v>8313</v>
      </c>
      <c r="S319" s="14">
        <f t="shared" si="17"/>
        <v>41589.676886574074</v>
      </c>
      <c r="T319" s="14">
        <f t="shared" si="18"/>
        <v>41619.676886574074</v>
      </c>
      <c r="U319" t="str">
        <f t="shared" si="19"/>
        <v>November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Q320" t="s">
        <v>8308</v>
      </c>
      <c r="R320" t="s">
        <v>8313</v>
      </c>
      <c r="S320" s="14">
        <f t="shared" si="17"/>
        <v>41330.038784722223</v>
      </c>
      <c r="T320" s="14">
        <f t="shared" si="18"/>
        <v>41359.997118055559</v>
      </c>
      <c r="U320" t="str">
        <f t="shared" si="19"/>
        <v>February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Q321" t="s">
        <v>8308</v>
      </c>
      <c r="R321" t="s">
        <v>8313</v>
      </c>
      <c r="S321" s="14">
        <f t="shared" si="17"/>
        <v>40123.83829861111</v>
      </c>
      <c r="T321" s="14">
        <f t="shared" si="18"/>
        <v>40211.332638888889</v>
      </c>
      <c r="U321" t="str">
        <f t="shared" si="19"/>
        <v>November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Q322" t="s">
        <v>8308</v>
      </c>
      <c r="R322" t="s">
        <v>8313</v>
      </c>
      <c r="S322" s="14">
        <f t="shared" si="17"/>
        <v>42331.551307870366</v>
      </c>
      <c r="T322" s="14">
        <f t="shared" si="18"/>
        <v>42360.958333333328</v>
      </c>
      <c r="U322" t="str">
        <f t="shared" si="19"/>
        <v>November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MROUND(E323/D323, 0.0001) * 100</f>
        <v>102.66</v>
      </c>
      <c r="Q323" t="s">
        <v>8308</v>
      </c>
      <c r="R323" t="s">
        <v>8313</v>
      </c>
      <c r="S323" s="14">
        <f t="shared" ref="S323:S386" si="21">(J323/86400)+DATE(1970,1,1)</f>
        <v>42647.446597222224</v>
      </c>
      <c r="T323" s="14">
        <f t="shared" ref="T323:T386" si="22">(I323/86400)+DATE(1970,1,1)</f>
        <v>42682.488263888888</v>
      </c>
      <c r="U323" t="str">
        <f t="shared" ref="U323:U386" si="23">TEXT(S323, "MMMM")</f>
        <v>October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Q324" t="s">
        <v>8308</v>
      </c>
      <c r="R324" t="s">
        <v>8313</v>
      </c>
      <c r="S324" s="14">
        <f t="shared" si="21"/>
        <v>42473.57</v>
      </c>
      <c r="T324" s="14">
        <f t="shared" si="22"/>
        <v>42503.57</v>
      </c>
      <c r="U324" t="str">
        <f t="shared" si="23"/>
        <v>April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123.07000000000001</v>
      </c>
      <c r="Q325" t="s">
        <v>8308</v>
      </c>
      <c r="R325" t="s">
        <v>8313</v>
      </c>
      <c r="S325" s="14">
        <f t="shared" si="21"/>
        <v>42697.32136574074</v>
      </c>
      <c r="T325" s="14">
        <f t="shared" si="22"/>
        <v>42725.332638888889</v>
      </c>
      <c r="U325" t="str">
        <f t="shared" si="23"/>
        <v>November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Q326" t="s">
        <v>8308</v>
      </c>
      <c r="R326" t="s">
        <v>8313</v>
      </c>
      <c r="S326" s="14">
        <f t="shared" si="21"/>
        <v>42184.626250000001</v>
      </c>
      <c r="T326" s="14">
        <f t="shared" si="22"/>
        <v>42217.626250000001</v>
      </c>
      <c r="U326" t="str">
        <f t="shared" si="23"/>
        <v>June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Q327" t="s">
        <v>8308</v>
      </c>
      <c r="R327" t="s">
        <v>8313</v>
      </c>
      <c r="S327" s="14">
        <f t="shared" si="21"/>
        <v>42689.187881944439</v>
      </c>
      <c r="T327" s="14">
        <f t="shared" si="22"/>
        <v>42724.187881944439</v>
      </c>
      <c r="U327" t="str">
        <f t="shared" si="23"/>
        <v>November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112.92999999999999</v>
      </c>
      <c r="Q328" t="s">
        <v>8308</v>
      </c>
      <c r="R328" t="s">
        <v>8313</v>
      </c>
      <c r="S328" s="14">
        <f t="shared" si="21"/>
        <v>42775.314884259264</v>
      </c>
      <c r="T328" s="14">
        <f t="shared" si="22"/>
        <v>42808.956250000003</v>
      </c>
      <c r="U328" t="str">
        <f t="shared" si="23"/>
        <v>February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Q329" t="s">
        <v>8308</v>
      </c>
      <c r="R329" t="s">
        <v>8313</v>
      </c>
      <c r="S329" s="14">
        <f t="shared" si="21"/>
        <v>42058.235289351855</v>
      </c>
      <c r="T329" s="14">
        <f t="shared" si="22"/>
        <v>42085.333333333328</v>
      </c>
      <c r="U329" t="str">
        <f t="shared" si="23"/>
        <v>February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Q330" t="s">
        <v>8308</v>
      </c>
      <c r="R330" t="s">
        <v>8313</v>
      </c>
      <c r="S330" s="14">
        <f t="shared" si="21"/>
        <v>42278.946620370371</v>
      </c>
      <c r="T330" s="14">
        <f t="shared" si="22"/>
        <v>42309.166666666672</v>
      </c>
      <c r="U330" t="str">
        <f t="shared" si="23"/>
        <v>October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105.50000000000001</v>
      </c>
      <c r="Q331" t="s">
        <v>8308</v>
      </c>
      <c r="R331" t="s">
        <v>8313</v>
      </c>
      <c r="S331" s="14">
        <f t="shared" si="21"/>
        <v>42291.46674768519</v>
      </c>
      <c r="T331" s="14">
        <f t="shared" si="22"/>
        <v>42315.166666666672</v>
      </c>
      <c r="U331" t="str">
        <f t="shared" si="23"/>
        <v>October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Q332" t="s">
        <v>8308</v>
      </c>
      <c r="R332" t="s">
        <v>8313</v>
      </c>
      <c r="S332" s="14">
        <f t="shared" si="21"/>
        <v>41379.515775462962</v>
      </c>
      <c r="T332" s="14">
        <f t="shared" si="22"/>
        <v>41411.165972222225</v>
      </c>
      <c r="U332" t="str">
        <f t="shared" si="23"/>
        <v>April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106.60000000000001</v>
      </c>
      <c r="Q333" t="s">
        <v>8308</v>
      </c>
      <c r="R333" t="s">
        <v>8313</v>
      </c>
      <c r="S333" s="14">
        <f t="shared" si="21"/>
        <v>42507.581412037034</v>
      </c>
      <c r="T333" s="14">
        <f t="shared" si="22"/>
        <v>42538.581412037034</v>
      </c>
      <c r="U333" t="str">
        <f t="shared" si="23"/>
        <v>May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113.02000000000001</v>
      </c>
      <c r="Q334" t="s">
        <v>8308</v>
      </c>
      <c r="R334" t="s">
        <v>8313</v>
      </c>
      <c r="S334" s="14">
        <f t="shared" si="21"/>
        <v>42263.680289351847</v>
      </c>
      <c r="T334" s="14">
        <f t="shared" si="22"/>
        <v>42305.333333333328</v>
      </c>
      <c r="U334" t="str">
        <f t="shared" si="23"/>
        <v>September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125.22999999999999</v>
      </c>
      <c r="Q335" t="s">
        <v>8308</v>
      </c>
      <c r="R335" t="s">
        <v>8313</v>
      </c>
      <c r="S335" s="14">
        <f t="shared" si="21"/>
        <v>42437.636469907404</v>
      </c>
      <c r="T335" s="14">
        <f t="shared" si="22"/>
        <v>42467.59480324074</v>
      </c>
      <c r="U335" t="str">
        <f t="shared" si="23"/>
        <v>March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Q336" t="s">
        <v>8308</v>
      </c>
      <c r="R336" t="s">
        <v>8313</v>
      </c>
      <c r="S336" s="14">
        <f t="shared" si="21"/>
        <v>42101.682372685187</v>
      </c>
      <c r="T336" s="14">
        <f t="shared" si="22"/>
        <v>42139.791666666672</v>
      </c>
      <c r="U336" t="str">
        <f t="shared" si="23"/>
        <v>April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Q337" t="s">
        <v>8308</v>
      </c>
      <c r="R337" t="s">
        <v>8313</v>
      </c>
      <c r="S337" s="14">
        <f t="shared" si="21"/>
        <v>42101.737442129626</v>
      </c>
      <c r="T337" s="14">
        <f t="shared" si="22"/>
        <v>42132.916666666672</v>
      </c>
      <c r="U337" t="str">
        <f t="shared" si="23"/>
        <v>April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Q338" t="s">
        <v>8308</v>
      </c>
      <c r="R338" t="s">
        <v>8313</v>
      </c>
      <c r="S338" s="14">
        <f t="shared" si="21"/>
        <v>42291.596273148149</v>
      </c>
      <c r="T338" s="14">
        <f t="shared" si="22"/>
        <v>42321.637939814813</v>
      </c>
      <c r="U338" t="str">
        <f t="shared" si="23"/>
        <v>October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Q339" t="s">
        <v>8308</v>
      </c>
      <c r="R339" t="s">
        <v>8313</v>
      </c>
      <c r="S339" s="14">
        <f t="shared" si="21"/>
        <v>42047.128564814819</v>
      </c>
      <c r="T339" s="14">
        <f t="shared" si="22"/>
        <v>42077.086898148147</v>
      </c>
      <c r="U339" t="str">
        <f t="shared" si="23"/>
        <v>February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Q340" t="s">
        <v>8308</v>
      </c>
      <c r="R340" t="s">
        <v>8313</v>
      </c>
      <c r="S340" s="14">
        <f t="shared" si="21"/>
        <v>42559.755671296298</v>
      </c>
      <c r="T340" s="14">
        <f t="shared" si="22"/>
        <v>42616.041666666672</v>
      </c>
      <c r="U340" t="str">
        <f t="shared" si="23"/>
        <v>July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Q341" t="s">
        <v>8308</v>
      </c>
      <c r="R341" t="s">
        <v>8313</v>
      </c>
      <c r="S341" s="14">
        <f t="shared" si="21"/>
        <v>42093.760046296295</v>
      </c>
      <c r="T341" s="14">
        <f t="shared" si="22"/>
        <v>42123.760046296295</v>
      </c>
      <c r="U341" t="str">
        <f t="shared" si="23"/>
        <v>March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Q342" t="s">
        <v>8308</v>
      </c>
      <c r="R342" t="s">
        <v>8313</v>
      </c>
      <c r="S342" s="14">
        <f t="shared" si="21"/>
        <v>42772.669062500005</v>
      </c>
      <c r="T342" s="14">
        <f t="shared" si="22"/>
        <v>42802.875</v>
      </c>
      <c r="U342" t="str">
        <f t="shared" si="23"/>
        <v>February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106.71000000000002</v>
      </c>
      <c r="Q343" t="s">
        <v>8308</v>
      </c>
      <c r="R343" t="s">
        <v>8313</v>
      </c>
      <c r="S343" s="14">
        <f t="shared" si="21"/>
        <v>41894.879606481481</v>
      </c>
      <c r="T343" s="14">
        <f t="shared" si="22"/>
        <v>41913.165972222225</v>
      </c>
      <c r="U343" t="str">
        <f t="shared" si="23"/>
        <v>September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Q344" t="s">
        <v>8308</v>
      </c>
      <c r="R344" t="s">
        <v>8313</v>
      </c>
      <c r="S344" s="14">
        <f t="shared" si="21"/>
        <v>42459.780844907407</v>
      </c>
      <c r="T344" s="14">
        <f t="shared" si="22"/>
        <v>42489.780844907407</v>
      </c>
      <c r="U344" t="str">
        <f t="shared" si="23"/>
        <v>March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Q345" t="s">
        <v>8308</v>
      </c>
      <c r="R345" t="s">
        <v>8313</v>
      </c>
      <c r="S345" s="14">
        <f t="shared" si="21"/>
        <v>41926.73778935185</v>
      </c>
      <c r="T345" s="14">
        <f t="shared" si="22"/>
        <v>41957.125</v>
      </c>
      <c r="U345" t="str">
        <f t="shared" si="23"/>
        <v>October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102.08000000000001</v>
      </c>
      <c r="Q346" t="s">
        <v>8308</v>
      </c>
      <c r="R346" t="s">
        <v>8313</v>
      </c>
      <c r="S346" s="14">
        <f t="shared" si="21"/>
        <v>42111.970995370371</v>
      </c>
      <c r="T346" s="14">
        <f t="shared" si="22"/>
        <v>42156.097222222219</v>
      </c>
      <c r="U346" t="str">
        <f t="shared" si="23"/>
        <v>April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123.28000000000002</v>
      </c>
      <c r="Q347" t="s">
        <v>8308</v>
      </c>
      <c r="R347" t="s">
        <v>8313</v>
      </c>
      <c r="S347" s="14">
        <f t="shared" si="21"/>
        <v>42114.944328703699</v>
      </c>
      <c r="T347" s="14">
        <f t="shared" si="22"/>
        <v>42144.944328703699</v>
      </c>
      <c r="U347" t="str">
        <f t="shared" si="23"/>
        <v>April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170.29000000000002</v>
      </c>
      <c r="Q348" t="s">
        <v>8308</v>
      </c>
      <c r="R348" t="s">
        <v>8313</v>
      </c>
      <c r="S348" s="14">
        <f t="shared" si="21"/>
        <v>42261.500243055554</v>
      </c>
      <c r="T348" s="14">
        <f t="shared" si="22"/>
        <v>42291.500243055554</v>
      </c>
      <c r="U348" t="str">
        <f t="shared" si="23"/>
        <v>September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111.59000000000002</v>
      </c>
      <c r="Q349" t="s">
        <v>8308</v>
      </c>
      <c r="R349" t="s">
        <v>8313</v>
      </c>
      <c r="S349" s="14">
        <f t="shared" si="21"/>
        <v>42292.495474537034</v>
      </c>
      <c r="T349" s="14">
        <f t="shared" si="22"/>
        <v>42322.537141203706</v>
      </c>
      <c r="U349" t="str">
        <f t="shared" si="23"/>
        <v>October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Q350" t="s">
        <v>8308</v>
      </c>
      <c r="R350" t="s">
        <v>8313</v>
      </c>
      <c r="S350" s="14">
        <f t="shared" si="21"/>
        <v>42207.58699074074</v>
      </c>
      <c r="T350" s="14">
        <f t="shared" si="22"/>
        <v>42237.58699074074</v>
      </c>
      <c r="U350" t="str">
        <f t="shared" si="23"/>
        <v>July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Q351" t="s">
        <v>8308</v>
      </c>
      <c r="R351" t="s">
        <v>8313</v>
      </c>
      <c r="S351" s="14">
        <f t="shared" si="21"/>
        <v>42760.498935185184</v>
      </c>
      <c r="T351" s="14">
        <f t="shared" si="22"/>
        <v>42790.498935185184</v>
      </c>
      <c r="U351" t="str">
        <f t="shared" si="23"/>
        <v>January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Q352" t="s">
        <v>8308</v>
      </c>
      <c r="R352" t="s">
        <v>8313</v>
      </c>
      <c r="S352" s="14">
        <f t="shared" si="21"/>
        <v>42586.066076388888</v>
      </c>
      <c r="T352" s="14">
        <f t="shared" si="22"/>
        <v>42624.165972222225</v>
      </c>
      <c r="U352" t="str">
        <f t="shared" si="23"/>
        <v>August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Q353" t="s">
        <v>8308</v>
      </c>
      <c r="R353" t="s">
        <v>8313</v>
      </c>
      <c r="S353" s="14">
        <f t="shared" si="21"/>
        <v>42427.964745370366</v>
      </c>
      <c r="T353" s="14">
        <f t="shared" si="22"/>
        <v>42467.923078703709</v>
      </c>
      <c r="U353" t="str">
        <f t="shared" si="23"/>
        <v>February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Q354" t="s">
        <v>8308</v>
      </c>
      <c r="R354" t="s">
        <v>8313</v>
      </c>
      <c r="S354" s="14">
        <f t="shared" si="21"/>
        <v>41890.167453703703</v>
      </c>
      <c r="T354" s="14">
        <f t="shared" si="22"/>
        <v>41920.167453703703</v>
      </c>
      <c r="U354" t="str">
        <f t="shared" si="23"/>
        <v>September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Q355" t="s">
        <v>8308</v>
      </c>
      <c r="R355" t="s">
        <v>8313</v>
      </c>
      <c r="S355" s="14">
        <f t="shared" si="21"/>
        <v>42297.791886574079</v>
      </c>
      <c r="T355" s="14">
        <f t="shared" si="22"/>
        <v>42327.833553240736</v>
      </c>
      <c r="U355" t="str">
        <f t="shared" si="23"/>
        <v>October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103.94000000000001</v>
      </c>
      <c r="Q356" t="s">
        <v>8308</v>
      </c>
      <c r="R356" t="s">
        <v>8313</v>
      </c>
      <c r="S356" s="14">
        <f t="shared" si="21"/>
        <v>42438.827789351853</v>
      </c>
      <c r="T356" s="14">
        <f t="shared" si="22"/>
        <v>42468.786122685182</v>
      </c>
      <c r="U356" t="str">
        <f t="shared" si="23"/>
        <v>March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Q357" t="s">
        <v>8308</v>
      </c>
      <c r="R357" t="s">
        <v>8313</v>
      </c>
      <c r="S357" s="14">
        <f t="shared" si="21"/>
        <v>41943.293912037036</v>
      </c>
      <c r="T357" s="14">
        <f t="shared" si="22"/>
        <v>41974.3355787037</v>
      </c>
      <c r="U357" t="str">
        <f t="shared" si="23"/>
        <v>October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102.69000000000001</v>
      </c>
      <c r="Q358" t="s">
        <v>8308</v>
      </c>
      <c r="R358" t="s">
        <v>8313</v>
      </c>
      <c r="S358" s="14">
        <f t="shared" si="21"/>
        <v>42415.803159722222</v>
      </c>
      <c r="T358" s="14">
        <f t="shared" si="22"/>
        <v>42445.761493055557</v>
      </c>
      <c r="U358" t="str">
        <f t="shared" si="23"/>
        <v>February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Q359" t="s">
        <v>8308</v>
      </c>
      <c r="R359" t="s">
        <v>8313</v>
      </c>
      <c r="S359" s="14">
        <f t="shared" si="21"/>
        <v>42078.222187499996</v>
      </c>
      <c r="T359" s="14">
        <f t="shared" si="22"/>
        <v>42118.222187499996</v>
      </c>
      <c r="U359" t="str">
        <f t="shared" si="23"/>
        <v>March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103.09000000000002</v>
      </c>
      <c r="Q360" t="s">
        <v>8308</v>
      </c>
      <c r="R360" t="s">
        <v>8313</v>
      </c>
      <c r="S360" s="14">
        <f t="shared" si="21"/>
        <v>42507.860196759255</v>
      </c>
      <c r="T360" s="14">
        <f t="shared" si="22"/>
        <v>42536.625</v>
      </c>
      <c r="U360" t="str">
        <f t="shared" si="23"/>
        <v>May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Q361" t="s">
        <v>8308</v>
      </c>
      <c r="R361" t="s">
        <v>8313</v>
      </c>
      <c r="S361" s="14">
        <f t="shared" si="21"/>
        <v>41935.070486111115</v>
      </c>
      <c r="T361" s="14">
        <f t="shared" si="22"/>
        <v>41957.216666666667</v>
      </c>
      <c r="U361" t="str">
        <f t="shared" si="23"/>
        <v>October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</v>
      </c>
      <c r="Q362" t="s">
        <v>8308</v>
      </c>
      <c r="R362" t="s">
        <v>8313</v>
      </c>
      <c r="S362" s="14">
        <f t="shared" si="21"/>
        <v>42163.897916666669</v>
      </c>
      <c r="T362" s="14">
        <f t="shared" si="22"/>
        <v>42208.132638888885</v>
      </c>
      <c r="U362" t="str">
        <f t="shared" si="23"/>
        <v>June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Q363" t="s">
        <v>8308</v>
      </c>
      <c r="R363" t="s">
        <v>8313</v>
      </c>
      <c r="S363" s="14">
        <f t="shared" si="21"/>
        <v>41936.001226851848</v>
      </c>
      <c r="T363" s="14">
        <f t="shared" si="22"/>
        <v>41966.042893518519</v>
      </c>
      <c r="U363" t="str">
        <f t="shared" si="23"/>
        <v>October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Q364" t="s">
        <v>8308</v>
      </c>
      <c r="R364" t="s">
        <v>8313</v>
      </c>
      <c r="S364" s="14">
        <f t="shared" si="21"/>
        <v>41837.210543981484</v>
      </c>
      <c r="T364" s="14">
        <f t="shared" si="22"/>
        <v>41859</v>
      </c>
      <c r="U364" t="str">
        <f t="shared" si="23"/>
        <v>July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101.33000000000001</v>
      </c>
      <c r="Q365" t="s">
        <v>8308</v>
      </c>
      <c r="R365" t="s">
        <v>8313</v>
      </c>
      <c r="S365" s="14">
        <f t="shared" si="21"/>
        <v>40255.744629629626</v>
      </c>
      <c r="T365" s="14">
        <f t="shared" si="22"/>
        <v>40300.806944444441</v>
      </c>
      <c r="U365" t="str">
        <f t="shared" si="23"/>
        <v>March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110.16000000000001</v>
      </c>
      <c r="Q366" t="s">
        <v>8308</v>
      </c>
      <c r="R366" t="s">
        <v>8313</v>
      </c>
      <c r="S366" s="14">
        <f t="shared" si="21"/>
        <v>41780.859629629631</v>
      </c>
      <c r="T366" s="14">
        <f t="shared" si="22"/>
        <v>41811.165972222225</v>
      </c>
      <c r="U366" t="str">
        <f t="shared" si="23"/>
        <v>May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103.97000000000001</v>
      </c>
      <c r="Q367" t="s">
        <v>8308</v>
      </c>
      <c r="R367" t="s">
        <v>8313</v>
      </c>
      <c r="S367" s="14">
        <f t="shared" si="21"/>
        <v>41668.606469907405</v>
      </c>
      <c r="T367" s="14">
        <f t="shared" si="22"/>
        <v>41698.606469907405</v>
      </c>
      <c r="U367" t="str">
        <f t="shared" si="23"/>
        <v>January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101.32000000000001</v>
      </c>
      <c r="Q368" t="s">
        <v>8308</v>
      </c>
      <c r="R368" t="s">
        <v>8313</v>
      </c>
      <c r="S368" s="14">
        <f t="shared" si="21"/>
        <v>41019.793032407411</v>
      </c>
      <c r="T368" s="14">
        <f t="shared" si="22"/>
        <v>41049.793032407411</v>
      </c>
      <c r="U368" t="str">
        <f t="shared" si="23"/>
        <v>April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103.35000000000001</v>
      </c>
      <c r="Q369" t="s">
        <v>8308</v>
      </c>
      <c r="R369" t="s">
        <v>8313</v>
      </c>
      <c r="S369" s="14">
        <f t="shared" si="21"/>
        <v>41355.577291666668</v>
      </c>
      <c r="T369" s="14">
        <f t="shared" si="22"/>
        <v>41395.207638888889</v>
      </c>
      <c r="U369" t="str">
        <f t="shared" si="23"/>
        <v>March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104.11000000000001</v>
      </c>
      <c r="Q370" t="s">
        <v>8308</v>
      </c>
      <c r="R370" t="s">
        <v>8313</v>
      </c>
      <c r="S370" s="14">
        <f t="shared" si="21"/>
        <v>42043.605578703704</v>
      </c>
      <c r="T370" s="14">
        <f t="shared" si="22"/>
        <v>42078.563912037032</v>
      </c>
      <c r="U370" t="str">
        <f t="shared" si="23"/>
        <v>February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110.16000000000001</v>
      </c>
      <c r="Q371" t="s">
        <v>8308</v>
      </c>
      <c r="R371" t="s">
        <v>8313</v>
      </c>
      <c r="S371" s="14">
        <f t="shared" si="21"/>
        <v>40893.551724537036</v>
      </c>
      <c r="T371" s="14">
        <f t="shared" si="22"/>
        <v>40923.551724537036</v>
      </c>
      <c r="U371" t="str">
        <f t="shared" si="23"/>
        <v>December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Q372" t="s">
        <v>8308</v>
      </c>
      <c r="R372" t="s">
        <v>8313</v>
      </c>
      <c r="S372" s="14">
        <f t="shared" si="21"/>
        <v>42711.795138888891</v>
      </c>
      <c r="T372" s="14">
        <f t="shared" si="22"/>
        <v>42741.795138888891</v>
      </c>
      <c r="U372" t="str">
        <f t="shared" si="23"/>
        <v>December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114.17000000000002</v>
      </c>
      <c r="Q373" t="s">
        <v>8308</v>
      </c>
      <c r="R373" t="s">
        <v>8313</v>
      </c>
      <c r="S373" s="14">
        <f t="shared" si="21"/>
        <v>41261.767812500002</v>
      </c>
      <c r="T373" s="14">
        <f t="shared" si="22"/>
        <v>41306.767812500002</v>
      </c>
      <c r="U373" t="str">
        <f t="shared" si="23"/>
        <v>December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125.33000000000001</v>
      </c>
      <c r="Q374" t="s">
        <v>8308</v>
      </c>
      <c r="R374" t="s">
        <v>8313</v>
      </c>
      <c r="S374" s="14">
        <f t="shared" si="21"/>
        <v>42425.576898148152</v>
      </c>
      <c r="T374" s="14">
        <f t="shared" si="22"/>
        <v>42465.666666666672</v>
      </c>
      <c r="U374" t="str">
        <f t="shared" si="23"/>
        <v>February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Q375" t="s">
        <v>8308</v>
      </c>
      <c r="R375" t="s">
        <v>8313</v>
      </c>
      <c r="S375" s="14">
        <f t="shared" si="21"/>
        <v>41078.91201388889</v>
      </c>
      <c r="T375" s="14">
        <f t="shared" si="22"/>
        <v>41108.91201388889</v>
      </c>
      <c r="U375" t="str">
        <f t="shared" si="23"/>
        <v>June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Q376" t="s">
        <v>8308</v>
      </c>
      <c r="R376" t="s">
        <v>8313</v>
      </c>
      <c r="S376" s="14">
        <f t="shared" si="21"/>
        <v>40757.889247685183</v>
      </c>
      <c r="T376" s="14">
        <f t="shared" si="22"/>
        <v>40802.889247685183</v>
      </c>
      <c r="U376" t="str">
        <f t="shared" si="23"/>
        <v>August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Q377" t="s">
        <v>8308</v>
      </c>
      <c r="R377" t="s">
        <v>8313</v>
      </c>
      <c r="S377" s="14">
        <f t="shared" si="21"/>
        <v>41657.985081018516</v>
      </c>
      <c r="T377" s="14">
        <f t="shared" si="22"/>
        <v>41699.720833333333</v>
      </c>
      <c r="U377" t="str">
        <f t="shared" si="23"/>
        <v>January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105.96000000000001</v>
      </c>
      <c r="Q378" t="s">
        <v>8308</v>
      </c>
      <c r="R378" t="s">
        <v>8313</v>
      </c>
      <c r="S378" s="14">
        <f t="shared" si="21"/>
        <v>42576.452731481477</v>
      </c>
      <c r="T378" s="14">
        <f t="shared" si="22"/>
        <v>42607.452731481477</v>
      </c>
      <c r="U378" t="str">
        <f t="shared" si="23"/>
        <v>July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Q379" t="s">
        <v>8308</v>
      </c>
      <c r="R379" t="s">
        <v>8313</v>
      </c>
      <c r="S379" s="14">
        <f t="shared" si="21"/>
        <v>42292.250787037032</v>
      </c>
      <c r="T379" s="14">
        <f t="shared" si="22"/>
        <v>42322.292361111111</v>
      </c>
      <c r="U379" t="str">
        <f t="shared" si="23"/>
        <v>October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111.77000000000001</v>
      </c>
      <c r="Q380" t="s">
        <v>8308</v>
      </c>
      <c r="R380" t="s">
        <v>8313</v>
      </c>
      <c r="S380" s="14">
        <f t="shared" si="21"/>
        <v>42370.571851851855</v>
      </c>
      <c r="T380" s="14">
        <f t="shared" si="22"/>
        <v>42394.994444444441</v>
      </c>
      <c r="U380" t="str">
        <f t="shared" si="23"/>
        <v>January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Q381" t="s">
        <v>8308</v>
      </c>
      <c r="R381" t="s">
        <v>8313</v>
      </c>
      <c r="S381" s="14">
        <f t="shared" si="21"/>
        <v>40987.688333333332</v>
      </c>
      <c r="T381" s="14">
        <f t="shared" si="22"/>
        <v>41032.688333333332</v>
      </c>
      <c r="U381" t="str">
        <f t="shared" si="23"/>
        <v>March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Q382" t="s">
        <v>8308</v>
      </c>
      <c r="R382" t="s">
        <v>8313</v>
      </c>
      <c r="S382" s="14">
        <f t="shared" si="21"/>
        <v>42367.719814814816</v>
      </c>
      <c r="T382" s="14">
        <f t="shared" si="22"/>
        <v>42392.719814814816</v>
      </c>
      <c r="U382" t="str">
        <f t="shared" si="23"/>
        <v>December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104.73000000000002</v>
      </c>
      <c r="Q383" t="s">
        <v>8308</v>
      </c>
      <c r="R383" t="s">
        <v>8313</v>
      </c>
      <c r="S383" s="14">
        <f t="shared" si="21"/>
        <v>41085.698113425926</v>
      </c>
      <c r="T383" s="14">
        <f t="shared" si="22"/>
        <v>41120.208333333336</v>
      </c>
      <c r="U383" t="str">
        <f t="shared" si="23"/>
        <v>June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Q384" t="s">
        <v>8308</v>
      </c>
      <c r="R384" t="s">
        <v>8313</v>
      </c>
      <c r="S384" s="14">
        <f t="shared" si="21"/>
        <v>41144.709490740745</v>
      </c>
      <c r="T384" s="14">
        <f t="shared" si="22"/>
        <v>41158.709490740745</v>
      </c>
      <c r="U384" t="str">
        <f t="shared" si="23"/>
        <v>August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206.70999999999998</v>
      </c>
      <c r="Q385" t="s">
        <v>8308</v>
      </c>
      <c r="R385" t="s">
        <v>8313</v>
      </c>
      <c r="S385" s="14">
        <f t="shared" si="21"/>
        <v>41755.117581018516</v>
      </c>
      <c r="T385" s="14">
        <f t="shared" si="22"/>
        <v>41778.117581018516</v>
      </c>
      <c r="U385" t="str">
        <f t="shared" si="23"/>
        <v>April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Q386" t="s">
        <v>8308</v>
      </c>
      <c r="R386" t="s">
        <v>8313</v>
      </c>
      <c r="S386" s="14">
        <f t="shared" si="21"/>
        <v>41980.781793981485</v>
      </c>
      <c r="T386" s="14">
        <f t="shared" si="22"/>
        <v>42010.781793981485</v>
      </c>
      <c r="U386" t="str">
        <f t="shared" si="23"/>
        <v>December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MROUND(E387/D387, 0.0001) * 100</f>
        <v>105.98</v>
      </c>
      <c r="Q387" t="s">
        <v>8308</v>
      </c>
      <c r="R387" t="s">
        <v>8313</v>
      </c>
      <c r="S387" s="14">
        <f t="shared" ref="S387:S450" si="25">(J387/86400)+DATE(1970,1,1)</f>
        <v>41934.584502314814</v>
      </c>
      <c r="T387" s="14">
        <f t="shared" ref="T387:T450" si="26">(I387/86400)+DATE(1970,1,1)</f>
        <v>41964.626168981486</v>
      </c>
      <c r="U387" t="str">
        <f t="shared" ref="U387:U450" si="27">TEXT(S387, "MMMM")</f>
        <v>October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Q388" t="s">
        <v>8308</v>
      </c>
      <c r="R388" t="s">
        <v>8313</v>
      </c>
      <c r="S388" s="14">
        <f t="shared" si="25"/>
        <v>42211.951284722221</v>
      </c>
      <c r="T388" s="14">
        <f t="shared" si="26"/>
        <v>42226.951284722221</v>
      </c>
      <c r="U388" t="str">
        <f t="shared" si="27"/>
        <v>July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213.98999999999998</v>
      </c>
      <c r="Q389" t="s">
        <v>8308</v>
      </c>
      <c r="R389" t="s">
        <v>8313</v>
      </c>
      <c r="S389" s="14">
        <f t="shared" si="25"/>
        <v>42200.67659722222</v>
      </c>
      <c r="T389" s="14">
        <f t="shared" si="26"/>
        <v>42231.25</v>
      </c>
      <c r="U389" t="str">
        <f t="shared" si="27"/>
        <v>July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Q390" t="s">
        <v>8308</v>
      </c>
      <c r="R390" t="s">
        <v>8313</v>
      </c>
      <c r="S390" s="14">
        <f t="shared" si="25"/>
        <v>42549.076157407406</v>
      </c>
      <c r="T390" s="14">
        <f t="shared" si="26"/>
        <v>42579.076157407406</v>
      </c>
      <c r="U390" t="str">
        <f t="shared" si="27"/>
        <v>June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181.54000000000002</v>
      </c>
      <c r="Q391" t="s">
        <v>8308</v>
      </c>
      <c r="R391" t="s">
        <v>8313</v>
      </c>
      <c r="S391" s="14">
        <f t="shared" si="25"/>
        <v>41674.063078703708</v>
      </c>
      <c r="T391" s="14">
        <f t="shared" si="26"/>
        <v>41705.957638888889</v>
      </c>
      <c r="U391" t="str">
        <f t="shared" si="27"/>
        <v>February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Q392" t="s">
        <v>8308</v>
      </c>
      <c r="R392" t="s">
        <v>8313</v>
      </c>
      <c r="S392" s="14">
        <f t="shared" si="25"/>
        <v>42112.036712962959</v>
      </c>
      <c r="T392" s="14">
        <f t="shared" si="26"/>
        <v>42132.036712962959</v>
      </c>
      <c r="U392" t="str">
        <f t="shared" si="27"/>
        <v>April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Q393" t="s">
        <v>8308</v>
      </c>
      <c r="R393" t="s">
        <v>8313</v>
      </c>
      <c r="S393" s="14">
        <f t="shared" si="25"/>
        <v>40865.042256944442</v>
      </c>
      <c r="T393" s="14">
        <f t="shared" si="26"/>
        <v>40895.040972222225</v>
      </c>
      <c r="U393" t="str">
        <f t="shared" si="27"/>
        <v>November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Q394" t="s">
        <v>8308</v>
      </c>
      <c r="R394" t="s">
        <v>8313</v>
      </c>
      <c r="S394" s="14">
        <f t="shared" si="25"/>
        <v>40763.717256944445</v>
      </c>
      <c r="T394" s="14">
        <f t="shared" si="26"/>
        <v>40794.125</v>
      </c>
      <c r="U394" t="str">
        <f t="shared" si="27"/>
        <v>August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Q395" t="s">
        <v>8308</v>
      </c>
      <c r="R395" t="s">
        <v>8313</v>
      </c>
      <c r="S395" s="14">
        <f t="shared" si="25"/>
        <v>41526.708935185183</v>
      </c>
      <c r="T395" s="14">
        <f t="shared" si="26"/>
        <v>41557.708935185183</v>
      </c>
      <c r="U395" t="str">
        <f t="shared" si="27"/>
        <v>September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Q396" t="s">
        <v>8308</v>
      </c>
      <c r="R396" t="s">
        <v>8313</v>
      </c>
      <c r="S396" s="14">
        <f t="shared" si="25"/>
        <v>42417.818078703705</v>
      </c>
      <c r="T396" s="14">
        <f t="shared" si="26"/>
        <v>42477.776412037041</v>
      </c>
      <c r="U396" t="str">
        <f t="shared" si="27"/>
        <v>February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Q397" t="s">
        <v>8308</v>
      </c>
      <c r="R397" t="s">
        <v>8313</v>
      </c>
      <c r="S397" s="14">
        <f t="shared" si="25"/>
        <v>40990.909259259257</v>
      </c>
      <c r="T397" s="14">
        <f t="shared" si="26"/>
        <v>41026.897222222222</v>
      </c>
      <c r="U397" t="str">
        <f t="shared" si="27"/>
        <v>March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Q398" t="s">
        <v>8308</v>
      </c>
      <c r="R398" t="s">
        <v>8313</v>
      </c>
      <c r="S398" s="14">
        <f t="shared" si="25"/>
        <v>41082.564884259264</v>
      </c>
      <c r="T398" s="14">
        <f t="shared" si="26"/>
        <v>41097.564884259264</v>
      </c>
      <c r="U398" t="str">
        <f t="shared" si="27"/>
        <v>June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103.90000000000002</v>
      </c>
      <c r="Q399" t="s">
        <v>8308</v>
      </c>
      <c r="R399" t="s">
        <v>8313</v>
      </c>
      <c r="S399" s="14">
        <f t="shared" si="25"/>
        <v>40379.776435185187</v>
      </c>
      <c r="T399" s="14">
        <f t="shared" si="26"/>
        <v>40422.155555555553</v>
      </c>
      <c r="U399" t="str">
        <f t="shared" si="27"/>
        <v>July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Q400" t="s">
        <v>8308</v>
      </c>
      <c r="R400" t="s">
        <v>8313</v>
      </c>
      <c r="S400" s="14">
        <f t="shared" si="25"/>
        <v>42078.793124999997</v>
      </c>
      <c r="T400" s="14">
        <f t="shared" si="26"/>
        <v>42123.793124999997</v>
      </c>
      <c r="U400" t="str">
        <f t="shared" si="27"/>
        <v>March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106.80000000000001</v>
      </c>
      <c r="Q401" t="s">
        <v>8308</v>
      </c>
      <c r="R401" t="s">
        <v>8313</v>
      </c>
      <c r="S401" s="14">
        <f t="shared" si="25"/>
        <v>42687.875775462962</v>
      </c>
      <c r="T401" s="14">
        <f t="shared" si="26"/>
        <v>42718.5</v>
      </c>
      <c r="U401" t="str">
        <f t="shared" si="27"/>
        <v>November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Q402" t="s">
        <v>8308</v>
      </c>
      <c r="R402" t="s">
        <v>8313</v>
      </c>
      <c r="S402" s="14">
        <f t="shared" si="25"/>
        <v>41745.635960648149</v>
      </c>
      <c r="T402" s="14">
        <f t="shared" si="26"/>
        <v>41776.145833333336</v>
      </c>
      <c r="U402" t="str">
        <f t="shared" si="27"/>
        <v>April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Q403" t="s">
        <v>8308</v>
      </c>
      <c r="R403" t="s">
        <v>8313</v>
      </c>
      <c r="S403" s="14">
        <f t="shared" si="25"/>
        <v>40732.842245370368</v>
      </c>
      <c r="T403" s="14">
        <f t="shared" si="26"/>
        <v>40762.842245370368</v>
      </c>
      <c r="U403" t="str">
        <f t="shared" si="27"/>
        <v>July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Q404" t="s">
        <v>8308</v>
      </c>
      <c r="R404" t="s">
        <v>8313</v>
      </c>
      <c r="S404" s="14">
        <f t="shared" si="25"/>
        <v>42292.539548611108</v>
      </c>
      <c r="T404" s="14">
        <f t="shared" si="26"/>
        <v>42313.58121527778</v>
      </c>
      <c r="U404" t="str">
        <f t="shared" si="27"/>
        <v>October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Q405" t="s">
        <v>8308</v>
      </c>
      <c r="R405" t="s">
        <v>8313</v>
      </c>
      <c r="S405" s="14">
        <f t="shared" si="25"/>
        <v>40718.310659722221</v>
      </c>
      <c r="T405" s="14">
        <f t="shared" si="26"/>
        <v>40765.297222222223</v>
      </c>
      <c r="U405" t="str">
        <f t="shared" si="27"/>
        <v>June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103.09000000000002</v>
      </c>
      <c r="Q406" t="s">
        <v>8308</v>
      </c>
      <c r="R406" t="s">
        <v>8313</v>
      </c>
      <c r="S406" s="14">
        <f t="shared" si="25"/>
        <v>41646.628032407403</v>
      </c>
      <c r="T406" s="14">
        <f t="shared" si="26"/>
        <v>41675.961111111115</v>
      </c>
      <c r="U406" t="str">
        <f t="shared" si="27"/>
        <v>January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Q407" t="s">
        <v>8308</v>
      </c>
      <c r="R407" t="s">
        <v>8313</v>
      </c>
      <c r="S407" s="14">
        <f t="shared" si="25"/>
        <v>41674.08494212963</v>
      </c>
      <c r="T407" s="14">
        <f t="shared" si="26"/>
        <v>41704.08494212963</v>
      </c>
      <c r="U407" t="str">
        <f t="shared" si="27"/>
        <v>February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107.69999999999999</v>
      </c>
      <c r="Q408" t="s">
        <v>8308</v>
      </c>
      <c r="R408" t="s">
        <v>8313</v>
      </c>
      <c r="S408" s="14">
        <f t="shared" si="25"/>
        <v>40638.162465277775</v>
      </c>
      <c r="T408" s="14">
        <f t="shared" si="26"/>
        <v>40672.249305555553</v>
      </c>
      <c r="U408" t="str">
        <f t="shared" si="27"/>
        <v>April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Q409" t="s">
        <v>8308</v>
      </c>
      <c r="R409" t="s">
        <v>8313</v>
      </c>
      <c r="S409" s="14">
        <f t="shared" si="25"/>
        <v>40806.870949074073</v>
      </c>
      <c r="T409" s="14">
        <f t="shared" si="26"/>
        <v>40866.912615740745</v>
      </c>
      <c r="U409" t="str">
        <f t="shared" si="27"/>
        <v>September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Q410" t="s">
        <v>8308</v>
      </c>
      <c r="R410" t="s">
        <v>8313</v>
      </c>
      <c r="S410" s="14">
        <f t="shared" si="25"/>
        <v>41543.735995370371</v>
      </c>
      <c r="T410" s="14">
        <f t="shared" si="26"/>
        <v>41583.777662037035</v>
      </c>
      <c r="U410" t="str">
        <f t="shared" si="27"/>
        <v>September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Q411" t="s">
        <v>8308</v>
      </c>
      <c r="R411" t="s">
        <v>8313</v>
      </c>
      <c r="S411" s="14">
        <f t="shared" si="25"/>
        <v>42543.862777777773</v>
      </c>
      <c r="T411" s="14">
        <f t="shared" si="26"/>
        <v>42573.862777777773</v>
      </c>
      <c r="U411" t="str">
        <f t="shared" si="27"/>
        <v>June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Q412" t="s">
        <v>8308</v>
      </c>
      <c r="R412" t="s">
        <v>8313</v>
      </c>
      <c r="S412" s="14">
        <f t="shared" si="25"/>
        <v>42113.981446759259</v>
      </c>
      <c r="T412" s="14">
        <f t="shared" si="26"/>
        <v>42173.981446759259</v>
      </c>
      <c r="U412" t="str">
        <f t="shared" si="27"/>
        <v>April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Q413" t="s">
        <v>8308</v>
      </c>
      <c r="R413" t="s">
        <v>8313</v>
      </c>
      <c r="S413" s="14">
        <f t="shared" si="25"/>
        <v>41598.17597222222</v>
      </c>
      <c r="T413" s="14">
        <f t="shared" si="26"/>
        <v>41630.208333333336</v>
      </c>
      <c r="U413" t="str">
        <f t="shared" si="27"/>
        <v>November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Q414" t="s">
        <v>8308</v>
      </c>
      <c r="R414" t="s">
        <v>8313</v>
      </c>
      <c r="S414" s="14">
        <f t="shared" si="25"/>
        <v>41099.742800925924</v>
      </c>
      <c r="T414" s="14">
        <f t="shared" si="26"/>
        <v>41115.742800925924</v>
      </c>
      <c r="U414" t="str">
        <f t="shared" si="27"/>
        <v>July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105.08999999999999</v>
      </c>
      <c r="Q415" t="s">
        <v>8308</v>
      </c>
      <c r="R415" t="s">
        <v>8313</v>
      </c>
      <c r="S415" s="14">
        <f t="shared" si="25"/>
        <v>41079.877442129626</v>
      </c>
      <c r="T415" s="14">
        <f t="shared" si="26"/>
        <v>41109.877442129626</v>
      </c>
      <c r="U415" t="str">
        <f t="shared" si="27"/>
        <v>June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Q416" t="s">
        <v>8308</v>
      </c>
      <c r="R416" t="s">
        <v>8313</v>
      </c>
      <c r="S416" s="14">
        <f t="shared" si="25"/>
        <v>41529.063252314816</v>
      </c>
      <c r="T416" s="14">
        <f t="shared" si="26"/>
        <v>41559.063252314816</v>
      </c>
      <c r="U416" t="str">
        <f t="shared" si="27"/>
        <v>September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Q417" t="s">
        <v>8308</v>
      </c>
      <c r="R417" t="s">
        <v>8313</v>
      </c>
      <c r="S417" s="14">
        <f t="shared" si="25"/>
        <v>41904.851875</v>
      </c>
      <c r="T417" s="14">
        <f t="shared" si="26"/>
        <v>41929.5</v>
      </c>
      <c r="U417" t="str">
        <f t="shared" si="27"/>
        <v>September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120.22000000000001</v>
      </c>
      <c r="Q418" t="s">
        <v>8308</v>
      </c>
      <c r="R418" t="s">
        <v>8313</v>
      </c>
      <c r="S418" s="14">
        <f t="shared" si="25"/>
        <v>41648.396192129629</v>
      </c>
      <c r="T418" s="14">
        <f t="shared" si="26"/>
        <v>41678.396192129629</v>
      </c>
      <c r="U418" t="str">
        <f t="shared" si="27"/>
        <v>January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Q419" t="s">
        <v>8308</v>
      </c>
      <c r="R419" t="s">
        <v>8313</v>
      </c>
      <c r="S419" s="14">
        <f t="shared" si="25"/>
        <v>41360.970601851848</v>
      </c>
      <c r="T419" s="14">
        <f t="shared" si="26"/>
        <v>41372.189583333333</v>
      </c>
      <c r="U419" t="str">
        <f t="shared" si="27"/>
        <v>March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Q420" t="s">
        <v>8308</v>
      </c>
      <c r="R420" t="s">
        <v>8313</v>
      </c>
      <c r="S420" s="14">
        <f t="shared" si="25"/>
        <v>42178.282372685186</v>
      </c>
      <c r="T420" s="14">
        <f t="shared" si="26"/>
        <v>42208.282372685186</v>
      </c>
      <c r="U420" t="str">
        <f t="shared" si="27"/>
        <v>June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Q421" t="s">
        <v>8308</v>
      </c>
      <c r="R421" t="s">
        <v>8313</v>
      </c>
      <c r="S421" s="14">
        <f t="shared" si="25"/>
        <v>41394.842442129629</v>
      </c>
      <c r="T421" s="14">
        <f t="shared" si="26"/>
        <v>41454.842442129629</v>
      </c>
      <c r="U421" t="str">
        <f t="shared" si="27"/>
        <v>April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Q422" t="s">
        <v>8308</v>
      </c>
      <c r="R422" t="s">
        <v>8314</v>
      </c>
      <c r="S422" s="14">
        <f t="shared" si="25"/>
        <v>41682.23646990741</v>
      </c>
      <c r="T422" s="14">
        <f t="shared" si="26"/>
        <v>41712.194803240738</v>
      </c>
      <c r="U422" t="str">
        <f t="shared" si="27"/>
        <v>February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Q423" t="s">
        <v>8308</v>
      </c>
      <c r="R423" t="s">
        <v>8314</v>
      </c>
      <c r="S423" s="14">
        <f t="shared" si="25"/>
        <v>42177.491388888884</v>
      </c>
      <c r="T423" s="14">
        <f t="shared" si="26"/>
        <v>42237.491388888884</v>
      </c>
      <c r="U423" t="str">
        <f t="shared" si="27"/>
        <v>June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</v>
      </c>
      <c r="Q424" t="s">
        <v>8308</v>
      </c>
      <c r="R424" t="s">
        <v>8314</v>
      </c>
      <c r="S424" s="14">
        <f t="shared" si="25"/>
        <v>41863.260381944448</v>
      </c>
      <c r="T424" s="14">
        <f t="shared" si="26"/>
        <v>41893.260381944448</v>
      </c>
      <c r="U424" t="str">
        <f t="shared" si="27"/>
        <v>August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Q425" t="s">
        <v>8308</v>
      </c>
      <c r="R425" t="s">
        <v>8314</v>
      </c>
      <c r="S425" s="14">
        <f t="shared" si="25"/>
        <v>41400.92627314815</v>
      </c>
      <c r="T425" s="14">
        <f t="shared" si="26"/>
        <v>41430.92627314815</v>
      </c>
      <c r="U425" t="str">
        <f t="shared" si="27"/>
        <v>May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6.8000000000000007</v>
      </c>
      <c r="Q426" t="s">
        <v>8308</v>
      </c>
      <c r="R426" t="s">
        <v>8314</v>
      </c>
      <c r="S426" s="14">
        <f t="shared" si="25"/>
        <v>40934.376145833332</v>
      </c>
      <c r="T426" s="14">
        <f t="shared" si="26"/>
        <v>40994.334479166668</v>
      </c>
      <c r="U426" t="str">
        <f t="shared" si="27"/>
        <v>January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Q427" t="s">
        <v>8308</v>
      </c>
      <c r="R427" t="s">
        <v>8314</v>
      </c>
      <c r="S427" s="14">
        <f t="shared" si="25"/>
        <v>42275.861157407402</v>
      </c>
      <c r="T427" s="14">
        <f t="shared" si="26"/>
        <v>42335.902824074074</v>
      </c>
      <c r="U427" t="str">
        <f t="shared" si="27"/>
        <v>September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Q428" t="s">
        <v>8308</v>
      </c>
      <c r="R428" t="s">
        <v>8314</v>
      </c>
      <c r="S428" s="14">
        <f t="shared" si="25"/>
        <v>42400.711967592593</v>
      </c>
      <c r="T428" s="14">
        <f t="shared" si="26"/>
        <v>42430.711967592593</v>
      </c>
      <c r="U428" t="str">
        <f t="shared" si="27"/>
        <v>January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Q429" t="s">
        <v>8308</v>
      </c>
      <c r="R429" t="s">
        <v>8314</v>
      </c>
      <c r="S429" s="14">
        <f t="shared" si="25"/>
        <v>42285.90902777778</v>
      </c>
      <c r="T429" s="14">
        <f t="shared" si="26"/>
        <v>42299.790972222225</v>
      </c>
      <c r="U429" t="str">
        <f t="shared" si="27"/>
        <v>October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Q430" t="s">
        <v>8308</v>
      </c>
      <c r="R430" t="s">
        <v>8314</v>
      </c>
      <c r="S430" s="14">
        <f t="shared" si="25"/>
        <v>41778.766724537039</v>
      </c>
      <c r="T430" s="14">
        <f t="shared" si="26"/>
        <v>41806.916666666664</v>
      </c>
      <c r="U430" t="str">
        <f t="shared" si="27"/>
        <v>May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Q431" t="s">
        <v>8308</v>
      </c>
      <c r="R431" t="s">
        <v>8314</v>
      </c>
      <c r="S431" s="14">
        <f t="shared" si="25"/>
        <v>40070.901412037041</v>
      </c>
      <c r="T431" s="14">
        <f t="shared" si="26"/>
        <v>40144.207638888889</v>
      </c>
      <c r="U431" t="str">
        <f t="shared" si="27"/>
        <v>September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Q432" t="s">
        <v>8308</v>
      </c>
      <c r="R432" t="s">
        <v>8314</v>
      </c>
      <c r="S432" s="14">
        <f t="shared" si="25"/>
        <v>41513.107256944444</v>
      </c>
      <c r="T432" s="14">
        <f t="shared" si="26"/>
        <v>41528.107256944444</v>
      </c>
      <c r="U432" t="str">
        <f t="shared" si="27"/>
        <v>August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Q433" t="s">
        <v>8308</v>
      </c>
      <c r="R433" t="s">
        <v>8314</v>
      </c>
      <c r="S433" s="14">
        <f t="shared" si="25"/>
        <v>42526.871331018519</v>
      </c>
      <c r="T433" s="14">
        <f t="shared" si="26"/>
        <v>42556.871331018519</v>
      </c>
      <c r="U433" t="str">
        <f t="shared" si="27"/>
        <v>June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Q434" t="s">
        <v>8308</v>
      </c>
      <c r="R434" t="s">
        <v>8314</v>
      </c>
      <c r="S434" s="14">
        <f t="shared" si="25"/>
        <v>42238.726631944446</v>
      </c>
      <c r="T434" s="14">
        <f t="shared" si="26"/>
        <v>42298.726631944446</v>
      </c>
      <c r="U434" t="str">
        <f t="shared" si="27"/>
        <v>August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Q435" t="s">
        <v>8308</v>
      </c>
      <c r="R435" t="s">
        <v>8314</v>
      </c>
      <c r="S435" s="14">
        <f t="shared" si="25"/>
        <v>42228.629884259259</v>
      </c>
      <c r="T435" s="14">
        <f t="shared" si="26"/>
        <v>42288.629884259259</v>
      </c>
      <c r="U435" t="str">
        <f t="shared" si="27"/>
        <v>August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Q436" t="s">
        <v>8308</v>
      </c>
      <c r="R436" t="s">
        <v>8314</v>
      </c>
      <c r="S436" s="14">
        <f t="shared" si="25"/>
        <v>41576.834513888891</v>
      </c>
      <c r="T436" s="14">
        <f t="shared" si="26"/>
        <v>41609.876180555555</v>
      </c>
      <c r="U436" t="str">
        <f t="shared" si="27"/>
        <v>October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Q437" t="s">
        <v>8308</v>
      </c>
      <c r="R437" t="s">
        <v>8314</v>
      </c>
      <c r="S437" s="14">
        <f t="shared" si="25"/>
        <v>41500.747453703705</v>
      </c>
      <c r="T437" s="14">
        <f t="shared" si="26"/>
        <v>41530.747453703705</v>
      </c>
      <c r="U437" t="str">
        <f t="shared" si="27"/>
        <v>August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Q438" t="s">
        <v>8308</v>
      </c>
      <c r="R438" t="s">
        <v>8314</v>
      </c>
      <c r="S438" s="14">
        <f t="shared" si="25"/>
        <v>41456.36241898148</v>
      </c>
      <c r="T438" s="14">
        <f t="shared" si="26"/>
        <v>41486.36241898148</v>
      </c>
      <c r="U438" t="str">
        <f t="shared" si="27"/>
        <v>July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Q439" t="s">
        <v>8308</v>
      </c>
      <c r="R439" t="s">
        <v>8314</v>
      </c>
      <c r="S439" s="14">
        <f t="shared" si="25"/>
        <v>42591.31858796296</v>
      </c>
      <c r="T439" s="14">
        <f t="shared" si="26"/>
        <v>42651.31858796296</v>
      </c>
      <c r="U439" t="str">
        <f t="shared" si="27"/>
        <v>August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Q440" t="s">
        <v>8308</v>
      </c>
      <c r="R440" t="s">
        <v>8314</v>
      </c>
      <c r="S440" s="14">
        <f t="shared" si="25"/>
        <v>42296.261087962965</v>
      </c>
      <c r="T440" s="14">
        <f t="shared" si="26"/>
        <v>42326.302754629629</v>
      </c>
      <c r="U440" t="str">
        <f t="shared" si="27"/>
        <v>October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Q441" t="s">
        <v>8308</v>
      </c>
      <c r="R441" t="s">
        <v>8314</v>
      </c>
      <c r="S441" s="14">
        <f t="shared" si="25"/>
        <v>41919.761782407411</v>
      </c>
      <c r="T441" s="14">
        <f t="shared" si="26"/>
        <v>41929.761782407411</v>
      </c>
      <c r="U441" t="str">
        <f t="shared" si="27"/>
        <v>October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Q442" t="s">
        <v>8308</v>
      </c>
      <c r="R442" t="s">
        <v>8314</v>
      </c>
      <c r="S442" s="14">
        <f t="shared" si="25"/>
        <v>42423.985567129625</v>
      </c>
      <c r="T442" s="14">
        <f t="shared" si="26"/>
        <v>42453.943900462968</v>
      </c>
      <c r="U442" t="str">
        <f t="shared" si="27"/>
        <v>February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Q443" t="s">
        <v>8308</v>
      </c>
      <c r="R443" t="s">
        <v>8314</v>
      </c>
      <c r="S443" s="14">
        <f t="shared" si="25"/>
        <v>41550.793935185182</v>
      </c>
      <c r="T443" s="14">
        <f t="shared" si="26"/>
        <v>41580.793935185182</v>
      </c>
      <c r="U443" t="str">
        <f t="shared" si="27"/>
        <v>October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Q444" t="s">
        <v>8308</v>
      </c>
      <c r="R444" t="s">
        <v>8314</v>
      </c>
      <c r="S444" s="14">
        <f t="shared" si="25"/>
        <v>42024.888692129629</v>
      </c>
      <c r="T444" s="14">
        <f t="shared" si="26"/>
        <v>42054.888692129629</v>
      </c>
      <c r="U444" t="str">
        <f t="shared" si="27"/>
        <v>January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Q445" t="s">
        <v>8308</v>
      </c>
      <c r="R445" t="s">
        <v>8314</v>
      </c>
      <c r="S445" s="14">
        <f t="shared" si="25"/>
        <v>41650.015057870369</v>
      </c>
      <c r="T445" s="14">
        <f t="shared" si="26"/>
        <v>41680.015057870369</v>
      </c>
      <c r="U445" t="str">
        <f t="shared" si="27"/>
        <v>January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Q446" t="s">
        <v>8308</v>
      </c>
      <c r="R446" t="s">
        <v>8314</v>
      </c>
      <c r="S446" s="14">
        <f t="shared" si="25"/>
        <v>40894.906956018516</v>
      </c>
      <c r="T446" s="14">
        <f t="shared" si="26"/>
        <v>40954.906956018516</v>
      </c>
      <c r="U446" t="str">
        <f t="shared" si="27"/>
        <v>December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Q447" t="s">
        <v>8308</v>
      </c>
      <c r="R447" t="s">
        <v>8314</v>
      </c>
      <c r="S447" s="14">
        <f t="shared" si="25"/>
        <v>42130.335358796292</v>
      </c>
      <c r="T447" s="14">
        <f t="shared" si="26"/>
        <v>42145.335358796292</v>
      </c>
      <c r="U447" t="str">
        <f t="shared" si="27"/>
        <v>May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7.3000000000000007</v>
      </c>
      <c r="Q448" t="s">
        <v>8308</v>
      </c>
      <c r="R448" t="s">
        <v>8314</v>
      </c>
      <c r="S448" s="14">
        <f t="shared" si="25"/>
        <v>42037.083564814813</v>
      </c>
      <c r="T448" s="14">
        <f t="shared" si="26"/>
        <v>42067.083564814813</v>
      </c>
      <c r="U448" t="str">
        <f t="shared" si="27"/>
        <v>February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Q449" t="s">
        <v>8308</v>
      </c>
      <c r="R449" t="s">
        <v>8314</v>
      </c>
      <c r="S449" s="14">
        <f t="shared" si="25"/>
        <v>41331.555127314816</v>
      </c>
      <c r="T449" s="14">
        <f t="shared" si="26"/>
        <v>41356.513460648144</v>
      </c>
      <c r="U449" t="str">
        <f t="shared" si="27"/>
        <v>February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3.2800000000000002</v>
      </c>
      <c r="Q450" t="s">
        <v>8308</v>
      </c>
      <c r="R450" t="s">
        <v>8314</v>
      </c>
      <c r="S450" s="14">
        <f t="shared" si="25"/>
        <v>41753.758043981477</v>
      </c>
      <c r="T450" s="14">
        <f t="shared" si="26"/>
        <v>41773.758043981477</v>
      </c>
      <c r="U450" t="str">
        <f t="shared" si="27"/>
        <v>April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MROUND(E451/D451, 0.0001) * 100</f>
        <v>2.2500000000000004</v>
      </c>
      <c r="Q451" t="s">
        <v>8308</v>
      </c>
      <c r="R451" t="s">
        <v>8314</v>
      </c>
      <c r="S451" s="14">
        <f t="shared" ref="S451:S514" si="29">(J451/86400)+DATE(1970,1,1)</f>
        <v>41534.568113425928</v>
      </c>
      <c r="T451" s="14">
        <f t="shared" ref="T451:T514" si="30">(I451/86400)+DATE(1970,1,1)</f>
        <v>41564.568113425928</v>
      </c>
      <c r="U451" t="str">
        <f t="shared" ref="U451:U514" si="31">TEXT(S451, "MMMM")</f>
        <v>September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Q452" t="s">
        <v>8308</v>
      </c>
      <c r="R452" t="s">
        <v>8314</v>
      </c>
      <c r="S452" s="14">
        <f t="shared" si="29"/>
        <v>41654.946759259255</v>
      </c>
      <c r="T452" s="14">
        <f t="shared" si="30"/>
        <v>41684.946759259255</v>
      </c>
      <c r="U452" t="str">
        <f t="shared" si="31"/>
        <v>January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Q453" t="s">
        <v>8308</v>
      </c>
      <c r="R453" t="s">
        <v>8314</v>
      </c>
      <c r="S453" s="14">
        <f t="shared" si="29"/>
        <v>41634.715173611112</v>
      </c>
      <c r="T453" s="14">
        <f t="shared" si="30"/>
        <v>41664.715173611112</v>
      </c>
      <c r="U453" t="str">
        <f t="shared" si="31"/>
        <v>December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Q454" t="s">
        <v>8308</v>
      </c>
      <c r="R454" t="s">
        <v>8314</v>
      </c>
      <c r="S454" s="14">
        <f t="shared" si="29"/>
        <v>42107.703877314816</v>
      </c>
      <c r="T454" s="14">
        <f t="shared" si="30"/>
        <v>42137.703877314816</v>
      </c>
      <c r="U454" t="str">
        <f t="shared" si="31"/>
        <v>April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3.0000000000000002E-2</v>
      </c>
      <c r="Q455" t="s">
        <v>8308</v>
      </c>
      <c r="R455" t="s">
        <v>8314</v>
      </c>
      <c r="S455" s="14">
        <f t="shared" si="29"/>
        <v>42038.824988425928</v>
      </c>
      <c r="T455" s="14">
        <f t="shared" si="30"/>
        <v>42054.824988425928</v>
      </c>
      <c r="U455" t="str">
        <f t="shared" si="31"/>
        <v>February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Q456" t="s">
        <v>8308</v>
      </c>
      <c r="R456" t="s">
        <v>8314</v>
      </c>
      <c r="S456" s="14">
        <f t="shared" si="29"/>
        <v>41938.717256944445</v>
      </c>
      <c r="T456" s="14">
        <f t="shared" si="30"/>
        <v>41969.551388888889</v>
      </c>
      <c r="U456" t="str">
        <f t="shared" si="31"/>
        <v>October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6.9999999999999993E-2</v>
      </c>
      <c r="Q457" t="s">
        <v>8308</v>
      </c>
      <c r="R457" t="s">
        <v>8314</v>
      </c>
      <c r="S457" s="14">
        <f t="shared" si="29"/>
        <v>40971.002569444448</v>
      </c>
      <c r="T457" s="14">
        <f t="shared" si="30"/>
        <v>41016.021527777775</v>
      </c>
      <c r="U457" t="str">
        <f t="shared" si="31"/>
        <v>March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0.69000000000000006</v>
      </c>
      <c r="Q458" t="s">
        <v>8308</v>
      </c>
      <c r="R458" t="s">
        <v>8314</v>
      </c>
      <c r="S458" s="14">
        <f t="shared" si="29"/>
        <v>41547.694456018522</v>
      </c>
      <c r="T458" s="14">
        <f t="shared" si="30"/>
        <v>41569.165972222225</v>
      </c>
      <c r="U458" t="str">
        <f t="shared" si="31"/>
        <v>September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Q459" t="s">
        <v>8308</v>
      </c>
      <c r="R459" t="s">
        <v>8314</v>
      </c>
      <c r="S459" s="14">
        <f t="shared" si="29"/>
        <v>41837.767500000002</v>
      </c>
      <c r="T459" s="14">
        <f t="shared" si="30"/>
        <v>41867.767500000002</v>
      </c>
      <c r="U459" t="str">
        <f t="shared" si="31"/>
        <v>July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Q460" t="s">
        <v>8308</v>
      </c>
      <c r="R460" t="s">
        <v>8314</v>
      </c>
      <c r="S460" s="14">
        <f t="shared" si="29"/>
        <v>41378.69976851852</v>
      </c>
      <c r="T460" s="14">
        <f t="shared" si="30"/>
        <v>41408.69976851852</v>
      </c>
      <c r="U460" t="str">
        <f t="shared" si="31"/>
        <v>April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6.0000000000000005E-2</v>
      </c>
      <c r="Q461" t="s">
        <v>8308</v>
      </c>
      <c r="R461" t="s">
        <v>8314</v>
      </c>
      <c r="S461" s="14">
        <f t="shared" si="29"/>
        <v>40800.6403587963</v>
      </c>
      <c r="T461" s="14">
        <f t="shared" si="30"/>
        <v>40860.682025462964</v>
      </c>
      <c r="U461" t="str">
        <f t="shared" si="31"/>
        <v>September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0.29000000000000004</v>
      </c>
      <c r="Q462" t="s">
        <v>8308</v>
      </c>
      <c r="R462" t="s">
        <v>8314</v>
      </c>
      <c r="S462" s="14">
        <f t="shared" si="29"/>
        <v>41759.542534722219</v>
      </c>
      <c r="T462" s="14">
        <f t="shared" si="30"/>
        <v>41791.166666666664</v>
      </c>
      <c r="U462" t="str">
        <f t="shared" si="31"/>
        <v>April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Q463" t="s">
        <v>8308</v>
      </c>
      <c r="R463" t="s">
        <v>8314</v>
      </c>
      <c r="S463" s="14">
        <f t="shared" si="29"/>
        <v>41407.84684027778</v>
      </c>
      <c r="T463" s="14">
        <f t="shared" si="30"/>
        <v>41427.84684027778</v>
      </c>
      <c r="U463" t="str">
        <f t="shared" si="31"/>
        <v>May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Q464" t="s">
        <v>8308</v>
      </c>
      <c r="R464" t="s">
        <v>8314</v>
      </c>
      <c r="S464" s="14">
        <f t="shared" si="29"/>
        <v>40705.12663194444</v>
      </c>
      <c r="T464" s="14">
        <f t="shared" si="30"/>
        <v>40765.12663194444</v>
      </c>
      <c r="U464" t="str">
        <f t="shared" si="31"/>
        <v>June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Q465" t="s">
        <v>8308</v>
      </c>
      <c r="R465" t="s">
        <v>8314</v>
      </c>
      <c r="S465" s="14">
        <f t="shared" si="29"/>
        <v>40750.710104166668</v>
      </c>
      <c r="T465" s="14">
        <f t="shared" si="30"/>
        <v>40810.710104166668</v>
      </c>
      <c r="U465" t="str">
        <f t="shared" si="31"/>
        <v>July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Q466" t="s">
        <v>8308</v>
      </c>
      <c r="R466" t="s">
        <v>8314</v>
      </c>
      <c r="S466" s="14">
        <f t="shared" si="29"/>
        <v>42488.84878472222</v>
      </c>
      <c r="T466" s="14">
        <f t="shared" si="30"/>
        <v>42508.84878472222</v>
      </c>
      <c r="U466" t="str">
        <f t="shared" si="31"/>
        <v>April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26.950000000000003</v>
      </c>
      <c r="Q467" t="s">
        <v>8308</v>
      </c>
      <c r="R467" t="s">
        <v>8314</v>
      </c>
      <c r="S467" s="14">
        <f t="shared" si="29"/>
        <v>41801.120069444441</v>
      </c>
      <c r="T467" s="14">
        <f t="shared" si="30"/>
        <v>41817.120069444441</v>
      </c>
      <c r="U467" t="str">
        <f t="shared" si="31"/>
        <v>June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Q468" t="s">
        <v>8308</v>
      </c>
      <c r="R468" t="s">
        <v>8314</v>
      </c>
      <c r="S468" s="14">
        <f t="shared" si="29"/>
        <v>41129.942870370374</v>
      </c>
      <c r="T468" s="14">
        <f t="shared" si="30"/>
        <v>41159.942870370374</v>
      </c>
      <c r="U468" t="str">
        <f t="shared" si="31"/>
        <v>August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21.580000000000002</v>
      </c>
      <c r="Q469" t="s">
        <v>8308</v>
      </c>
      <c r="R469" t="s">
        <v>8314</v>
      </c>
      <c r="S469" s="14">
        <f t="shared" si="29"/>
        <v>41135.679791666669</v>
      </c>
      <c r="T469" s="14">
        <f t="shared" si="30"/>
        <v>41180.679791666669</v>
      </c>
      <c r="U469" t="str">
        <f t="shared" si="31"/>
        <v>August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Q470" t="s">
        <v>8308</v>
      </c>
      <c r="R470" t="s">
        <v>8314</v>
      </c>
      <c r="S470" s="14">
        <f t="shared" si="29"/>
        <v>41041.167627314819</v>
      </c>
      <c r="T470" s="14">
        <f t="shared" si="30"/>
        <v>41101.160474537035</v>
      </c>
      <c r="U470" t="str">
        <f t="shared" si="31"/>
        <v>May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Q471" t="s">
        <v>8308</v>
      </c>
      <c r="R471" t="s">
        <v>8314</v>
      </c>
      <c r="S471" s="14">
        <f t="shared" si="29"/>
        <v>41827.989861111113</v>
      </c>
      <c r="T471" s="14">
        <f t="shared" si="30"/>
        <v>41887.989861111113</v>
      </c>
      <c r="U471" t="str">
        <f t="shared" si="31"/>
        <v>July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Q472" t="s">
        <v>8308</v>
      </c>
      <c r="R472" t="s">
        <v>8314</v>
      </c>
      <c r="S472" s="14">
        <f t="shared" si="29"/>
        <v>41605.167696759258</v>
      </c>
      <c r="T472" s="14">
        <f t="shared" si="30"/>
        <v>41655.166666666664</v>
      </c>
      <c r="U472" t="str">
        <f t="shared" si="31"/>
        <v>November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Q473" t="s">
        <v>8308</v>
      </c>
      <c r="R473" t="s">
        <v>8314</v>
      </c>
      <c r="S473" s="14">
        <f t="shared" si="29"/>
        <v>41703.721979166665</v>
      </c>
      <c r="T473" s="14">
        <f t="shared" si="30"/>
        <v>41748.680312500001</v>
      </c>
      <c r="U473" t="str">
        <f t="shared" si="31"/>
        <v>March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</v>
      </c>
      <c r="Q474" t="s">
        <v>8308</v>
      </c>
      <c r="R474" t="s">
        <v>8314</v>
      </c>
      <c r="S474" s="14">
        <f t="shared" si="29"/>
        <v>41844.922662037039</v>
      </c>
      <c r="T474" s="14">
        <f t="shared" si="30"/>
        <v>41874.922662037039</v>
      </c>
      <c r="U474" t="str">
        <f t="shared" si="31"/>
        <v>July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Q475" t="s">
        <v>8308</v>
      </c>
      <c r="R475" t="s">
        <v>8314</v>
      </c>
      <c r="S475" s="14">
        <f t="shared" si="29"/>
        <v>41869.698136574072</v>
      </c>
      <c r="T475" s="14">
        <f t="shared" si="30"/>
        <v>41899.698136574072</v>
      </c>
      <c r="U475" t="str">
        <f t="shared" si="31"/>
        <v>August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3.0000000000000002E-2</v>
      </c>
      <c r="Q476" t="s">
        <v>8308</v>
      </c>
      <c r="R476" t="s">
        <v>8314</v>
      </c>
      <c r="S476" s="14">
        <f t="shared" si="29"/>
        <v>42753.329039351855</v>
      </c>
      <c r="T476" s="14">
        <f t="shared" si="30"/>
        <v>42783.329039351855</v>
      </c>
      <c r="U476" t="str">
        <f t="shared" si="31"/>
        <v>January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Q477" t="s">
        <v>8308</v>
      </c>
      <c r="R477" t="s">
        <v>8314</v>
      </c>
      <c r="S477" s="14">
        <f t="shared" si="29"/>
        <v>42100.086145833338</v>
      </c>
      <c r="T477" s="14">
        <f t="shared" si="30"/>
        <v>42130.086145833338</v>
      </c>
      <c r="U477" t="str">
        <f t="shared" si="31"/>
        <v>April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Q478" t="s">
        <v>8308</v>
      </c>
      <c r="R478" t="s">
        <v>8314</v>
      </c>
      <c r="S478" s="14">
        <f t="shared" si="29"/>
        <v>41757.975011574075</v>
      </c>
      <c r="T478" s="14">
        <f t="shared" si="30"/>
        <v>41793.165972222225</v>
      </c>
      <c r="U478" t="str">
        <f t="shared" si="31"/>
        <v>April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Q479" t="s">
        <v>8308</v>
      </c>
      <c r="R479" t="s">
        <v>8314</v>
      </c>
      <c r="S479" s="14">
        <f t="shared" si="29"/>
        <v>40987.83488425926</v>
      </c>
      <c r="T479" s="14">
        <f t="shared" si="30"/>
        <v>41047.83488425926</v>
      </c>
      <c r="U479" t="str">
        <f t="shared" si="31"/>
        <v>March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Q480" t="s">
        <v>8308</v>
      </c>
      <c r="R480" t="s">
        <v>8314</v>
      </c>
      <c r="S480" s="14">
        <f t="shared" si="29"/>
        <v>42065.910983796297</v>
      </c>
      <c r="T480" s="14">
        <f t="shared" si="30"/>
        <v>42095.869317129633</v>
      </c>
      <c r="U480" t="str">
        <f t="shared" si="31"/>
        <v>March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Q481" t="s">
        <v>8308</v>
      </c>
      <c r="R481" t="s">
        <v>8314</v>
      </c>
      <c r="S481" s="14">
        <f t="shared" si="29"/>
        <v>41904.407812500001</v>
      </c>
      <c r="T481" s="14">
        <f t="shared" si="30"/>
        <v>41964.449479166666</v>
      </c>
      <c r="U481" t="str">
        <f t="shared" si="31"/>
        <v>September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19.410000000000004</v>
      </c>
      <c r="Q482" t="s">
        <v>8308</v>
      </c>
      <c r="R482" t="s">
        <v>8314</v>
      </c>
      <c r="S482" s="14">
        <f t="shared" si="29"/>
        <v>41465.500173611115</v>
      </c>
      <c r="T482" s="14">
        <f t="shared" si="30"/>
        <v>41495.500173611115</v>
      </c>
      <c r="U482" t="str">
        <f t="shared" si="31"/>
        <v>July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6.1000000000000005</v>
      </c>
      <c r="Q483" t="s">
        <v>8308</v>
      </c>
      <c r="R483" t="s">
        <v>8314</v>
      </c>
      <c r="S483" s="14">
        <f t="shared" si="29"/>
        <v>41162.672326388885</v>
      </c>
      <c r="T483" s="14">
        <f t="shared" si="30"/>
        <v>41192.672326388885</v>
      </c>
      <c r="U483" t="str">
        <f t="shared" si="31"/>
        <v>September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Q484" t="s">
        <v>8308</v>
      </c>
      <c r="R484" t="s">
        <v>8314</v>
      </c>
      <c r="S484" s="14">
        <f t="shared" si="29"/>
        <v>42447.896874999999</v>
      </c>
      <c r="T484" s="14">
        <f t="shared" si="30"/>
        <v>42474.606944444444</v>
      </c>
      <c r="U484" t="str">
        <f t="shared" si="31"/>
        <v>March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Q485" t="s">
        <v>8308</v>
      </c>
      <c r="R485" t="s">
        <v>8314</v>
      </c>
      <c r="S485" s="14">
        <f t="shared" si="29"/>
        <v>41243.197592592594</v>
      </c>
      <c r="T485" s="14">
        <f t="shared" si="30"/>
        <v>41303.197592592594</v>
      </c>
      <c r="U485" t="str">
        <f t="shared" si="31"/>
        <v>November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Q486" t="s">
        <v>8308</v>
      </c>
      <c r="R486" t="s">
        <v>8314</v>
      </c>
      <c r="S486" s="14">
        <f t="shared" si="29"/>
        <v>42272.93949074074</v>
      </c>
      <c r="T486" s="14">
        <f t="shared" si="30"/>
        <v>42313.981157407412</v>
      </c>
      <c r="U486" t="str">
        <f t="shared" si="31"/>
        <v>September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Q487" t="s">
        <v>8308</v>
      </c>
      <c r="R487" t="s">
        <v>8314</v>
      </c>
      <c r="S487" s="14">
        <f t="shared" si="29"/>
        <v>41381.505775462967</v>
      </c>
      <c r="T487" s="14">
        <f t="shared" si="30"/>
        <v>41411.505775462967</v>
      </c>
      <c r="U487" t="str">
        <f t="shared" si="31"/>
        <v>April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Q488" t="s">
        <v>8308</v>
      </c>
      <c r="R488" t="s">
        <v>8314</v>
      </c>
      <c r="S488" s="14">
        <f t="shared" si="29"/>
        <v>41761.94258101852</v>
      </c>
      <c r="T488" s="14">
        <f t="shared" si="30"/>
        <v>41791.94258101852</v>
      </c>
      <c r="U488" t="str">
        <f t="shared" si="31"/>
        <v>May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Q489" t="s">
        <v>8308</v>
      </c>
      <c r="R489" t="s">
        <v>8314</v>
      </c>
      <c r="S489" s="14">
        <f t="shared" si="29"/>
        <v>42669.594837962963</v>
      </c>
      <c r="T489" s="14">
        <f t="shared" si="30"/>
        <v>42729.636504629627</v>
      </c>
      <c r="U489" t="str">
        <f t="shared" si="31"/>
        <v>October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Q490" t="s">
        <v>8308</v>
      </c>
      <c r="R490" t="s">
        <v>8314</v>
      </c>
      <c r="S490" s="14">
        <f t="shared" si="29"/>
        <v>42714.054398148146</v>
      </c>
      <c r="T490" s="14">
        <f t="shared" si="30"/>
        <v>42744.054398148146</v>
      </c>
      <c r="U490" t="str">
        <f t="shared" si="31"/>
        <v>December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0.29000000000000004</v>
      </c>
      <c r="Q491" t="s">
        <v>8308</v>
      </c>
      <c r="R491" t="s">
        <v>8314</v>
      </c>
      <c r="S491" s="14">
        <f t="shared" si="29"/>
        <v>40882.481666666667</v>
      </c>
      <c r="T491" s="14">
        <f t="shared" si="30"/>
        <v>40913.481249999997</v>
      </c>
      <c r="U491" t="str">
        <f t="shared" si="31"/>
        <v>December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Q492" t="s">
        <v>8308</v>
      </c>
      <c r="R492" t="s">
        <v>8314</v>
      </c>
      <c r="S492" s="14">
        <f t="shared" si="29"/>
        <v>41113.968576388885</v>
      </c>
      <c r="T492" s="14">
        <f t="shared" si="30"/>
        <v>41143.968576388885</v>
      </c>
      <c r="U492" t="str">
        <f t="shared" si="31"/>
        <v>July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Q493" t="s">
        <v>8308</v>
      </c>
      <c r="R493" t="s">
        <v>8314</v>
      </c>
      <c r="S493" s="14">
        <f t="shared" si="29"/>
        <v>42366.982627314814</v>
      </c>
      <c r="T493" s="14">
        <f t="shared" si="30"/>
        <v>42396.982627314814</v>
      </c>
      <c r="U493" t="str">
        <f t="shared" si="31"/>
        <v>December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Q494" t="s">
        <v>8308</v>
      </c>
      <c r="R494" t="s">
        <v>8314</v>
      </c>
      <c r="S494" s="14">
        <f t="shared" si="29"/>
        <v>42596.03506944445</v>
      </c>
      <c r="T494" s="14">
        <f t="shared" si="30"/>
        <v>42656.03506944445</v>
      </c>
      <c r="U494" t="str">
        <f t="shared" si="31"/>
        <v>August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Q495" t="s">
        <v>8308</v>
      </c>
      <c r="R495" t="s">
        <v>8314</v>
      </c>
      <c r="S495" s="14">
        <f t="shared" si="29"/>
        <v>42114.726134259261</v>
      </c>
      <c r="T495" s="14">
        <f t="shared" si="30"/>
        <v>42144.726134259261</v>
      </c>
      <c r="U495" t="str">
        <f t="shared" si="31"/>
        <v>April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Q496" t="s">
        <v>8308</v>
      </c>
      <c r="R496" t="s">
        <v>8314</v>
      </c>
      <c r="S496" s="14">
        <f t="shared" si="29"/>
        <v>41799.830613425926</v>
      </c>
      <c r="T496" s="14">
        <f t="shared" si="30"/>
        <v>41823.125</v>
      </c>
      <c r="U496" t="str">
        <f t="shared" si="31"/>
        <v>June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Q497" t="s">
        <v>8308</v>
      </c>
      <c r="R497" t="s">
        <v>8314</v>
      </c>
      <c r="S497" s="14">
        <f t="shared" si="29"/>
        <v>42171.827604166669</v>
      </c>
      <c r="T497" s="14">
        <f t="shared" si="30"/>
        <v>42201.827604166669</v>
      </c>
      <c r="U497" t="str">
        <f t="shared" si="31"/>
        <v>June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Q498" t="s">
        <v>8308</v>
      </c>
      <c r="R498" t="s">
        <v>8314</v>
      </c>
      <c r="S498" s="14">
        <f t="shared" si="29"/>
        <v>41620.93141203704</v>
      </c>
      <c r="T498" s="14">
        <f t="shared" si="30"/>
        <v>41680.93141203704</v>
      </c>
      <c r="U498" t="str">
        <f t="shared" si="31"/>
        <v>December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Q499" t="s">
        <v>8308</v>
      </c>
      <c r="R499" t="s">
        <v>8314</v>
      </c>
      <c r="S499" s="14">
        <f t="shared" si="29"/>
        <v>41945.037789351853</v>
      </c>
      <c r="T499" s="14">
        <f t="shared" si="30"/>
        <v>41998.208333333328</v>
      </c>
      <c r="U499" t="str">
        <f t="shared" si="31"/>
        <v>November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Q500" t="s">
        <v>8308</v>
      </c>
      <c r="R500" t="s">
        <v>8314</v>
      </c>
      <c r="S500" s="14">
        <f t="shared" si="29"/>
        <v>40858.762141203704</v>
      </c>
      <c r="T500" s="14">
        <f t="shared" si="30"/>
        <v>40900.762141203704</v>
      </c>
      <c r="U500" t="str">
        <f t="shared" si="31"/>
        <v>November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Q501" t="s">
        <v>8308</v>
      </c>
      <c r="R501" t="s">
        <v>8314</v>
      </c>
      <c r="S501" s="14">
        <f t="shared" si="29"/>
        <v>40043.895462962959</v>
      </c>
      <c r="T501" s="14">
        <f t="shared" si="30"/>
        <v>40098.874305555553</v>
      </c>
      <c r="U501" t="str">
        <f t="shared" si="31"/>
        <v>August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3.3100000000000005</v>
      </c>
      <c r="Q502" t="s">
        <v>8308</v>
      </c>
      <c r="R502" t="s">
        <v>8314</v>
      </c>
      <c r="S502" s="14">
        <f t="shared" si="29"/>
        <v>40247.886006944442</v>
      </c>
      <c r="T502" s="14">
        <f t="shared" si="30"/>
        <v>40306.927777777775</v>
      </c>
      <c r="U502" t="str">
        <f t="shared" si="31"/>
        <v>March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Q503" t="s">
        <v>8308</v>
      </c>
      <c r="R503" t="s">
        <v>8314</v>
      </c>
      <c r="S503" s="14">
        <f t="shared" si="29"/>
        <v>40703.234386574077</v>
      </c>
      <c r="T503" s="14">
        <f t="shared" si="30"/>
        <v>40733.234386574077</v>
      </c>
      <c r="U503" t="str">
        <f t="shared" si="31"/>
        <v>June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Q504" t="s">
        <v>8308</v>
      </c>
      <c r="R504" t="s">
        <v>8314</v>
      </c>
      <c r="S504" s="14">
        <f t="shared" si="29"/>
        <v>40956.553530092591</v>
      </c>
      <c r="T504" s="14">
        <f t="shared" si="30"/>
        <v>40986.511863425927</v>
      </c>
      <c r="U504" t="str">
        <f t="shared" si="31"/>
        <v>February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1.7500000000000002</v>
      </c>
      <c r="Q505" t="s">
        <v>8308</v>
      </c>
      <c r="R505" t="s">
        <v>8314</v>
      </c>
      <c r="S505" s="14">
        <f t="shared" si="29"/>
        <v>41991.526655092588</v>
      </c>
      <c r="T505" s="14">
        <f t="shared" si="30"/>
        <v>42021.526655092588</v>
      </c>
      <c r="U505" t="str">
        <f t="shared" si="31"/>
        <v>December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Q506" t="s">
        <v>8308</v>
      </c>
      <c r="R506" t="s">
        <v>8314</v>
      </c>
      <c r="S506" s="14">
        <f t="shared" si="29"/>
        <v>40949.98364583333</v>
      </c>
      <c r="T506" s="14">
        <f t="shared" si="30"/>
        <v>41009.941979166666</v>
      </c>
      <c r="U506" t="str">
        <f t="shared" si="31"/>
        <v>February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Q507" t="s">
        <v>8308</v>
      </c>
      <c r="R507" t="s">
        <v>8314</v>
      </c>
      <c r="S507" s="14">
        <f t="shared" si="29"/>
        <v>42318.098217592589</v>
      </c>
      <c r="T507" s="14">
        <f t="shared" si="30"/>
        <v>42363.098217592589</v>
      </c>
      <c r="U507" t="str">
        <f t="shared" si="31"/>
        <v>November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Q508" t="s">
        <v>8308</v>
      </c>
      <c r="R508" t="s">
        <v>8314</v>
      </c>
      <c r="S508" s="14">
        <f t="shared" si="29"/>
        <v>41466.552314814813</v>
      </c>
      <c r="T508" s="14">
        <f t="shared" si="30"/>
        <v>41496.552314814813</v>
      </c>
      <c r="U508" t="str">
        <f t="shared" si="31"/>
        <v>July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Q509" t="s">
        <v>8308</v>
      </c>
      <c r="R509" t="s">
        <v>8314</v>
      </c>
      <c r="S509" s="14">
        <f t="shared" si="29"/>
        <v>41156.958993055552</v>
      </c>
      <c r="T509" s="14">
        <f t="shared" si="30"/>
        <v>41201.958993055552</v>
      </c>
      <c r="U509" t="str">
        <f t="shared" si="31"/>
        <v>September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Q510" t="s">
        <v>8308</v>
      </c>
      <c r="R510" t="s">
        <v>8314</v>
      </c>
      <c r="S510" s="14">
        <f t="shared" si="29"/>
        <v>40995.024317129632</v>
      </c>
      <c r="T510" s="14">
        <f t="shared" si="30"/>
        <v>41054.593055555553</v>
      </c>
      <c r="U510" t="str">
        <f t="shared" si="31"/>
        <v>March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Q511" t="s">
        <v>8308</v>
      </c>
      <c r="R511" t="s">
        <v>8314</v>
      </c>
      <c r="S511" s="14">
        <f t="shared" si="29"/>
        <v>42153.631597222222</v>
      </c>
      <c r="T511" s="14">
        <f t="shared" si="30"/>
        <v>42183.631597222222</v>
      </c>
      <c r="U511" t="str">
        <f t="shared" si="31"/>
        <v>May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Q512" t="s">
        <v>8308</v>
      </c>
      <c r="R512" t="s">
        <v>8314</v>
      </c>
      <c r="S512" s="14">
        <f t="shared" si="29"/>
        <v>42400.176377314812</v>
      </c>
      <c r="T512" s="14">
        <f t="shared" si="30"/>
        <v>42430.176377314812</v>
      </c>
      <c r="U512" t="str">
        <f t="shared" si="31"/>
        <v>January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3.0000000000000004</v>
      </c>
      <c r="Q513" t="s">
        <v>8308</v>
      </c>
      <c r="R513" t="s">
        <v>8314</v>
      </c>
      <c r="S513" s="14">
        <f t="shared" si="29"/>
        <v>41340.303032407406</v>
      </c>
      <c r="T513" s="14">
        <f t="shared" si="30"/>
        <v>41370.261365740742</v>
      </c>
      <c r="U513" t="str">
        <f t="shared" si="31"/>
        <v>March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0.13999999999999999</v>
      </c>
      <c r="Q514" t="s">
        <v>8308</v>
      </c>
      <c r="R514" t="s">
        <v>8314</v>
      </c>
      <c r="S514" s="14">
        <f t="shared" si="29"/>
        <v>42649.742210648154</v>
      </c>
      <c r="T514" s="14">
        <f t="shared" si="30"/>
        <v>42694.783877314811</v>
      </c>
      <c r="U514" t="str">
        <f t="shared" si="31"/>
        <v>October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MROUND(E515/D515, 0.0001) * 100</f>
        <v>13.920000000000002</v>
      </c>
      <c r="Q515" t="s">
        <v>8308</v>
      </c>
      <c r="R515" t="s">
        <v>8314</v>
      </c>
      <c r="S515" s="14">
        <f t="shared" ref="S515:S578" si="33">(J515/86400)+DATE(1970,1,1)</f>
        <v>42552.653993055559</v>
      </c>
      <c r="T515" s="14">
        <f t="shared" ref="T515:T578" si="34">(I515/86400)+DATE(1970,1,1)</f>
        <v>42597.291666666672</v>
      </c>
      <c r="U515" t="str">
        <f t="shared" ref="U515:U578" si="35">TEXT(S515, "MMMM")</f>
        <v>July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3.3300000000000005</v>
      </c>
      <c r="Q516" t="s">
        <v>8308</v>
      </c>
      <c r="R516" t="s">
        <v>8314</v>
      </c>
      <c r="S516" s="14">
        <f t="shared" si="33"/>
        <v>41830.613969907405</v>
      </c>
      <c r="T516" s="14">
        <f t="shared" si="34"/>
        <v>41860.613969907405</v>
      </c>
      <c r="U516" t="str">
        <f t="shared" si="35"/>
        <v>July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Q517" t="s">
        <v>8308</v>
      </c>
      <c r="R517" t="s">
        <v>8314</v>
      </c>
      <c r="S517" s="14">
        <f t="shared" si="33"/>
        <v>42327.490752314814</v>
      </c>
      <c r="T517" s="14">
        <f t="shared" si="34"/>
        <v>42367.490752314814</v>
      </c>
      <c r="U517" t="str">
        <f t="shared" si="35"/>
        <v>November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Q518" t="s">
        <v>8308</v>
      </c>
      <c r="R518" t="s">
        <v>8314</v>
      </c>
      <c r="S518" s="14">
        <f t="shared" si="33"/>
        <v>42091.778703703705</v>
      </c>
      <c r="T518" s="14">
        <f t="shared" si="34"/>
        <v>42151.778703703705</v>
      </c>
      <c r="U518" t="str">
        <f t="shared" si="35"/>
        <v>March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Q519" t="s">
        <v>8308</v>
      </c>
      <c r="R519" t="s">
        <v>8314</v>
      </c>
      <c r="S519" s="14">
        <f t="shared" si="33"/>
        <v>42738.615289351852</v>
      </c>
      <c r="T519" s="14">
        <f t="shared" si="34"/>
        <v>42768.615289351852</v>
      </c>
      <c r="U519" t="str">
        <f t="shared" si="35"/>
        <v>January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Q520" t="s">
        <v>8308</v>
      </c>
      <c r="R520" t="s">
        <v>8314</v>
      </c>
      <c r="S520" s="14">
        <f t="shared" si="33"/>
        <v>42223.616018518514</v>
      </c>
      <c r="T520" s="14">
        <f t="shared" si="34"/>
        <v>42253.615277777775</v>
      </c>
      <c r="U520" t="str">
        <f t="shared" si="35"/>
        <v>August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Q521" t="s">
        <v>8308</v>
      </c>
      <c r="R521" t="s">
        <v>8314</v>
      </c>
      <c r="S521" s="14">
        <f t="shared" si="33"/>
        <v>41218.391446759255</v>
      </c>
      <c r="T521" s="14">
        <f t="shared" si="34"/>
        <v>41248.391446759255</v>
      </c>
      <c r="U521" t="str">
        <f t="shared" si="35"/>
        <v>November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102.10000000000001</v>
      </c>
      <c r="Q522" t="s">
        <v>8315</v>
      </c>
      <c r="R522" t="s">
        <v>8316</v>
      </c>
      <c r="S522" s="14">
        <f t="shared" si="33"/>
        <v>42318.702094907407</v>
      </c>
      <c r="T522" s="14">
        <f t="shared" si="34"/>
        <v>42348.702094907407</v>
      </c>
      <c r="U522" t="str">
        <f t="shared" si="35"/>
        <v>November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Q523" t="s">
        <v>8315</v>
      </c>
      <c r="R523" t="s">
        <v>8316</v>
      </c>
      <c r="S523" s="14">
        <f t="shared" si="33"/>
        <v>42646.092812499999</v>
      </c>
      <c r="T523" s="14">
        <f t="shared" si="34"/>
        <v>42675.207638888889</v>
      </c>
      <c r="U523" t="str">
        <f t="shared" si="35"/>
        <v>October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Q524" t="s">
        <v>8315</v>
      </c>
      <c r="R524" t="s">
        <v>8316</v>
      </c>
      <c r="S524" s="14">
        <f t="shared" si="33"/>
        <v>42430.040798611109</v>
      </c>
      <c r="T524" s="14">
        <f t="shared" si="34"/>
        <v>42449.999131944445</v>
      </c>
      <c r="U524" t="str">
        <f t="shared" si="35"/>
        <v>March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Q525" t="s">
        <v>8315</v>
      </c>
      <c r="R525" t="s">
        <v>8316</v>
      </c>
      <c r="S525" s="14">
        <f t="shared" si="33"/>
        <v>42238.13282407407</v>
      </c>
      <c r="T525" s="14">
        <f t="shared" si="34"/>
        <v>42268.13282407407</v>
      </c>
      <c r="U525" t="str">
        <f t="shared" si="35"/>
        <v>August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Q526" t="s">
        <v>8315</v>
      </c>
      <c r="R526" t="s">
        <v>8316</v>
      </c>
      <c r="S526" s="14">
        <f t="shared" si="33"/>
        <v>42492.717233796298</v>
      </c>
      <c r="T526" s="14">
        <f t="shared" si="34"/>
        <v>42522.717233796298</v>
      </c>
      <c r="U526" t="str">
        <f t="shared" si="35"/>
        <v>May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Q527" t="s">
        <v>8315</v>
      </c>
      <c r="R527" t="s">
        <v>8316</v>
      </c>
      <c r="S527" s="14">
        <f t="shared" si="33"/>
        <v>41850.400937500002</v>
      </c>
      <c r="T527" s="14">
        <f t="shared" si="34"/>
        <v>41895.400937500002</v>
      </c>
      <c r="U527" t="str">
        <f t="shared" si="35"/>
        <v>July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114.00000000000001</v>
      </c>
      <c r="Q528" t="s">
        <v>8315</v>
      </c>
      <c r="R528" t="s">
        <v>8316</v>
      </c>
      <c r="S528" s="14">
        <f t="shared" si="33"/>
        <v>42192.591944444444</v>
      </c>
      <c r="T528" s="14">
        <f t="shared" si="34"/>
        <v>42223.708333333328</v>
      </c>
      <c r="U528" t="str">
        <f t="shared" si="35"/>
        <v>July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Q529" t="s">
        <v>8315</v>
      </c>
      <c r="R529" t="s">
        <v>8316</v>
      </c>
      <c r="S529" s="14">
        <f t="shared" si="33"/>
        <v>42753.205625000002</v>
      </c>
      <c r="T529" s="14">
        <f t="shared" si="34"/>
        <v>42783.670138888891</v>
      </c>
      <c r="U529" t="str">
        <f t="shared" si="35"/>
        <v>January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Q530" t="s">
        <v>8315</v>
      </c>
      <c r="R530" t="s">
        <v>8316</v>
      </c>
      <c r="S530" s="14">
        <f t="shared" si="33"/>
        <v>42155.920219907406</v>
      </c>
      <c r="T530" s="14">
        <f t="shared" si="34"/>
        <v>42176.888888888891</v>
      </c>
      <c r="U530" t="str">
        <f t="shared" si="35"/>
        <v>May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130.42000000000002</v>
      </c>
      <c r="Q531" t="s">
        <v>8315</v>
      </c>
      <c r="R531" t="s">
        <v>8316</v>
      </c>
      <c r="S531" s="14">
        <f t="shared" si="33"/>
        <v>42725.031180555554</v>
      </c>
      <c r="T531" s="14">
        <f t="shared" si="34"/>
        <v>42746.208333333328</v>
      </c>
      <c r="U531" t="str">
        <f t="shared" si="35"/>
        <v>December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107.78000000000002</v>
      </c>
      <c r="Q532" t="s">
        <v>8315</v>
      </c>
      <c r="R532" t="s">
        <v>8316</v>
      </c>
      <c r="S532" s="14">
        <f t="shared" si="33"/>
        <v>42157.591064814813</v>
      </c>
      <c r="T532" s="14">
        <f t="shared" si="34"/>
        <v>42179.083333333328</v>
      </c>
      <c r="U532" t="str">
        <f t="shared" si="35"/>
        <v>June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Q533" t="s">
        <v>8315</v>
      </c>
      <c r="R533" t="s">
        <v>8316</v>
      </c>
      <c r="S533" s="14">
        <f t="shared" si="33"/>
        <v>42676.065150462964</v>
      </c>
      <c r="T533" s="14">
        <f t="shared" si="34"/>
        <v>42721.290972222225</v>
      </c>
      <c r="U533" t="str">
        <f t="shared" si="35"/>
        <v>November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123.25000000000001</v>
      </c>
      <c r="Q534" t="s">
        <v>8315</v>
      </c>
      <c r="R534" t="s">
        <v>8316</v>
      </c>
      <c r="S534" s="14">
        <f t="shared" si="33"/>
        <v>42473.007037037038</v>
      </c>
      <c r="T534" s="14">
        <f t="shared" si="34"/>
        <v>42503.007037037038</v>
      </c>
      <c r="U534" t="str">
        <f t="shared" si="35"/>
        <v>April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Q535" t="s">
        <v>8315</v>
      </c>
      <c r="R535" t="s">
        <v>8316</v>
      </c>
      <c r="S535" s="14">
        <f t="shared" si="33"/>
        <v>42482.43478009259</v>
      </c>
      <c r="T535" s="14">
        <f t="shared" si="34"/>
        <v>42506.43478009259</v>
      </c>
      <c r="U535" t="str">
        <f t="shared" si="35"/>
        <v>April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Q536" t="s">
        <v>8315</v>
      </c>
      <c r="R536" t="s">
        <v>8316</v>
      </c>
      <c r="S536" s="14">
        <f t="shared" si="33"/>
        <v>42270.810995370368</v>
      </c>
      <c r="T536" s="14">
        <f t="shared" si="34"/>
        <v>42309.958333333328</v>
      </c>
      <c r="U536" t="str">
        <f t="shared" si="35"/>
        <v>September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102.50000000000001</v>
      </c>
      <c r="Q537" t="s">
        <v>8315</v>
      </c>
      <c r="R537" t="s">
        <v>8316</v>
      </c>
      <c r="S537" s="14">
        <f t="shared" si="33"/>
        <v>42711.54519675926</v>
      </c>
      <c r="T537" s="14">
        <f t="shared" si="34"/>
        <v>42741.54519675926</v>
      </c>
      <c r="U537" t="str">
        <f t="shared" si="35"/>
        <v>December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Q538" t="s">
        <v>8315</v>
      </c>
      <c r="R538" t="s">
        <v>8316</v>
      </c>
      <c r="S538" s="14">
        <f t="shared" si="33"/>
        <v>42179.344988425924</v>
      </c>
      <c r="T538" s="14">
        <f t="shared" si="34"/>
        <v>42219.75</v>
      </c>
      <c r="U538" t="str">
        <f t="shared" si="35"/>
        <v>June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Q539" t="s">
        <v>8315</v>
      </c>
      <c r="R539" t="s">
        <v>8316</v>
      </c>
      <c r="S539" s="14">
        <f t="shared" si="33"/>
        <v>42282.768414351856</v>
      </c>
      <c r="T539" s="14">
        <f t="shared" si="34"/>
        <v>42312.810081018513</v>
      </c>
      <c r="U539" t="str">
        <f t="shared" si="35"/>
        <v>October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Q540" t="s">
        <v>8315</v>
      </c>
      <c r="R540" t="s">
        <v>8316</v>
      </c>
      <c r="S540" s="14">
        <f t="shared" si="33"/>
        <v>42473.794710648144</v>
      </c>
      <c r="T540" s="14">
        <f t="shared" si="34"/>
        <v>42503.794710648144</v>
      </c>
      <c r="U540" t="str">
        <f t="shared" si="35"/>
        <v>April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Q541" t="s">
        <v>8315</v>
      </c>
      <c r="R541" t="s">
        <v>8316</v>
      </c>
      <c r="S541" s="14">
        <f t="shared" si="33"/>
        <v>42535.049849537041</v>
      </c>
      <c r="T541" s="14">
        <f t="shared" si="34"/>
        <v>42556.049849537041</v>
      </c>
      <c r="U541" t="str">
        <f t="shared" si="35"/>
        <v>June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Q542" t="s">
        <v>8317</v>
      </c>
      <c r="R542" t="s">
        <v>8318</v>
      </c>
      <c r="S542" s="14">
        <f t="shared" si="33"/>
        <v>42009.817199074074</v>
      </c>
      <c r="T542" s="14">
        <f t="shared" si="34"/>
        <v>42039.817199074074</v>
      </c>
      <c r="U542" t="str">
        <f t="shared" si="35"/>
        <v>January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0.55999999999999994</v>
      </c>
      <c r="Q543" t="s">
        <v>8317</v>
      </c>
      <c r="R543" t="s">
        <v>8318</v>
      </c>
      <c r="S543" s="14">
        <f t="shared" si="33"/>
        <v>42276.046689814815</v>
      </c>
      <c r="T543" s="14">
        <f t="shared" si="34"/>
        <v>42306.046689814815</v>
      </c>
      <c r="U543" t="str">
        <f t="shared" si="35"/>
        <v>September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Q544" t="s">
        <v>8317</v>
      </c>
      <c r="R544" t="s">
        <v>8318</v>
      </c>
      <c r="S544" s="14">
        <f t="shared" si="33"/>
        <v>42433.737453703703</v>
      </c>
      <c r="T544" s="14">
        <f t="shared" si="34"/>
        <v>42493.695787037039</v>
      </c>
      <c r="U544" t="str">
        <f t="shared" si="35"/>
        <v>March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Q545" t="s">
        <v>8317</v>
      </c>
      <c r="R545" t="s">
        <v>8318</v>
      </c>
      <c r="S545" s="14">
        <f t="shared" si="33"/>
        <v>41914.092152777775</v>
      </c>
      <c r="T545" s="14">
        <f t="shared" si="34"/>
        <v>41944.092152777775</v>
      </c>
      <c r="U545" t="str">
        <f t="shared" si="35"/>
        <v>October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Q546" t="s">
        <v>8317</v>
      </c>
      <c r="R546" t="s">
        <v>8318</v>
      </c>
      <c r="S546" s="14">
        <f t="shared" si="33"/>
        <v>42525.656944444447</v>
      </c>
      <c r="T546" s="14">
        <f t="shared" si="34"/>
        <v>42555.656944444447</v>
      </c>
      <c r="U546" t="str">
        <f t="shared" si="35"/>
        <v>June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Q547" t="s">
        <v>8317</v>
      </c>
      <c r="R547" t="s">
        <v>8318</v>
      </c>
      <c r="S547" s="14">
        <f t="shared" si="33"/>
        <v>42283.592465277776</v>
      </c>
      <c r="T547" s="14">
        <f t="shared" si="34"/>
        <v>42323.634131944447</v>
      </c>
      <c r="U547" t="str">
        <f t="shared" si="35"/>
        <v>October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9.0000000000000011E-2</v>
      </c>
      <c r="Q548" t="s">
        <v>8317</v>
      </c>
      <c r="R548" t="s">
        <v>8318</v>
      </c>
      <c r="S548" s="14">
        <f t="shared" si="33"/>
        <v>42249.667997685188</v>
      </c>
      <c r="T548" s="14">
        <f t="shared" si="34"/>
        <v>42294.667997685188</v>
      </c>
      <c r="U548" t="str">
        <f t="shared" si="35"/>
        <v>September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Q549" t="s">
        <v>8317</v>
      </c>
      <c r="R549" t="s">
        <v>8318</v>
      </c>
      <c r="S549" s="14">
        <f t="shared" si="33"/>
        <v>42380.696342592593</v>
      </c>
      <c r="T549" s="14">
        <f t="shared" si="34"/>
        <v>42410.696342592593</v>
      </c>
      <c r="U549" t="str">
        <f t="shared" si="35"/>
        <v>January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9.0000000000000011E-2</v>
      </c>
      <c r="Q550" t="s">
        <v>8317</v>
      </c>
      <c r="R550" t="s">
        <v>8318</v>
      </c>
      <c r="S550" s="14">
        <f t="shared" si="33"/>
        <v>42276.903333333335</v>
      </c>
      <c r="T550" s="14">
        <f t="shared" si="34"/>
        <v>42306.903333333335</v>
      </c>
      <c r="U550" t="str">
        <f t="shared" si="35"/>
        <v>September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Q551" t="s">
        <v>8317</v>
      </c>
      <c r="R551" t="s">
        <v>8318</v>
      </c>
      <c r="S551" s="14">
        <f t="shared" si="33"/>
        <v>42163.636828703704</v>
      </c>
      <c r="T551" s="14">
        <f t="shared" si="34"/>
        <v>42193.636828703704</v>
      </c>
      <c r="U551" t="str">
        <f t="shared" si="35"/>
        <v>June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Q552" t="s">
        <v>8317</v>
      </c>
      <c r="R552" t="s">
        <v>8318</v>
      </c>
      <c r="S552" s="14">
        <f t="shared" si="33"/>
        <v>42753.678761574076</v>
      </c>
      <c r="T552" s="14">
        <f t="shared" si="34"/>
        <v>42766.208333333328</v>
      </c>
      <c r="U552" t="str">
        <f t="shared" si="35"/>
        <v>January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Q553" t="s">
        <v>8317</v>
      </c>
      <c r="R553" t="s">
        <v>8318</v>
      </c>
      <c r="S553" s="14">
        <f t="shared" si="33"/>
        <v>42173.275740740741</v>
      </c>
      <c r="T553" s="14">
        <f t="shared" si="34"/>
        <v>42217.745138888888</v>
      </c>
      <c r="U553" t="str">
        <f t="shared" si="35"/>
        <v>June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Q554" t="s">
        <v>8317</v>
      </c>
      <c r="R554" t="s">
        <v>8318</v>
      </c>
      <c r="S554" s="14">
        <f t="shared" si="33"/>
        <v>42318.616851851853</v>
      </c>
      <c r="T554" s="14">
        <f t="shared" si="34"/>
        <v>42378.616851851853</v>
      </c>
      <c r="U554" t="str">
        <f t="shared" si="35"/>
        <v>November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Q555" t="s">
        <v>8317</v>
      </c>
      <c r="R555" t="s">
        <v>8318</v>
      </c>
      <c r="S555" s="14">
        <f t="shared" si="33"/>
        <v>41927.71980324074</v>
      </c>
      <c r="T555" s="14">
        <f t="shared" si="34"/>
        <v>41957.761469907404</v>
      </c>
      <c r="U555" t="str">
        <f t="shared" si="35"/>
        <v>October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Q556" t="s">
        <v>8317</v>
      </c>
      <c r="R556" t="s">
        <v>8318</v>
      </c>
      <c r="S556" s="14">
        <f t="shared" si="33"/>
        <v>41901.684861111113</v>
      </c>
      <c r="T556" s="14">
        <f t="shared" si="34"/>
        <v>41931.684861111113</v>
      </c>
      <c r="U556" t="str">
        <f t="shared" si="35"/>
        <v>September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Q557" t="s">
        <v>8317</v>
      </c>
      <c r="R557" t="s">
        <v>8318</v>
      </c>
      <c r="S557" s="14">
        <f t="shared" si="33"/>
        <v>42503.353506944448</v>
      </c>
      <c r="T557" s="14">
        <f t="shared" si="34"/>
        <v>42533.353506944448</v>
      </c>
      <c r="U557" t="str">
        <f t="shared" si="35"/>
        <v>May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Q558" t="s">
        <v>8317</v>
      </c>
      <c r="R558" t="s">
        <v>8318</v>
      </c>
      <c r="S558" s="14">
        <f t="shared" si="33"/>
        <v>42345.860150462962</v>
      </c>
      <c r="T558" s="14">
        <f t="shared" si="34"/>
        <v>42375.860150462962</v>
      </c>
      <c r="U558" t="str">
        <f t="shared" si="35"/>
        <v>December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Q559" t="s">
        <v>8317</v>
      </c>
      <c r="R559" t="s">
        <v>8318</v>
      </c>
      <c r="S559" s="14">
        <f t="shared" si="33"/>
        <v>42676.942164351851</v>
      </c>
      <c r="T559" s="14">
        <f t="shared" si="34"/>
        <v>42706.983831018515</v>
      </c>
      <c r="U559" t="str">
        <f t="shared" si="35"/>
        <v>November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Q560" t="s">
        <v>8317</v>
      </c>
      <c r="R560" t="s">
        <v>8318</v>
      </c>
      <c r="S560" s="14">
        <f t="shared" si="33"/>
        <v>42057.883159722223</v>
      </c>
      <c r="T560" s="14">
        <f t="shared" si="34"/>
        <v>42087.841493055559</v>
      </c>
      <c r="U560" t="str">
        <f t="shared" si="35"/>
        <v>February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Q561" t="s">
        <v>8317</v>
      </c>
      <c r="R561" t="s">
        <v>8318</v>
      </c>
      <c r="S561" s="14">
        <f t="shared" si="33"/>
        <v>42321.283101851848</v>
      </c>
      <c r="T561" s="14">
        <f t="shared" si="34"/>
        <v>42351.283101851848</v>
      </c>
      <c r="U561" t="str">
        <f t="shared" si="35"/>
        <v>November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Q562" t="s">
        <v>8317</v>
      </c>
      <c r="R562" t="s">
        <v>8318</v>
      </c>
      <c r="S562" s="14">
        <f t="shared" si="33"/>
        <v>41960.771354166667</v>
      </c>
      <c r="T562" s="14">
        <f t="shared" si="34"/>
        <v>41990.771354166667</v>
      </c>
      <c r="U562" t="str">
        <f t="shared" si="35"/>
        <v>November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Q563" t="s">
        <v>8317</v>
      </c>
      <c r="R563" t="s">
        <v>8318</v>
      </c>
      <c r="S563" s="14">
        <f t="shared" si="33"/>
        <v>42268.658715277779</v>
      </c>
      <c r="T563" s="14">
        <f t="shared" si="34"/>
        <v>42303.658715277779</v>
      </c>
      <c r="U563" t="str">
        <f t="shared" si="35"/>
        <v>September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Q564" t="s">
        <v>8317</v>
      </c>
      <c r="R564" t="s">
        <v>8318</v>
      </c>
      <c r="S564" s="14">
        <f t="shared" si="33"/>
        <v>42692.389062499999</v>
      </c>
      <c r="T564" s="14">
        <f t="shared" si="34"/>
        <v>42722.389062499999</v>
      </c>
      <c r="U564" t="str">
        <f t="shared" si="35"/>
        <v>November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9.0000000000000011E-2</v>
      </c>
      <c r="Q565" t="s">
        <v>8317</v>
      </c>
      <c r="R565" t="s">
        <v>8318</v>
      </c>
      <c r="S565" s="14">
        <f t="shared" si="33"/>
        <v>42022.069988425923</v>
      </c>
      <c r="T565" s="14">
        <f t="shared" si="34"/>
        <v>42052.069988425923</v>
      </c>
      <c r="U565" t="str">
        <f t="shared" si="35"/>
        <v>January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Q566" t="s">
        <v>8317</v>
      </c>
      <c r="R566" t="s">
        <v>8318</v>
      </c>
      <c r="S566" s="14">
        <f t="shared" si="33"/>
        <v>42411.942997685182</v>
      </c>
      <c r="T566" s="14">
        <f t="shared" si="34"/>
        <v>42441.942997685182</v>
      </c>
      <c r="U566" t="str">
        <f t="shared" si="35"/>
        <v>February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Q567" t="s">
        <v>8317</v>
      </c>
      <c r="R567" t="s">
        <v>8318</v>
      </c>
      <c r="S567" s="14">
        <f t="shared" si="33"/>
        <v>42165.78528935185</v>
      </c>
      <c r="T567" s="14">
        <f t="shared" si="34"/>
        <v>42195.78528935185</v>
      </c>
      <c r="U567" t="str">
        <f t="shared" si="35"/>
        <v>June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Q568" t="s">
        <v>8317</v>
      </c>
      <c r="R568" t="s">
        <v>8318</v>
      </c>
      <c r="S568" s="14">
        <f t="shared" si="33"/>
        <v>42535.68440972222</v>
      </c>
      <c r="T568" s="14">
        <f t="shared" si="34"/>
        <v>42565.68440972222</v>
      </c>
      <c r="U568" t="str">
        <f t="shared" si="35"/>
        <v>June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Q569" t="s">
        <v>8317</v>
      </c>
      <c r="R569" t="s">
        <v>8318</v>
      </c>
      <c r="S569" s="14">
        <f t="shared" si="33"/>
        <v>41975.842523148152</v>
      </c>
      <c r="T569" s="14">
        <f t="shared" si="34"/>
        <v>42005.842523148152</v>
      </c>
      <c r="U569" t="str">
        <f t="shared" si="35"/>
        <v>December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Q570" t="s">
        <v>8317</v>
      </c>
      <c r="R570" t="s">
        <v>8318</v>
      </c>
      <c r="S570" s="14">
        <f t="shared" si="33"/>
        <v>42348.9215625</v>
      </c>
      <c r="T570" s="14">
        <f t="shared" si="34"/>
        <v>42385.458333333328</v>
      </c>
      <c r="U570" t="str">
        <f t="shared" si="35"/>
        <v>December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Q571" t="s">
        <v>8317</v>
      </c>
      <c r="R571" t="s">
        <v>8318</v>
      </c>
      <c r="S571" s="14">
        <f t="shared" si="33"/>
        <v>42340.847361111111</v>
      </c>
      <c r="T571" s="14">
        <f t="shared" si="34"/>
        <v>42370.847361111111</v>
      </c>
      <c r="U571" t="str">
        <f t="shared" si="35"/>
        <v>December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Q572" t="s">
        <v>8317</v>
      </c>
      <c r="R572" t="s">
        <v>8318</v>
      </c>
      <c r="S572" s="14">
        <f t="shared" si="33"/>
        <v>42388.798252314809</v>
      </c>
      <c r="T572" s="14">
        <f t="shared" si="34"/>
        <v>42418.798252314809</v>
      </c>
      <c r="U572" t="str">
        <f t="shared" si="35"/>
        <v>January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0.42000000000000004</v>
      </c>
      <c r="Q573" t="s">
        <v>8317</v>
      </c>
      <c r="R573" t="s">
        <v>8318</v>
      </c>
      <c r="S573" s="14">
        <f t="shared" si="33"/>
        <v>42192.816238425927</v>
      </c>
      <c r="T573" s="14">
        <f t="shared" si="34"/>
        <v>42212.165972222225</v>
      </c>
      <c r="U573" t="str">
        <f t="shared" si="35"/>
        <v>July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Q574" t="s">
        <v>8317</v>
      </c>
      <c r="R574" t="s">
        <v>8318</v>
      </c>
      <c r="S574" s="14">
        <f t="shared" si="33"/>
        <v>42282.716296296298</v>
      </c>
      <c r="T574" s="14">
        <f t="shared" si="34"/>
        <v>42312.757962962962</v>
      </c>
      <c r="U574" t="str">
        <f t="shared" si="35"/>
        <v>October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Q575" t="s">
        <v>8317</v>
      </c>
      <c r="R575" t="s">
        <v>8318</v>
      </c>
      <c r="S575" s="14">
        <f t="shared" si="33"/>
        <v>41963.050127314811</v>
      </c>
      <c r="T575" s="14">
        <f t="shared" si="34"/>
        <v>42022.05</v>
      </c>
      <c r="U575" t="str">
        <f t="shared" si="35"/>
        <v>November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0.72000000000000008</v>
      </c>
      <c r="Q576" t="s">
        <v>8317</v>
      </c>
      <c r="R576" t="s">
        <v>8318</v>
      </c>
      <c r="S576" s="14">
        <f t="shared" si="33"/>
        <v>42632.443368055552</v>
      </c>
      <c r="T576" s="14">
        <f t="shared" si="34"/>
        <v>42662.443368055552</v>
      </c>
      <c r="U576" t="str">
        <f t="shared" si="35"/>
        <v>September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Q577" t="s">
        <v>8317</v>
      </c>
      <c r="R577" t="s">
        <v>8318</v>
      </c>
      <c r="S577" s="14">
        <f t="shared" si="33"/>
        <v>42138.692627314813</v>
      </c>
      <c r="T577" s="14">
        <f t="shared" si="34"/>
        <v>42168.692627314813</v>
      </c>
      <c r="U577" t="str">
        <f t="shared" si="35"/>
        <v>May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Q578" t="s">
        <v>8317</v>
      </c>
      <c r="R578" t="s">
        <v>8318</v>
      </c>
      <c r="S578" s="14">
        <f t="shared" si="33"/>
        <v>42031.471666666665</v>
      </c>
      <c r="T578" s="14">
        <f t="shared" si="34"/>
        <v>42091.43</v>
      </c>
      <c r="U578" t="str">
        <f t="shared" si="35"/>
        <v>January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MROUND(E579/D579, 0.0001) * 100</f>
        <v>0.2</v>
      </c>
      <c r="Q579" t="s">
        <v>8317</v>
      </c>
      <c r="R579" t="s">
        <v>8318</v>
      </c>
      <c r="S579" s="14">
        <f t="shared" ref="S579:S642" si="37">(J579/86400)+DATE(1970,1,1)</f>
        <v>42450.589143518519</v>
      </c>
      <c r="T579" s="14">
        <f t="shared" ref="T579:T642" si="38">(I579/86400)+DATE(1970,1,1)</f>
        <v>42510.589143518519</v>
      </c>
      <c r="U579" t="str">
        <f t="shared" ref="U579:U642" si="39">TEXT(S579, "MMMM")</f>
        <v>March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Q580" t="s">
        <v>8317</v>
      </c>
      <c r="R580" t="s">
        <v>8318</v>
      </c>
      <c r="S580" s="14">
        <f t="shared" si="37"/>
        <v>42230.578622685185</v>
      </c>
      <c r="T580" s="14">
        <f t="shared" si="38"/>
        <v>42254.578622685185</v>
      </c>
      <c r="U580" t="str">
        <f t="shared" si="39"/>
        <v>August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Q581" t="s">
        <v>8317</v>
      </c>
      <c r="R581" t="s">
        <v>8318</v>
      </c>
      <c r="S581" s="14">
        <f t="shared" si="37"/>
        <v>41968.852118055554</v>
      </c>
      <c r="T581" s="14">
        <f t="shared" si="38"/>
        <v>41998.852118055554</v>
      </c>
      <c r="U581" t="str">
        <f t="shared" si="39"/>
        <v>November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3.0000000000000002E-2</v>
      </c>
      <c r="Q582" t="s">
        <v>8317</v>
      </c>
      <c r="R582" t="s">
        <v>8318</v>
      </c>
      <c r="S582" s="14">
        <f t="shared" si="37"/>
        <v>42605.908182870371</v>
      </c>
      <c r="T582" s="14">
        <f t="shared" si="38"/>
        <v>42635.908182870371</v>
      </c>
      <c r="U582" t="str">
        <f t="shared" si="39"/>
        <v>August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Q583" t="s">
        <v>8317</v>
      </c>
      <c r="R583" t="s">
        <v>8318</v>
      </c>
      <c r="S583" s="14">
        <f t="shared" si="37"/>
        <v>42188.012777777782</v>
      </c>
      <c r="T583" s="14">
        <f t="shared" si="38"/>
        <v>42218.012777777782</v>
      </c>
      <c r="U583" t="str">
        <f t="shared" si="39"/>
        <v>July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Q584" t="s">
        <v>8317</v>
      </c>
      <c r="R584" t="s">
        <v>8318</v>
      </c>
      <c r="S584" s="14">
        <f t="shared" si="37"/>
        <v>42055.739803240736</v>
      </c>
      <c r="T584" s="14">
        <f t="shared" si="38"/>
        <v>42078.75</v>
      </c>
      <c r="U584" t="str">
        <f t="shared" si="39"/>
        <v>February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Q585" t="s">
        <v>8317</v>
      </c>
      <c r="R585" t="s">
        <v>8318</v>
      </c>
      <c r="S585" s="14">
        <f t="shared" si="37"/>
        <v>42052.93850694444</v>
      </c>
      <c r="T585" s="14">
        <f t="shared" si="38"/>
        <v>42082.896840277783</v>
      </c>
      <c r="U585" t="str">
        <f t="shared" si="39"/>
        <v>February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Q586" t="s">
        <v>8317</v>
      </c>
      <c r="R586" t="s">
        <v>8318</v>
      </c>
      <c r="S586" s="14">
        <f t="shared" si="37"/>
        <v>42049.716620370367</v>
      </c>
      <c r="T586" s="14">
        <f t="shared" si="38"/>
        <v>42079.674953703703</v>
      </c>
      <c r="U586" t="str">
        <f t="shared" si="39"/>
        <v>February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Q587" t="s">
        <v>8317</v>
      </c>
      <c r="R587" t="s">
        <v>8318</v>
      </c>
      <c r="S587" s="14">
        <f t="shared" si="37"/>
        <v>42283.3909375</v>
      </c>
      <c r="T587" s="14">
        <f t="shared" si="38"/>
        <v>42339</v>
      </c>
      <c r="U587" t="str">
        <f t="shared" si="39"/>
        <v>October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Q588" t="s">
        <v>8317</v>
      </c>
      <c r="R588" t="s">
        <v>8318</v>
      </c>
      <c r="S588" s="14">
        <f t="shared" si="37"/>
        <v>42020.854247685187</v>
      </c>
      <c r="T588" s="14">
        <f t="shared" si="38"/>
        <v>42050.854247685187</v>
      </c>
      <c r="U588" t="str">
        <f t="shared" si="39"/>
        <v>January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Q589" t="s">
        <v>8317</v>
      </c>
      <c r="R589" t="s">
        <v>8318</v>
      </c>
      <c r="S589" s="14">
        <f t="shared" si="37"/>
        <v>42080.757326388892</v>
      </c>
      <c r="T589" s="14">
        <f t="shared" si="38"/>
        <v>42110.757326388892</v>
      </c>
      <c r="U589" t="str">
        <f t="shared" si="39"/>
        <v>March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Q590" t="s">
        <v>8317</v>
      </c>
      <c r="R590" t="s">
        <v>8318</v>
      </c>
      <c r="S590" s="14">
        <f t="shared" si="37"/>
        <v>42631.769513888888</v>
      </c>
      <c r="T590" s="14">
        <f t="shared" si="38"/>
        <v>42691.811180555553</v>
      </c>
      <c r="U590" t="str">
        <f t="shared" si="39"/>
        <v>September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Q591" t="s">
        <v>8317</v>
      </c>
      <c r="R591" t="s">
        <v>8318</v>
      </c>
      <c r="S591" s="14">
        <f t="shared" si="37"/>
        <v>42178.614571759259</v>
      </c>
      <c r="T591" s="14">
        <f t="shared" si="38"/>
        <v>42193.614571759259</v>
      </c>
      <c r="U591" t="str">
        <f t="shared" si="39"/>
        <v>June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Q592" t="s">
        <v>8317</v>
      </c>
      <c r="R592" t="s">
        <v>8318</v>
      </c>
      <c r="S592" s="14">
        <f t="shared" si="37"/>
        <v>42377.554756944446</v>
      </c>
      <c r="T592" s="14">
        <f t="shared" si="38"/>
        <v>42408.542361111111</v>
      </c>
      <c r="U592" t="str">
        <f t="shared" si="39"/>
        <v>January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6.0000000000000005E-2</v>
      </c>
      <c r="Q593" t="s">
        <v>8317</v>
      </c>
      <c r="R593" t="s">
        <v>8318</v>
      </c>
      <c r="S593" s="14">
        <f t="shared" si="37"/>
        <v>42177.543171296296</v>
      </c>
      <c r="T593" s="14">
        <f t="shared" si="38"/>
        <v>42207.543171296296</v>
      </c>
      <c r="U593" t="str">
        <f t="shared" si="39"/>
        <v>June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3.3300000000000005</v>
      </c>
      <c r="Q594" t="s">
        <v>8317</v>
      </c>
      <c r="R594" t="s">
        <v>8318</v>
      </c>
      <c r="S594" s="14">
        <f t="shared" si="37"/>
        <v>41946.232175925928</v>
      </c>
      <c r="T594" s="14">
        <f t="shared" si="38"/>
        <v>41976.232175925921</v>
      </c>
      <c r="U594" t="str">
        <f t="shared" si="39"/>
        <v>November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Q595" t="s">
        <v>8317</v>
      </c>
      <c r="R595" t="s">
        <v>8318</v>
      </c>
      <c r="S595" s="14">
        <f t="shared" si="37"/>
        <v>42070.677604166667</v>
      </c>
      <c r="T595" s="14">
        <f t="shared" si="38"/>
        <v>42100.635937500003</v>
      </c>
      <c r="U595" t="str">
        <f t="shared" si="39"/>
        <v>March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Q596" t="s">
        <v>8317</v>
      </c>
      <c r="R596" t="s">
        <v>8318</v>
      </c>
      <c r="S596" s="14">
        <f t="shared" si="37"/>
        <v>42446.780162037037</v>
      </c>
      <c r="T596" s="14">
        <f t="shared" si="38"/>
        <v>42476.780162037037</v>
      </c>
      <c r="U596" t="str">
        <f t="shared" si="39"/>
        <v>March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Q597" t="s">
        <v>8317</v>
      </c>
      <c r="R597" t="s">
        <v>8318</v>
      </c>
      <c r="S597" s="14">
        <f t="shared" si="37"/>
        <v>42083.069884259261</v>
      </c>
      <c r="T597" s="14">
        <f t="shared" si="38"/>
        <v>42128.069884259261</v>
      </c>
      <c r="U597" t="str">
        <f t="shared" si="39"/>
        <v>March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3.0000000000000002E-2</v>
      </c>
      <c r="Q598" t="s">
        <v>8317</v>
      </c>
      <c r="R598" t="s">
        <v>8318</v>
      </c>
      <c r="S598" s="14">
        <f t="shared" si="37"/>
        <v>42646.896898148145</v>
      </c>
      <c r="T598" s="14">
        <f t="shared" si="38"/>
        <v>42676.896898148145</v>
      </c>
      <c r="U598" t="str">
        <f t="shared" si="39"/>
        <v>October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Q599" t="s">
        <v>8317</v>
      </c>
      <c r="R599" t="s">
        <v>8318</v>
      </c>
      <c r="S599" s="14">
        <f t="shared" si="37"/>
        <v>42545.705266203702</v>
      </c>
      <c r="T599" s="14">
        <f t="shared" si="38"/>
        <v>42582.666666666672</v>
      </c>
      <c r="U599" t="str">
        <f t="shared" si="39"/>
        <v>June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Q600" t="s">
        <v>8317</v>
      </c>
      <c r="R600" t="s">
        <v>8318</v>
      </c>
      <c r="S600" s="14">
        <f t="shared" si="37"/>
        <v>41948.00209490741</v>
      </c>
      <c r="T600" s="14">
        <f t="shared" si="38"/>
        <v>41978.00209490741</v>
      </c>
      <c r="U600" t="str">
        <f t="shared" si="39"/>
        <v>November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6.0000000000000005E-2</v>
      </c>
      <c r="Q601" t="s">
        <v>8317</v>
      </c>
      <c r="R601" t="s">
        <v>8318</v>
      </c>
      <c r="S601" s="14">
        <f t="shared" si="37"/>
        <v>42047.812523148154</v>
      </c>
      <c r="T601" s="14">
        <f t="shared" si="38"/>
        <v>42071.636111111111</v>
      </c>
      <c r="U601" t="str">
        <f t="shared" si="39"/>
        <v>February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Q602" t="s">
        <v>8317</v>
      </c>
      <c r="R602" t="s">
        <v>8318</v>
      </c>
      <c r="S602" s="14">
        <f t="shared" si="37"/>
        <v>42073.798171296294</v>
      </c>
      <c r="T602" s="14">
        <f t="shared" si="38"/>
        <v>42133.798171296294</v>
      </c>
      <c r="U602" t="str">
        <f t="shared" si="39"/>
        <v>March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Q603" t="s">
        <v>8317</v>
      </c>
      <c r="R603" t="s">
        <v>8318</v>
      </c>
      <c r="S603" s="14">
        <f t="shared" si="37"/>
        <v>41969.858090277776</v>
      </c>
      <c r="T603" s="14">
        <f t="shared" si="38"/>
        <v>41999.858090277776</v>
      </c>
      <c r="U603" t="str">
        <f t="shared" si="39"/>
        <v>November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Q604" t="s">
        <v>8317</v>
      </c>
      <c r="R604" t="s">
        <v>8318</v>
      </c>
      <c r="S604" s="14">
        <f t="shared" si="37"/>
        <v>42143.79415509259</v>
      </c>
      <c r="T604" s="14">
        <f t="shared" si="38"/>
        <v>42173.79415509259</v>
      </c>
      <c r="U604" t="str">
        <f t="shared" si="39"/>
        <v>May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Q605" t="s">
        <v>8317</v>
      </c>
      <c r="R605" t="s">
        <v>8318</v>
      </c>
      <c r="S605" s="14">
        <f t="shared" si="37"/>
        <v>41835.639155092591</v>
      </c>
      <c r="T605" s="14">
        <f t="shared" si="38"/>
        <v>41865.639155092591</v>
      </c>
      <c r="U605" t="str">
        <f t="shared" si="39"/>
        <v>July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Q606" t="s">
        <v>8317</v>
      </c>
      <c r="R606" t="s">
        <v>8318</v>
      </c>
      <c r="S606" s="14">
        <f t="shared" si="37"/>
        <v>41849.035370370373</v>
      </c>
      <c r="T606" s="14">
        <f t="shared" si="38"/>
        <v>41879.035370370373</v>
      </c>
      <c r="U606" t="str">
        <f t="shared" si="39"/>
        <v>July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Q607" t="s">
        <v>8317</v>
      </c>
      <c r="R607" t="s">
        <v>8318</v>
      </c>
      <c r="S607" s="14">
        <f t="shared" si="37"/>
        <v>42194.357731481483</v>
      </c>
      <c r="T607" s="14">
        <f t="shared" si="38"/>
        <v>42239.357731481483</v>
      </c>
      <c r="U607" t="str">
        <f t="shared" si="39"/>
        <v>July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Q608" t="s">
        <v>8317</v>
      </c>
      <c r="R608" t="s">
        <v>8318</v>
      </c>
      <c r="S608" s="14">
        <f t="shared" si="37"/>
        <v>42102.650567129633</v>
      </c>
      <c r="T608" s="14">
        <f t="shared" si="38"/>
        <v>42148.625</v>
      </c>
      <c r="U608" t="str">
        <f t="shared" si="39"/>
        <v>April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Q609" t="s">
        <v>8317</v>
      </c>
      <c r="R609" t="s">
        <v>8318</v>
      </c>
      <c r="S609" s="14">
        <f t="shared" si="37"/>
        <v>42300.825648148151</v>
      </c>
      <c r="T609" s="14">
        <f t="shared" si="38"/>
        <v>42330.867314814815</v>
      </c>
      <c r="U609" t="str">
        <f t="shared" si="39"/>
        <v>October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Q610" t="s">
        <v>8317</v>
      </c>
      <c r="R610" t="s">
        <v>8318</v>
      </c>
      <c r="S610" s="14">
        <f t="shared" si="37"/>
        <v>42140.921064814815</v>
      </c>
      <c r="T610" s="14">
        <f t="shared" si="38"/>
        <v>42170.921064814815</v>
      </c>
      <c r="U610" t="str">
        <f t="shared" si="39"/>
        <v>May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Q611" t="s">
        <v>8317</v>
      </c>
      <c r="R611" t="s">
        <v>8318</v>
      </c>
      <c r="S611" s="14">
        <f t="shared" si="37"/>
        <v>42307.034074074079</v>
      </c>
      <c r="T611" s="14">
        <f t="shared" si="38"/>
        <v>42337.075740740736</v>
      </c>
      <c r="U611" t="str">
        <f t="shared" si="39"/>
        <v>October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Q612" t="s">
        <v>8317</v>
      </c>
      <c r="R612" t="s">
        <v>8318</v>
      </c>
      <c r="S612" s="14">
        <f t="shared" si="37"/>
        <v>42086.83085648148</v>
      </c>
      <c r="T612" s="14">
        <f t="shared" si="38"/>
        <v>42116.83085648148</v>
      </c>
      <c r="U612" t="str">
        <f t="shared" si="39"/>
        <v>March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Q613" t="s">
        <v>8317</v>
      </c>
      <c r="R613" t="s">
        <v>8318</v>
      </c>
      <c r="S613" s="14">
        <f t="shared" si="37"/>
        <v>42328.560613425929</v>
      </c>
      <c r="T613" s="14">
        <f t="shared" si="38"/>
        <v>42388.560613425929</v>
      </c>
      <c r="U613" t="str">
        <f t="shared" si="39"/>
        <v>November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Q614" t="s">
        <v>8317</v>
      </c>
      <c r="R614" t="s">
        <v>8318</v>
      </c>
      <c r="S614" s="14">
        <f t="shared" si="37"/>
        <v>42585.031782407408</v>
      </c>
      <c r="T614" s="14">
        <f t="shared" si="38"/>
        <v>42615.031782407408</v>
      </c>
      <c r="U614" t="str">
        <f t="shared" si="39"/>
        <v>August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Q615" t="s">
        <v>8317</v>
      </c>
      <c r="R615" t="s">
        <v>8318</v>
      </c>
      <c r="S615" s="14">
        <f t="shared" si="37"/>
        <v>42247.496759259258</v>
      </c>
      <c r="T615" s="14">
        <f t="shared" si="38"/>
        <v>42278.207638888889</v>
      </c>
      <c r="U615" t="str">
        <f t="shared" si="39"/>
        <v>August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Q616" t="s">
        <v>8317</v>
      </c>
      <c r="R616" t="s">
        <v>8318</v>
      </c>
      <c r="S616" s="14">
        <f t="shared" si="37"/>
        <v>42515.061805555553</v>
      </c>
      <c r="T616" s="14">
        <f t="shared" si="38"/>
        <v>42545.061805555553</v>
      </c>
      <c r="U616" t="str">
        <f t="shared" si="39"/>
        <v>May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Q617" t="s">
        <v>8317</v>
      </c>
      <c r="R617" t="s">
        <v>8318</v>
      </c>
      <c r="S617" s="14">
        <f t="shared" si="37"/>
        <v>42242.122210648144</v>
      </c>
      <c r="T617" s="14">
        <f t="shared" si="38"/>
        <v>42272.122210648144</v>
      </c>
      <c r="U617" t="str">
        <f t="shared" si="39"/>
        <v>August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Q618" t="s">
        <v>8317</v>
      </c>
      <c r="R618" t="s">
        <v>8318</v>
      </c>
      <c r="S618" s="14">
        <f t="shared" si="37"/>
        <v>42761.376238425924</v>
      </c>
      <c r="T618" s="14">
        <f t="shared" si="38"/>
        <v>42791.376238425924</v>
      </c>
      <c r="U618" t="str">
        <f t="shared" si="39"/>
        <v>January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3.0000000000000004</v>
      </c>
      <c r="Q619" t="s">
        <v>8317</v>
      </c>
      <c r="R619" t="s">
        <v>8318</v>
      </c>
      <c r="S619" s="14">
        <f t="shared" si="37"/>
        <v>42087.343090277776</v>
      </c>
      <c r="T619" s="14">
        <f t="shared" si="38"/>
        <v>42132.343090277776</v>
      </c>
      <c r="U619" t="str">
        <f t="shared" si="39"/>
        <v>March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Q620" t="s">
        <v>8317</v>
      </c>
      <c r="R620" t="s">
        <v>8318</v>
      </c>
      <c r="S620" s="14">
        <f t="shared" si="37"/>
        <v>42317.810219907406</v>
      </c>
      <c r="T620" s="14">
        <f t="shared" si="38"/>
        <v>42347.810219907406</v>
      </c>
      <c r="U620" t="str">
        <f t="shared" si="39"/>
        <v>November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Q621" t="s">
        <v>8317</v>
      </c>
      <c r="R621" t="s">
        <v>8318</v>
      </c>
      <c r="S621" s="14">
        <f t="shared" si="37"/>
        <v>41908.650347222225</v>
      </c>
      <c r="T621" s="14">
        <f t="shared" si="38"/>
        <v>41968.692013888889</v>
      </c>
      <c r="U621" t="str">
        <f t="shared" si="39"/>
        <v>September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Q622" t="s">
        <v>8317</v>
      </c>
      <c r="R622" t="s">
        <v>8318</v>
      </c>
      <c r="S622" s="14">
        <f t="shared" si="37"/>
        <v>41831.716874999998</v>
      </c>
      <c r="T622" s="14">
        <f t="shared" si="38"/>
        <v>41876.716874999998</v>
      </c>
      <c r="U622" t="str">
        <f t="shared" si="39"/>
        <v>July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Q623" t="s">
        <v>8317</v>
      </c>
      <c r="R623" t="s">
        <v>8318</v>
      </c>
      <c r="S623" s="14">
        <f t="shared" si="37"/>
        <v>42528.987696759257</v>
      </c>
      <c r="T623" s="14">
        <f t="shared" si="38"/>
        <v>42558.987696759257</v>
      </c>
      <c r="U623" t="str">
        <f t="shared" si="39"/>
        <v>June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5.6800000000000006</v>
      </c>
      <c r="Q624" t="s">
        <v>8317</v>
      </c>
      <c r="R624" t="s">
        <v>8318</v>
      </c>
      <c r="S624" s="14">
        <f t="shared" si="37"/>
        <v>42532.774745370371</v>
      </c>
      <c r="T624" s="14">
        <f t="shared" si="38"/>
        <v>42552.774745370371</v>
      </c>
      <c r="U624" t="str">
        <f t="shared" si="39"/>
        <v>June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Q625" t="s">
        <v>8317</v>
      </c>
      <c r="R625" t="s">
        <v>8318</v>
      </c>
      <c r="S625" s="14">
        <f t="shared" si="37"/>
        <v>42122.009224537032</v>
      </c>
      <c r="T625" s="14">
        <f t="shared" si="38"/>
        <v>42152.009224537032</v>
      </c>
      <c r="U625" t="str">
        <f t="shared" si="39"/>
        <v>April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Q626" t="s">
        <v>8317</v>
      </c>
      <c r="R626" t="s">
        <v>8318</v>
      </c>
      <c r="S626" s="14">
        <f t="shared" si="37"/>
        <v>42108.988900462966</v>
      </c>
      <c r="T626" s="14">
        <f t="shared" si="38"/>
        <v>42138.988900462966</v>
      </c>
      <c r="U626" t="str">
        <f t="shared" si="39"/>
        <v>April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Q627" t="s">
        <v>8317</v>
      </c>
      <c r="R627" t="s">
        <v>8318</v>
      </c>
      <c r="S627" s="14">
        <f t="shared" si="37"/>
        <v>42790.895567129628</v>
      </c>
      <c r="T627" s="14">
        <f t="shared" si="38"/>
        <v>42820.853900462964</v>
      </c>
      <c r="U627" t="str">
        <f t="shared" si="39"/>
        <v>February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Q628" t="s">
        <v>8317</v>
      </c>
      <c r="R628" t="s">
        <v>8318</v>
      </c>
      <c r="S628" s="14">
        <f t="shared" si="37"/>
        <v>42198.559479166666</v>
      </c>
      <c r="T628" s="14">
        <f t="shared" si="38"/>
        <v>42231.556944444441</v>
      </c>
      <c r="U628" t="str">
        <f t="shared" si="39"/>
        <v>July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Q629" t="s">
        <v>8317</v>
      </c>
      <c r="R629" t="s">
        <v>8318</v>
      </c>
      <c r="S629" s="14">
        <f t="shared" si="37"/>
        <v>42384.306840277779</v>
      </c>
      <c r="T629" s="14">
        <f t="shared" si="38"/>
        <v>42443.958333333328</v>
      </c>
      <c r="U629" t="str">
        <f t="shared" si="39"/>
        <v>January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Q630" t="s">
        <v>8317</v>
      </c>
      <c r="R630" t="s">
        <v>8318</v>
      </c>
      <c r="S630" s="14">
        <f t="shared" si="37"/>
        <v>41803.692789351851</v>
      </c>
      <c r="T630" s="14">
        <f t="shared" si="38"/>
        <v>41833.692789351851</v>
      </c>
      <c r="U630" t="str">
        <f t="shared" si="39"/>
        <v>June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0.18000000000000002</v>
      </c>
      <c r="Q631" t="s">
        <v>8317</v>
      </c>
      <c r="R631" t="s">
        <v>8318</v>
      </c>
      <c r="S631" s="14">
        <f t="shared" si="37"/>
        <v>42474.637824074074</v>
      </c>
      <c r="T631" s="14">
        <f t="shared" si="38"/>
        <v>42504.637824074074</v>
      </c>
      <c r="U631" t="str">
        <f t="shared" si="39"/>
        <v>April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Q632" t="s">
        <v>8317</v>
      </c>
      <c r="R632" t="s">
        <v>8318</v>
      </c>
      <c r="S632" s="14">
        <f t="shared" si="37"/>
        <v>42223.619456018518</v>
      </c>
      <c r="T632" s="14">
        <f t="shared" si="38"/>
        <v>42253.215277777781</v>
      </c>
      <c r="U632" t="str">
        <f t="shared" si="39"/>
        <v>August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1.3800000000000001</v>
      </c>
      <c r="Q633" t="s">
        <v>8317</v>
      </c>
      <c r="R633" t="s">
        <v>8318</v>
      </c>
      <c r="S633" s="14">
        <f t="shared" si="37"/>
        <v>42489.772326388891</v>
      </c>
      <c r="T633" s="14">
        <f t="shared" si="38"/>
        <v>42518.772326388891</v>
      </c>
      <c r="U633" t="str">
        <f t="shared" si="39"/>
        <v>April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Q634" t="s">
        <v>8317</v>
      </c>
      <c r="R634" t="s">
        <v>8318</v>
      </c>
      <c r="S634" s="14">
        <f t="shared" si="37"/>
        <v>42303.659317129626</v>
      </c>
      <c r="T634" s="14">
        <f t="shared" si="38"/>
        <v>42333.700983796298</v>
      </c>
      <c r="U634" t="str">
        <f t="shared" si="39"/>
        <v>October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Q635" t="s">
        <v>8317</v>
      </c>
      <c r="R635" t="s">
        <v>8318</v>
      </c>
      <c r="S635" s="14">
        <f t="shared" si="37"/>
        <v>42507.299328703702</v>
      </c>
      <c r="T635" s="14">
        <f t="shared" si="38"/>
        <v>42538.958333333328</v>
      </c>
      <c r="U635" t="str">
        <f t="shared" si="39"/>
        <v>May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Q636" t="s">
        <v>8317</v>
      </c>
      <c r="R636" t="s">
        <v>8318</v>
      </c>
      <c r="S636" s="14">
        <f t="shared" si="37"/>
        <v>42031.928576388891</v>
      </c>
      <c r="T636" s="14">
        <f t="shared" si="38"/>
        <v>42061.928576388891</v>
      </c>
      <c r="U636" t="str">
        <f t="shared" si="39"/>
        <v>January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Q637" t="s">
        <v>8317</v>
      </c>
      <c r="R637" t="s">
        <v>8318</v>
      </c>
      <c r="S637" s="14">
        <f t="shared" si="37"/>
        <v>42076.092152777783</v>
      </c>
      <c r="T637" s="14">
        <f t="shared" si="38"/>
        <v>42106.092152777783</v>
      </c>
      <c r="U637" t="str">
        <f t="shared" si="39"/>
        <v>March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Q638" t="s">
        <v>8317</v>
      </c>
      <c r="R638" t="s">
        <v>8318</v>
      </c>
      <c r="S638" s="14">
        <f t="shared" si="37"/>
        <v>42131.455439814818</v>
      </c>
      <c r="T638" s="14">
        <f t="shared" si="38"/>
        <v>42161.44930555555</v>
      </c>
      <c r="U638" t="str">
        <f t="shared" si="39"/>
        <v>May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Q639" t="s">
        <v>8317</v>
      </c>
      <c r="R639" t="s">
        <v>8318</v>
      </c>
      <c r="S639" s="14">
        <f t="shared" si="37"/>
        <v>42762.962013888886</v>
      </c>
      <c r="T639" s="14">
        <f t="shared" si="38"/>
        <v>42791.961111111115</v>
      </c>
      <c r="U639" t="str">
        <f t="shared" si="39"/>
        <v>January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Q640" t="s">
        <v>8317</v>
      </c>
      <c r="R640" t="s">
        <v>8318</v>
      </c>
      <c r="S640" s="14">
        <f t="shared" si="37"/>
        <v>42759.593310185184</v>
      </c>
      <c r="T640" s="14">
        <f t="shared" si="38"/>
        <v>42819.55164351852</v>
      </c>
      <c r="U640" t="str">
        <f t="shared" si="39"/>
        <v>January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Q641" t="s">
        <v>8317</v>
      </c>
      <c r="R641" t="s">
        <v>8318</v>
      </c>
      <c r="S641" s="14">
        <f t="shared" si="37"/>
        <v>41865.583275462966</v>
      </c>
      <c r="T641" s="14">
        <f t="shared" si="38"/>
        <v>41925.583275462966</v>
      </c>
      <c r="U641" t="str">
        <f t="shared" si="39"/>
        <v>August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144.29000000000002</v>
      </c>
      <c r="Q642" t="s">
        <v>8317</v>
      </c>
      <c r="R642" t="s">
        <v>8319</v>
      </c>
      <c r="S642" s="14">
        <f t="shared" si="37"/>
        <v>42683.420312499999</v>
      </c>
      <c r="T642" s="14">
        <f t="shared" si="38"/>
        <v>42698.958333333328</v>
      </c>
      <c r="U642" t="str">
        <f t="shared" si="39"/>
        <v>November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MROUND(E643/D643, 0.0001) * 100</f>
        <v>119.16</v>
      </c>
      <c r="Q643" t="s">
        <v>8317</v>
      </c>
      <c r="R643" t="s">
        <v>8319</v>
      </c>
      <c r="S643" s="14">
        <f t="shared" ref="S643:S706" si="41">(J643/86400)+DATE(1970,1,1)</f>
        <v>42199.57</v>
      </c>
      <c r="T643" s="14">
        <f t="shared" ref="T643:T706" si="42">(I643/86400)+DATE(1970,1,1)</f>
        <v>42229.57</v>
      </c>
      <c r="U643" t="str">
        <f t="shared" ref="U643:U706" si="43">TEXT(S643, "MMMM")</f>
        <v>July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Q644" t="s">
        <v>8317</v>
      </c>
      <c r="R644" t="s">
        <v>8319</v>
      </c>
      <c r="S644" s="14">
        <f t="shared" si="41"/>
        <v>42199.651319444441</v>
      </c>
      <c r="T644" s="14">
        <f t="shared" si="42"/>
        <v>42235.651319444441</v>
      </c>
      <c r="U644" t="str">
        <f t="shared" si="43"/>
        <v>July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Q645" t="s">
        <v>8317</v>
      </c>
      <c r="R645" t="s">
        <v>8319</v>
      </c>
      <c r="S645" s="14">
        <f t="shared" si="41"/>
        <v>42100.642071759255</v>
      </c>
      <c r="T645" s="14">
        <f t="shared" si="42"/>
        <v>42155.642071759255</v>
      </c>
      <c r="U645" t="str">
        <f t="shared" si="43"/>
        <v>April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Q646" t="s">
        <v>8317</v>
      </c>
      <c r="R646" t="s">
        <v>8319</v>
      </c>
      <c r="S646" s="14">
        <f t="shared" si="41"/>
        <v>41898.665960648148</v>
      </c>
      <c r="T646" s="14">
        <f t="shared" si="42"/>
        <v>41941.041666666664</v>
      </c>
      <c r="U646" t="str">
        <f t="shared" si="43"/>
        <v>September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Q647" t="s">
        <v>8317</v>
      </c>
      <c r="R647" t="s">
        <v>8319</v>
      </c>
      <c r="S647" s="14">
        <f t="shared" si="41"/>
        <v>42564.026319444441</v>
      </c>
      <c r="T647" s="14">
        <f t="shared" si="42"/>
        <v>42594.026319444441</v>
      </c>
      <c r="U647" t="str">
        <f t="shared" si="43"/>
        <v>July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Q648" t="s">
        <v>8317</v>
      </c>
      <c r="R648" t="s">
        <v>8319</v>
      </c>
      <c r="S648" s="14">
        <f t="shared" si="41"/>
        <v>41832.852627314816</v>
      </c>
      <c r="T648" s="14">
        <f t="shared" si="42"/>
        <v>41862.852627314816</v>
      </c>
      <c r="U648" t="str">
        <f t="shared" si="43"/>
        <v>July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Q649" t="s">
        <v>8317</v>
      </c>
      <c r="R649" t="s">
        <v>8319</v>
      </c>
      <c r="S649" s="14">
        <f t="shared" si="41"/>
        <v>42416.767928240741</v>
      </c>
      <c r="T649" s="14">
        <f t="shared" si="42"/>
        <v>42446.726261574076</v>
      </c>
      <c r="U649" t="str">
        <f t="shared" si="43"/>
        <v>February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Q650" t="s">
        <v>8317</v>
      </c>
      <c r="R650" t="s">
        <v>8319</v>
      </c>
      <c r="S650" s="14">
        <f t="shared" si="41"/>
        <v>41891.693379629629</v>
      </c>
      <c r="T650" s="14">
        <f t="shared" si="42"/>
        <v>41926.693379629629</v>
      </c>
      <c r="U650" t="str">
        <f t="shared" si="43"/>
        <v>September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Q651" t="s">
        <v>8317</v>
      </c>
      <c r="R651" t="s">
        <v>8319</v>
      </c>
      <c r="S651" s="14">
        <f t="shared" si="41"/>
        <v>41877.912187499998</v>
      </c>
      <c r="T651" s="14">
        <f t="shared" si="42"/>
        <v>41898.912187499998</v>
      </c>
      <c r="U651" t="str">
        <f t="shared" si="43"/>
        <v>August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Q652" t="s">
        <v>8317</v>
      </c>
      <c r="R652" t="s">
        <v>8319</v>
      </c>
      <c r="S652" s="14">
        <f t="shared" si="41"/>
        <v>41932.036851851852</v>
      </c>
      <c r="T652" s="14">
        <f t="shared" si="42"/>
        <v>41992.078518518523</v>
      </c>
      <c r="U652" t="str">
        <f t="shared" si="43"/>
        <v>October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Q653" t="s">
        <v>8317</v>
      </c>
      <c r="R653" t="s">
        <v>8319</v>
      </c>
      <c r="S653" s="14">
        <f t="shared" si="41"/>
        <v>41956.017488425925</v>
      </c>
      <c r="T653" s="14">
        <f t="shared" si="42"/>
        <v>41986.017488425925</v>
      </c>
      <c r="U653" t="str">
        <f t="shared" si="43"/>
        <v>November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100.47000000000001</v>
      </c>
      <c r="Q654" t="s">
        <v>8317</v>
      </c>
      <c r="R654" t="s">
        <v>8319</v>
      </c>
      <c r="S654" s="14">
        <f t="shared" si="41"/>
        <v>42675.690393518518</v>
      </c>
      <c r="T654" s="14">
        <f t="shared" si="42"/>
        <v>42705.732060185182</v>
      </c>
      <c r="U654" t="str">
        <f t="shared" si="43"/>
        <v>November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141.45000000000002</v>
      </c>
      <c r="Q655" t="s">
        <v>8317</v>
      </c>
      <c r="R655" t="s">
        <v>8319</v>
      </c>
      <c r="S655" s="14">
        <f t="shared" si="41"/>
        <v>42199.618518518517</v>
      </c>
      <c r="T655" s="14">
        <f t="shared" si="42"/>
        <v>42236.618518518517</v>
      </c>
      <c r="U655" t="str">
        <f t="shared" si="43"/>
        <v>July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Q656" t="s">
        <v>8317</v>
      </c>
      <c r="R656" t="s">
        <v>8319</v>
      </c>
      <c r="S656" s="14">
        <f t="shared" si="41"/>
        <v>42163.957326388889</v>
      </c>
      <c r="T656" s="14">
        <f t="shared" si="42"/>
        <v>42193.957326388889</v>
      </c>
      <c r="U656" t="str">
        <f t="shared" si="43"/>
        <v>June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146.89000000000001</v>
      </c>
      <c r="Q657" t="s">
        <v>8317</v>
      </c>
      <c r="R657" t="s">
        <v>8319</v>
      </c>
      <c r="S657" s="14">
        <f t="shared" si="41"/>
        <v>42045.957314814819</v>
      </c>
      <c r="T657" s="14">
        <f t="shared" si="42"/>
        <v>42075.915648148148</v>
      </c>
      <c r="U657" t="str">
        <f t="shared" si="43"/>
        <v>February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Q658" t="s">
        <v>8317</v>
      </c>
      <c r="R658" t="s">
        <v>8319</v>
      </c>
      <c r="S658" s="14">
        <f t="shared" si="41"/>
        <v>42417.804618055554</v>
      </c>
      <c r="T658" s="14">
        <f t="shared" si="42"/>
        <v>42477.76295138889</v>
      </c>
      <c r="U658" t="str">
        <f t="shared" si="43"/>
        <v>February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125.70000000000002</v>
      </c>
      <c r="Q659" t="s">
        <v>8317</v>
      </c>
      <c r="R659" t="s">
        <v>8319</v>
      </c>
      <c r="S659" s="14">
        <f t="shared" si="41"/>
        <v>42331.84574074074</v>
      </c>
      <c r="T659" s="14">
        <f t="shared" si="42"/>
        <v>42361.84574074074</v>
      </c>
      <c r="U659" t="str">
        <f t="shared" si="43"/>
        <v>November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Q660" t="s">
        <v>8317</v>
      </c>
      <c r="R660" t="s">
        <v>8319</v>
      </c>
      <c r="S660" s="14">
        <f t="shared" si="41"/>
        <v>42179.160752314812</v>
      </c>
      <c r="T660" s="14">
        <f t="shared" si="42"/>
        <v>42211.75</v>
      </c>
      <c r="U660" t="str">
        <f t="shared" si="43"/>
        <v>June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100.57000000000001</v>
      </c>
      <c r="Q661" t="s">
        <v>8317</v>
      </c>
      <c r="R661" t="s">
        <v>8319</v>
      </c>
      <c r="S661" s="14">
        <f t="shared" si="41"/>
        <v>42209.593692129631</v>
      </c>
      <c r="T661" s="14">
        <f t="shared" si="42"/>
        <v>42239.593692129631</v>
      </c>
      <c r="U661" t="str">
        <f t="shared" si="43"/>
        <v>July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Q662" t="s">
        <v>8317</v>
      </c>
      <c r="R662" t="s">
        <v>8319</v>
      </c>
      <c r="S662" s="14">
        <f t="shared" si="41"/>
        <v>41922.741655092592</v>
      </c>
      <c r="T662" s="14">
        <f t="shared" si="42"/>
        <v>41952.783321759256</v>
      </c>
      <c r="U662" t="str">
        <f t="shared" si="43"/>
        <v>October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Q663" t="s">
        <v>8317</v>
      </c>
      <c r="R663" t="s">
        <v>8319</v>
      </c>
      <c r="S663" s="14">
        <f t="shared" si="41"/>
        <v>42636.645358796297</v>
      </c>
      <c r="T663" s="14">
        <f t="shared" si="42"/>
        <v>42666.645358796297</v>
      </c>
      <c r="U663" t="str">
        <f t="shared" si="43"/>
        <v>September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Q664" t="s">
        <v>8317</v>
      </c>
      <c r="R664" t="s">
        <v>8319</v>
      </c>
      <c r="S664" s="14">
        <f t="shared" si="41"/>
        <v>41990.438043981485</v>
      </c>
      <c r="T664" s="14">
        <f t="shared" si="42"/>
        <v>42020.438043981485</v>
      </c>
      <c r="U664" t="str">
        <f t="shared" si="43"/>
        <v>December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Q665" t="s">
        <v>8317</v>
      </c>
      <c r="R665" t="s">
        <v>8319</v>
      </c>
      <c r="S665" s="14">
        <f t="shared" si="41"/>
        <v>42173.843240740738</v>
      </c>
      <c r="T665" s="14">
        <f t="shared" si="42"/>
        <v>42203.843240740738</v>
      </c>
      <c r="U665" t="str">
        <f t="shared" si="43"/>
        <v>June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Q666" t="s">
        <v>8317</v>
      </c>
      <c r="R666" t="s">
        <v>8319</v>
      </c>
      <c r="S666" s="14">
        <f t="shared" si="41"/>
        <v>42077.666377314818</v>
      </c>
      <c r="T666" s="14">
        <f t="shared" si="42"/>
        <v>42107.666377314818</v>
      </c>
      <c r="U666" t="str">
        <f t="shared" si="43"/>
        <v>March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Q667" t="s">
        <v>8317</v>
      </c>
      <c r="R667" t="s">
        <v>8319</v>
      </c>
      <c r="S667" s="14">
        <f t="shared" si="41"/>
        <v>42688.711354166662</v>
      </c>
      <c r="T667" s="14">
        <f t="shared" si="42"/>
        <v>42748.711354166662</v>
      </c>
      <c r="U667" t="str">
        <f t="shared" si="43"/>
        <v>November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Q668" t="s">
        <v>8317</v>
      </c>
      <c r="R668" t="s">
        <v>8319</v>
      </c>
      <c r="S668" s="14">
        <f t="shared" si="41"/>
        <v>41838.832152777773</v>
      </c>
      <c r="T668" s="14">
        <f t="shared" si="42"/>
        <v>41868.832152777773</v>
      </c>
      <c r="U668" t="str">
        <f t="shared" si="43"/>
        <v>July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10.020000000000001</v>
      </c>
      <c r="Q669" t="s">
        <v>8317</v>
      </c>
      <c r="R669" t="s">
        <v>8319</v>
      </c>
      <c r="S669" s="14">
        <f t="shared" si="41"/>
        <v>42632.373414351852</v>
      </c>
      <c r="T669" s="14">
        <f t="shared" si="42"/>
        <v>42672.373414351852</v>
      </c>
      <c r="U669" t="str">
        <f t="shared" si="43"/>
        <v>September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Q670" t="s">
        <v>8317</v>
      </c>
      <c r="R670" t="s">
        <v>8319</v>
      </c>
      <c r="S670" s="14">
        <f t="shared" si="41"/>
        <v>42090.831273148149</v>
      </c>
      <c r="T670" s="14">
        <f t="shared" si="42"/>
        <v>42135.831273148149</v>
      </c>
      <c r="U670" t="str">
        <f t="shared" si="43"/>
        <v>March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Q671" t="s">
        <v>8317</v>
      </c>
      <c r="R671" t="s">
        <v>8319</v>
      </c>
      <c r="S671" s="14">
        <f t="shared" si="41"/>
        <v>42527.625671296293</v>
      </c>
      <c r="T671" s="14">
        <f t="shared" si="42"/>
        <v>42557.625671296293</v>
      </c>
      <c r="U671" t="str">
        <f t="shared" si="43"/>
        <v>June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Q672" t="s">
        <v>8317</v>
      </c>
      <c r="R672" t="s">
        <v>8319</v>
      </c>
      <c r="S672" s="14">
        <f t="shared" si="41"/>
        <v>42506.709722222222</v>
      </c>
      <c r="T672" s="14">
        <f t="shared" si="42"/>
        <v>42540.340277777781</v>
      </c>
      <c r="U672" t="str">
        <f t="shared" si="43"/>
        <v>May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39.430000000000007</v>
      </c>
      <c r="Q673" t="s">
        <v>8317</v>
      </c>
      <c r="R673" t="s">
        <v>8319</v>
      </c>
      <c r="S673" s="14">
        <f t="shared" si="41"/>
        <v>41984.692731481482</v>
      </c>
      <c r="T673" s="14">
        <f t="shared" si="42"/>
        <v>42018.166666666672</v>
      </c>
      <c r="U673" t="str">
        <f t="shared" si="43"/>
        <v>December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21.630000000000003</v>
      </c>
      <c r="Q674" t="s">
        <v>8317</v>
      </c>
      <c r="R674" t="s">
        <v>8319</v>
      </c>
      <c r="S674" s="14">
        <f t="shared" si="41"/>
        <v>41974.219490740739</v>
      </c>
      <c r="T674" s="14">
        <f t="shared" si="42"/>
        <v>42005.207638888889</v>
      </c>
      <c r="U674" t="str">
        <f t="shared" si="43"/>
        <v>December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0.21000000000000002</v>
      </c>
      <c r="Q675" t="s">
        <v>8317</v>
      </c>
      <c r="R675" t="s">
        <v>8319</v>
      </c>
      <c r="S675" s="14">
        <f t="shared" si="41"/>
        <v>41838.840474537035</v>
      </c>
      <c r="T675" s="14">
        <f t="shared" si="42"/>
        <v>41883.840474537035</v>
      </c>
      <c r="U675" t="str">
        <f t="shared" si="43"/>
        <v>July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3.0000000000000002E-2</v>
      </c>
      <c r="Q676" t="s">
        <v>8317</v>
      </c>
      <c r="R676" t="s">
        <v>8319</v>
      </c>
      <c r="S676" s="14">
        <f t="shared" si="41"/>
        <v>41803.116053240738</v>
      </c>
      <c r="T676" s="14">
        <f t="shared" si="42"/>
        <v>41863.116053240738</v>
      </c>
      <c r="U676" t="str">
        <f t="shared" si="43"/>
        <v>June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14.850000000000001</v>
      </c>
      <c r="Q677" t="s">
        <v>8317</v>
      </c>
      <c r="R677" t="s">
        <v>8319</v>
      </c>
      <c r="S677" s="14">
        <f t="shared" si="41"/>
        <v>41975.930601851855</v>
      </c>
      <c r="T677" s="14">
        <f t="shared" si="42"/>
        <v>42005.290972222225</v>
      </c>
      <c r="U677" t="str">
        <f t="shared" si="43"/>
        <v>December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1.4700000000000002</v>
      </c>
      <c r="Q678" t="s">
        <v>8317</v>
      </c>
      <c r="R678" t="s">
        <v>8319</v>
      </c>
      <c r="S678" s="14">
        <f t="shared" si="41"/>
        <v>42012.76829861111</v>
      </c>
      <c r="T678" s="14">
        <f t="shared" si="42"/>
        <v>42042.76829861111</v>
      </c>
      <c r="U678" t="str">
        <f t="shared" si="43"/>
        <v>January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25.580000000000002</v>
      </c>
      <c r="Q679" t="s">
        <v>8317</v>
      </c>
      <c r="R679" t="s">
        <v>8319</v>
      </c>
      <c r="S679" s="14">
        <f t="shared" si="41"/>
        <v>42504.403877314813</v>
      </c>
      <c r="T679" s="14">
        <f t="shared" si="42"/>
        <v>42549.403877314813</v>
      </c>
      <c r="U679" t="str">
        <f t="shared" si="43"/>
        <v>May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3.8200000000000003</v>
      </c>
      <c r="Q680" t="s">
        <v>8317</v>
      </c>
      <c r="R680" t="s">
        <v>8319</v>
      </c>
      <c r="S680" s="14">
        <f t="shared" si="41"/>
        <v>42481.376597222217</v>
      </c>
      <c r="T680" s="14">
        <f t="shared" si="42"/>
        <v>42511.376597222217</v>
      </c>
      <c r="U680" t="str">
        <f t="shared" si="43"/>
        <v>April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Q681" t="s">
        <v>8317</v>
      </c>
      <c r="R681" t="s">
        <v>8319</v>
      </c>
      <c r="S681" s="14">
        <f t="shared" si="41"/>
        <v>42556.695706018523</v>
      </c>
      <c r="T681" s="14">
        <f t="shared" si="42"/>
        <v>42616.695706018523</v>
      </c>
      <c r="U681" t="str">
        <f t="shared" si="43"/>
        <v>July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Q682" t="s">
        <v>8317</v>
      </c>
      <c r="R682" t="s">
        <v>8319</v>
      </c>
      <c r="S682" s="14">
        <f t="shared" si="41"/>
        <v>41864.501516203702</v>
      </c>
      <c r="T682" s="14">
        <f t="shared" si="42"/>
        <v>41899.501516203702</v>
      </c>
      <c r="U682" t="str">
        <f t="shared" si="43"/>
        <v>August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Q683" t="s">
        <v>8317</v>
      </c>
      <c r="R683" t="s">
        <v>8319</v>
      </c>
      <c r="S683" s="14">
        <f t="shared" si="41"/>
        <v>42639.805601851855</v>
      </c>
      <c r="T683" s="14">
        <f t="shared" si="42"/>
        <v>42669.805601851855</v>
      </c>
      <c r="U683" t="str">
        <f t="shared" si="43"/>
        <v>September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Q684" t="s">
        <v>8317</v>
      </c>
      <c r="R684" t="s">
        <v>8319</v>
      </c>
      <c r="S684" s="14">
        <f t="shared" si="41"/>
        <v>42778.765300925923</v>
      </c>
      <c r="T684" s="14">
        <f t="shared" si="42"/>
        <v>42808.723634259259</v>
      </c>
      <c r="U684" t="str">
        <f t="shared" si="43"/>
        <v>February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0.85000000000000009</v>
      </c>
      <c r="Q685" t="s">
        <v>8317</v>
      </c>
      <c r="R685" t="s">
        <v>8319</v>
      </c>
      <c r="S685" s="14">
        <f t="shared" si="41"/>
        <v>42634.900046296301</v>
      </c>
      <c r="T685" s="14">
        <f t="shared" si="42"/>
        <v>42674.900046296301</v>
      </c>
      <c r="U685" t="str">
        <f t="shared" si="43"/>
        <v>September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Q686" t="s">
        <v>8317</v>
      </c>
      <c r="R686" t="s">
        <v>8319</v>
      </c>
      <c r="S686" s="14">
        <f t="shared" si="41"/>
        <v>41809.473275462966</v>
      </c>
      <c r="T686" s="14">
        <f t="shared" si="42"/>
        <v>41845.125</v>
      </c>
      <c r="U686" t="str">
        <f t="shared" si="43"/>
        <v>June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Q687" t="s">
        <v>8317</v>
      </c>
      <c r="R687" t="s">
        <v>8319</v>
      </c>
      <c r="S687" s="14">
        <f t="shared" si="41"/>
        <v>41971.866574074069</v>
      </c>
      <c r="T687" s="14">
        <f t="shared" si="42"/>
        <v>42016.866574074069</v>
      </c>
      <c r="U687" t="str">
        <f t="shared" si="43"/>
        <v>November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Q688" t="s">
        <v>8317</v>
      </c>
      <c r="R688" t="s">
        <v>8319</v>
      </c>
      <c r="S688" s="14">
        <f t="shared" si="41"/>
        <v>42189.673263888893</v>
      </c>
      <c r="T688" s="14">
        <f t="shared" si="42"/>
        <v>42219.673263888893</v>
      </c>
      <c r="U688" t="str">
        <f t="shared" si="43"/>
        <v>July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3.5500000000000003</v>
      </c>
      <c r="Q689" t="s">
        <v>8317</v>
      </c>
      <c r="R689" t="s">
        <v>8319</v>
      </c>
      <c r="S689" s="14">
        <f t="shared" si="41"/>
        <v>42711.750613425931</v>
      </c>
      <c r="T689" s="14">
        <f t="shared" si="42"/>
        <v>42771.750613425931</v>
      </c>
      <c r="U689" t="str">
        <f t="shared" si="43"/>
        <v>December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Q690" t="s">
        <v>8317</v>
      </c>
      <c r="R690" t="s">
        <v>8319</v>
      </c>
      <c r="S690" s="14">
        <f t="shared" si="41"/>
        <v>42262.104780092588</v>
      </c>
      <c r="T690" s="14">
        <f t="shared" si="42"/>
        <v>42292.104780092588</v>
      </c>
      <c r="U690" t="str">
        <f t="shared" si="43"/>
        <v>September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Q691" t="s">
        <v>8317</v>
      </c>
      <c r="R691" t="s">
        <v>8319</v>
      </c>
      <c r="S691" s="14">
        <f t="shared" si="41"/>
        <v>42675.66778935185</v>
      </c>
      <c r="T691" s="14">
        <f t="shared" si="42"/>
        <v>42712.207638888889</v>
      </c>
      <c r="U691" t="str">
        <f t="shared" si="43"/>
        <v>November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12.340000000000002</v>
      </c>
      <c r="Q692" t="s">
        <v>8317</v>
      </c>
      <c r="R692" t="s">
        <v>8319</v>
      </c>
      <c r="S692" s="14">
        <f t="shared" si="41"/>
        <v>42579.634733796294</v>
      </c>
      <c r="T692" s="14">
        <f t="shared" si="42"/>
        <v>42622.25</v>
      </c>
      <c r="U692" t="str">
        <f t="shared" si="43"/>
        <v>July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Q693" t="s">
        <v>8317</v>
      </c>
      <c r="R693" t="s">
        <v>8319</v>
      </c>
      <c r="S693" s="14">
        <f t="shared" si="41"/>
        <v>42158.028310185182</v>
      </c>
      <c r="T693" s="14">
        <f t="shared" si="42"/>
        <v>42186.028310185182</v>
      </c>
      <c r="U693" t="str">
        <f t="shared" si="43"/>
        <v>June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Q694" t="s">
        <v>8317</v>
      </c>
      <c r="R694" t="s">
        <v>8319</v>
      </c>
      <c r="S694" s="14">
        <f t="shared" si="41"/>
        <v>42696.37572916667</v>
      </c>
      <c r="T694" s="14">
        <f t="shared" si="42"/>
        <v>42726.37572916667</v>
      </c>
      <c r="U694" t="str">
        <f t="shared" si="43"/>
        <v>November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35.339999999999996</v>
      </c>
      <c r="Q695" t="s">
        <v>8317</v>
      </c>
      <c r="R695" t="s">
        <v>8319</v>
      </c>
      <c r="S695" s="14">
        <f t="shared" si="41"/>
        <v>42094.808182870373</v>
      </c>
      <c r="T695" s="14">
        <f t="shared" si="42"/>
        <v>42124.808182870373</v>
      </c>
      <c r="U695" t="str">
        <f t="shared" si="43"/>
        <v>March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Q696" t="s">
        <v>8317</v>
      </c>
      <c r="R696" t="s">
        <v>8319</v>
      </c>
      <c r="S696" s="14">
        <f t="shared" si="41"/>
        <v>42737.663877314815</v>
      </c>
      <c r="T696" s="14">
        <f t="shared" si="42"/>
        <v>42767.663877314815</v>
      </c>
      <c r="U696" t="str">
        <f t="shared" si="43"/>
        <v>January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Q697" t="s">
        <v>8317</v>
      </c>
      <c r="R697" t="s">
        <v>8319</v>
      </c>
      <c r="S697" s="14">
        <f t="shared" si="41"/>
        <v>41913.521064814813</v>
      </c>
      <c r="T697" s="14">
        <f t="shared" si="42"/>
        <v>41943.521064814813</v>
      </c>
      <c r="U697" t="str">
        <f t="shared" si="43"/>
        <v>October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Q698" t="s">
        <v>8317</v>
      </c>
      <c r="R698" t="s">
        <v>8319</v>
      </c>
      <c r="S698" s="14">
        <f t="shared" si="41"/>
        <v>41815.927106481482</v>
      </c>
      <c r="T698" s="14">
        <f t="shared" si="42"/>
        <v>41845.927106481482</v>
      </c>
      <c r="U698" t="str">
        <f t="shared" si="43"/>
        <v>June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Q699" t="s">
        <v>8317</v>
      </c>
      <c r="R699" t="s">
        <v>8319</v>
      </c>
      <c r="S699" s="14">
        <f t="shared" si="41"/>
        <v>42388.523020833338</v>
      </c>
      <c r="T699" s="14">
        <f t="shared" si="42"/>
        <v>42403.523020833338</v>
      </c>
      <c r="U699" t="str">
        <f t="shared" si="43"/>
        <v>January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Q700" t="s">
        <v>8317</v>
      </c>
      <c r="R700" t="s">
        <v>8319</v>
      </c>
      <c r="S700" s="14">
        <f t="shared" si="41"/>
        <v>41866.931076388893</v>
      </c>
      <c r="T700" s="14">
        <f t="shared" si="42"/>
        <v>41900.083333333336</v>
      </c>
      <c r="U700" t="str">
        <f t="shared" si="43"/>
        <v>August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Q701" t="s">
        <v>8317</v>
      </c>
      <c r="R701" t="s">
        <v>8319</v>
      </c>
      <c r="S701" s="14">
        <f t="shared" si="41"/>
        <v>41563.485509259262</v>
      </c>
      <c r="T701" s="14">
        <f t="shared" si="42"/>
        <v>41600.666666666664</v>
      </c>
      <c r="U701" t="str">
        <f t="shared" si="43"/>
        <v>October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Q702" t="s">
        <v>8317</v>
      </c>
      <c r="R702" t="s">
        <v>8319</v>
      </c>
      <c r="S702" s="14">
        <f t="shared" si="41"/>
        <v>42715.688437500001</v>
      </c>
      <c r="T702" s="14">
        <f t="shared" si="42"/>
        <v>42745.688437500001</v>
      </c>
      <c r="U702" t="str">
        <f t="shared" si="43"/>
        <v>December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Q703" t="s">
        <v>8317</v>
      </c>
      <c r="R703" t="s">
        <v>8319</v>
      </c>
      <c r="S703" s="14">
        <f t="shared" si="41"/>
        <v>41813.662962962961</v>
      </c>
      <c r="T703" s="14">
        <f t="shared" si="42"/>
        <v>41843.662962962961</v>
      </c>
      <c r="U703" t="str">
        <f t="shared" si="43"/>
        <v>June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30.810000000000002</v>
      </c>
      <c r="Q704" t="s">
        <v>8317</v>
      </c>
      <c r="R704" t="s">
        <v>8319</v>
      </c>
      <c r="S704" s="14">
        <f t="shared" si="41"/>
        <v>42668.726701388892</v>
      </c>
      <c r="T704" s="14">
        <f t="shared" si="42"/>
        <v>42698.768368055556</v>
      </c>
      <c r="U704" t="str">
        <f t="shared" si="43"/>
        <v>October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Q705" t="s">
        <v>8317</v>
      </c>
      <c r="R705" t="s">
        <v>8319</v>
      </c>
      <c r="S705" s="14">
        <f t="shared" si="41"/>
        <v>42711.950798611113</v>
      </c>
      <c r="T705" s="14">
        <f t="shared" si="42"/>
        <v>42766.98055555555</v>
      </c>
      <c r="U705" t="str">
        <f t="shared" si="43"/>
        <v>December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0.87000000000000011</v>
      </c>
      <c r="Q706" t="s">
        <v>8317</v>
      </c>
      <c r="R706" t="s">
        <v>8319</v>
      </c>
      <c r="S706" s="14">
        <f t="shared" si="41"/>
        <v>42726.192916666667</v>
      </c>
      <c r="T706" s="14">
        <f t="shared" si="42"/>
        <v>42786.192916666667</v>
      </c>
      <c r="U706" t="str">
        <f t="shared" si="43"/>
        <v>December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MROUND(E707/D707, 0.0001) * 100</f>
        <v>0.98</v>
      </c>
      <c r="Q707" t="s">
        <v>8317</v>
      </c>
      <c r="R707" t="s">
        <v>8319</v>
      </c>
      <c r="S707" s="14">
        <f t="shared" ref="S707:S770" si="45">(J707/86400)+DATE(1970,1,1)</f>
        <v>42726.491643518515</v>
      </c>
      <c r="T707" s="14">
        <f t="shared" ref="T707:T770" si="46">(I707/86400)+DATE(1970,1,1)</f>
        <v>42756.491643518515</v>
      </c>
      <c r="U707" t="str">
        <f t="shared" ref="U707:U770" si="47">TEXT(S707, "MMMM")</f>
        <v>December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Q708" t="s">
        <v>8317</v>
      </c>
      <c r="R708" t="s">
        <v>8319</v>
      </c>
      <c r="S708" s="14">
        <f t="shared" si="45"/>
        <v>42676.995173611111</v>
      </c>
      <c r="T708" s="14">
        <f t="shared" si="46"/>
        <v>42718.777083333334</v>
      </c>
      <c r="U708" t="str">
        <f t="shared" si="47"/>
        <v>November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Q709" t="s">
        <v>8317</v>
      </c>
      <c r="R709" t="s">
        <v>8319</v>
      </c>
      <c r="S709" s="14">
        <f t="shared" si="45"/>
        <v>42696.663506944446</v>
      </c>
      <c r="T709" s="14">
        <f t="shared" si="46"/>
        <v>42736.663506944446</v>
      </c>
      <c r="U709" t="str">
        <f t="shared" si="47"/>
        <v>November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Q710" t="s">
        <v>8317</v>
      </c>
      <c r="R710" t="s">
        <v>8319</v>
      </c>
      <c r="S710" s="14">
        <f t="shared" si="45"/>
        <v>41835.581018518518</v>
      </c>
      <c r="T710" s="14">
        <f t="shared" si="46"/>
        <v>41895.581018518518</v>
      </c>
      <c r="U710" t="str">
        <f t="shared" si="47"/>
        <v>July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0.41000000000000003</v>
      </c>
      <c r="Q711" t="s">
        <v>8317</v>
      </c>
      <c r="R711" t="s">
        <v>8319</v>
      </c>
      <c r="S711" s="14">
        <f t="shared" si="45"/>
        <v>41948.041192129633</v>
      </c>
      <c r="T711" s="14">
        <f t="shared" si="46"/>
        <v>41978.041192129633</v>
      </c>
      <c r="U711" t="str">
        <f t="shared" si="47"/>
        <v>November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Q712" t="s">
        <v>8317</v>
      </c>
      <c r="R712" t="s">
        <v>8319</v>
      </c>
      <c r="S712" s="14">
        <f t="shared" si="45"/>
        <v>41837.984976851854</v>
      </c>
      <c r="T712" s="14">
        <f t="shared" si="46"/>
        <v>41871.030555555553</v>
      </c>
      <c r="U712" t="str">
        <f t="shared" si="47"/>
        <v>July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33.790000000000006</v>
      </c>
      <c r="Q713" t="s">
        <v>8317</v>
      </c>
      <c r="R713" t="s">
        <v>8319</v>
      </c>
      <c r="S713" s="14">
        <f t="shared" si="45"/>
        <v>42678.459120370375</v>
      </c>
      <c r="T713" s="14">
        <f t="shared" si="46"/>
        <v>42718.500787037032</v>
      </c>
      <c r="U713" t="str">
        <f t="shared" si="47"/>
        <v>November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Q714" t="s">
        <v>8317</v>
      </c>
      <c r="R714" t="s">
        <v>8319</v>
      </c>
      <c r="S714" s="14">
        <f t="shared" si="45"/>
        <v>42384.680925925924</v>
      </c>
      <c r="T714" s="14">
        <f t="shared" si="46"/>
        <v>42414.680925925924</v>
      </c>
      <c r="U714" t="str">
        <f t="shared" si="47"/>
        <v>January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Q715" t="s">
        <v>8317</v>
      </c>
      <c r="R715" t="s">
        <v>8319</v>
      </c>
      <c r="S715" s="14">
        <f t="shared" si="45"/>
        <v>42496.529305555552</v>
      </c>
      <c r="T715" s="14">
        <f t="shared" si="46"/>
        <v>42526.529305555552</v>
      </c>
      <c r="U715" t="str">
        <f t="shared" si="47"/>
        <v>May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Q716" t="s">
        <v>8317</v>
      </c>
      <c r="R716" t="s">
        <v>8319</v>
      </c>
      <c r="S716" s="14">
        <f t="shared" si="45"/>
        <v>42734.787986111114</v>
      </c>
      <c r="T716" s="14">
        <f t="shared" si="46"/>
        <v>42794.787986111114</v>
      </c>
      <c r="U716" t="str">
        <f t="shared" si="47"/>
        <v>December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5.0500000000000007</v>
      </c>
      <c r="Q717" t="s">
        <v>8317</v>
      </c>
      <c r="R717" t="s">
        <v>8319</v>
      </c>
      <c r="S717" s="14">
        <f t="shared" si="45"/>
        <v>42273.090740740736</v>
      </c>
      <c r="T717" s="14">
        <f t="shared" si="46"/>
        <v>42313.132407407407</v>
      </c>
      <c r="U717" t="str">
        <f t="shared" si="47"/>
        <v>September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Q718" t="s">
        <v>8317</v>
      </c>
      <c r="R718" t="s">
        <v>8319</v>
      </c>
      <c r="S718" s="14">
        <f t="shared" si="45"/>
        <v>41940.658645833333</v>
      </c>
      <c r="T718" s="14">
        <f t="shared" si="46"/>
        <v>41974</v>
      </c>
      <c r="U718" t="str">
        <f t="shared" si="47"/>
        <v>October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0.31000000000000005</v>
      </c>
      <c r="Q719" t="s">
        <v>8317</v>
      </c>
      <c r="R719" t="s">
        <v>8319</v>
      </c>
      <c r="S719" s="14">
        <f t="shared" si="45"/>
        <v>41857.854189814811</v>
      </c>
      <c r="T719" s="14">
        <f t="shared" si="46"/>
        <v>41887.854189814811</v>
      </c>
      <c r="U719" t="str">
        <f t="shared" si="47"/>
        <v>August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0.75000000000000011</v>
      </c>
      <c r="Q720" t="s">
        <v>8317</v>
      </c>
      <c r="R720" t="s">
        <v>8319</v>
      </c>
      <c r="S720" s="14">
        <f t="shared" si="45"/>
        <v>42752.845451388886</v>
      </c>
      <c r="T720" s="14">
        <f t="shared" si="46"/>
        <v>42784.249305555553</v>
      </c>
      <c r="U720" t="str">
        <f t="shared" si="47"/>
        <v>January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Q721" t="s">
        <v>8317</v>
      </c>
      <c r="R721" t="s">
        <v>8319</v>
      </c>
      <c r="S721" s="14">
        <f t="shared" si="45"/>
        <v>42409.040231481486</v>
      </c>
      <c r="T721" s="14">
        <f t="shared" si="46"/>
        <v>42423.040231481486</v>
      </c>
      <c r="U721" t="str">
        <f t="shared" si="47"/>
        <v>February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Q722" t="s">
        <v>8320</v>
      </c>
      <c r="R722" t="s">
        <v>8321</v>
      </c>
      <c r="S722" s="14">
        <f t="shared" si="45"/>
        <v>40909.649201388893</v>
      </c>
      <c r="T722" s="14">
        <f t="shared" si="46"/>
        <v>40937.649201388893</v>
      </c>
      <c r="U722" t="str">
        <f t="shared" si="47"/>
        <v>January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122.11000000000001</v>
      </c>
      <c r="Q723" t="s">
        <v>8320</v>
      </c>
      <c r="R723" t="s">
        <v>8321</v>
      </c>
      <c r="S723" s="14">
        <f t="shared" si="45"/>
        <v>41807.571840277778</v>
      </c>
      <c r="T723" s="14">
        <f t="shared" si="46"/>
        <v>41852.571840277778</v>
      </c>
      <c r="U723" t="str">
        <f t="shared" si="47"/>
        <v>June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Q724" t="s">
        <v>8320</v>
      </c>
      <c r="R724" t="s">
        <v>8321</v>
      </c>
      <c r="S724" s="14">
        <f t="shared" si="45"/>
        <v>40977.805300925924</v>
      </c>
      <c r="T724" s="14">
        <f t="shared" si="46"/>
        <v>41007.76363425926</v>
      </c>
      <c r="U724" t="str">
        <f t="shared" si="47"/>
        <v>March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Q725" t="s">
        <v>8320</v>
      </c>
      <c r="R725" t="s">
        <v>8321</v>
      </c>
      <c r="S725" s="14">
        <f t="shared" si="45"/>
        <v>42184.81653935185</v>
      </c>
      <c r="T725" s="14">
        <f t="shared" si="46"/>
        <v>42215.165972222225</v>
      </c>
      <c r="U725" t="str">
        <f t="shared" si="47"/>
        <v>June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Q726" t="s">
        <v>8320</v>
      </c>
      <c r="R726" t="s">
        <v>8321</v>
      </c>
      <c r="S726" s="14">
        <f t="shared" si="45"/>
        <v>40694.638460648144</v>
      </c>
      <c r="T726" s="14">
        <f t="shared" si="46"/>
        <v>40724.638460648144</v>
      </c>
      <c r="U726" t="str">
        <f t="shared" si="47"/>
        <v>May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Q727" t="s">
        <v>8320</v>
      </c>
      <c r="R727" t="s">
        <v>8321</v>
      </c>
      <c r="S727" s="14">
        <f t="shared" si="45"/>
        <v>42321.626296296294</v>
      </c>
      <c r="T727" s="14">
        <f t="shared" si="46"/>
        <v>42351.626296296294</v>
      </c>
      <c r="U727" t="str">
        <f t="shared" si="47"/>
        <v>November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Q728" t="s">
        <v>8320</v>
      </c>
      <c r="R728" t="s">
        <v>8321</v>
      </c>
      <c r="S728" s="14">
        <f t="shared" si="45"/>
        <v>41346.042673611111</v>
      </c>
      <c r="T728" s="14">
        <f t="shared" si="46"/>
        <v>41376.042673611111</v>
      </c>
      <c r="U728" t="str">
        <f t="shared" si="47"/>
        <v>March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155.51000000000002</v>
      </c>
      <c r="Q729" t="s">
        <v>8320</v>
      </c>
      <c r="R729" t="s">
        <v>8321</v>
      </c>
      <c r="S729" s="14">
        <f t="shared" si="45"/>
        <v>41247.020243055558</v>
      </c>
      <c r="T729" s="14">
        <f t="shared" si="46"/>
        <v>41288.888888888891</v>
      </c>
      <c r="U729" t="str">
        <f t="shared" si="47"/>
        <v>December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105.57000000000001</v>
      </c>
      <c r="Q730" t="s">
        <v>8320</v>
      </c>
      <c r="R730" t="s">
        <v>8321</v>
      </c>
      <c r="S730" s="14">
        <f t="shared" si="45"/>
        <v>40731.837465277778</v>
      </c>
      <c r="T730" s="14">
        <f t="shared" si="46"/>
        <v>40776.837465277778</v>
      </c>
      <c r="U730" t="str">
        <f t="shared" si="47"/>
        <v>July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Q731" t="s">
        <v>8320</v>
      </c>
      <c r="R731" t="s">
        <v>8321</v>
      </c>
      <c r="S731" s="14">
        <f t="shared" si="45"/>
        <v>41111.185891203706</v>
      </c>
      <c r="T731" s="14">
        <f t="shared" si="46"/>
        <v>41171.185891203706</v>
      </c>
      <c r="U731" t="str">
        <f t="shared" si="47"/>
        <v>July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Q732" t="s">
        <v>8320</v>
      </c>
      <c r="R732" t="s">
        <v>8321</v>
      </c>
      <c r="S732" s="14">
        <f t="shared" si="45"/>
        <v>40854.745266203703</v>
      </c>
      <c r="T732" s="14">
        <f t="shared" si="46"/>
        <v>40884.745266203703</v>
      </c>
      <c r="U732" t="str">
        <f t="shared" si="47"/>
        <v>November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Q733" t="s">
        <v>8320</v>
      </c>
      <c r="R733" t="s">
        <v>8321</v>
      </c>
      <c r="S733" s="14">
        <f t="shared" si="45"/>
        <v>40879.795682870368</v>
      </c>
      <c r="T733" s="14">
        <f t="shared" si="46"/>
        <v>40930.25</v>
      </c>
      <c r="U733" t="str">
        <f t="shared" si="47"/>
        <v>December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Q734" t="s">
        <v>8320</v>
      </c>
      <c r="R734" t="s">
        <v>8321</v>
      </c>
      <c r="S734" s="14">
        <f t="shared" si="45"/>
        <v>41486.424317129626</v>
      </c>
      <c r="T734" s="14">
        <f t="shared" si="46"/>
        <v>41546.424317129626</v>
      </c>
      <c r="U734" t="str">
        <f t="shared" si="47"/>
        <v>July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Q735" t="s">
        <v>8320</v>
      </c>
      <c r="R735" t="s">
        <v>8321</v>
      </c>
      <c r="S735" s="14">
        <f t="shared" si="45"/>
        <v>41598.420046296298</v>
      </c>
      <c r="T735" s="14">
        <f t="shared" si="46"/>
        <v>41628.420046296298</v>
      </c>
      <c r="U735" t="str">
        <f t="shared" si="47"/>
        <v>November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Q736" t="s">
        <v>8320</v>
      </c>
      <c r="R736" t="s">
        <v>8321</v>
      </c>
      <c r="S736" s="14">
        <f t="shared" si="45"/>
        <v>42102.164583333331</v>
      </c>
      <c r="T736" s="14">
        <f t="shared" si="46"/>
        <v>42133.208333333328</v>
      </c>
      <c r="U736" t="str">
        <f t="shared" si="47"/>
        <v>April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114.41000000000001</v>
      </c>
      <c r="Q737" t="s">
        <v>8320</v>
      </c>
      <c r="R737" t="s">
        <v>8321</v>
      </c>
      <c r="S737" s="14">
        <f t="shared" si="45"/>
        <v>41946.029467592591</v>
      </c>
      <c r="T737" s="14">
        <f t="shared" si="46"/>
        <v>41977.027083333334</v>
      </c>
      <c r="U737" t="str">
        <f t="shared" si="47"/>
        <v>November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315.14000000000004</v>
      </c>
      <c r="Q738" t="s">
        <v>8320</v>
      </c>
      <c r="R738" t="s">
        <v>8321</v>
      </c>
      <c r="S738" s="14">
        <f t="shared" si="45"/>
        <v>41579.734259259261</v>
      </c>
      <c r="T738" s="14">
        <f t="shared" si="46"/>
        <v>41599.207638888889</v>
      </c>
      <c r="U738" t="str">
        <f t="shared" si="47"/>
        <v>November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Q739" t="s">
        <v>8320</v>
      </c>
      <c r="R739" t="s">
        <v>8321</v>
      </c>
      <c r="S739" s="14">
        <f t="shared" si="45"/>
        <v>41667.275312500002</v>
      </c>
      <c r="T739" s="14">
        <f t="shared" si="46"/>
        <v>41684.833333333336</v>
      </c>
      <c r="U739" t="str">
        <f t="shared" si="47"/>
        <v>January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106.73000000000002</v>
      </c>
      <c r="Q740" t="s">
        <v>8320</v>
      </c>
      <c r="R740" t="s">
        <v>8321</v>
      </c>
      <c r="S740" s="14">
        <f t="shared" si="45"/>
        <v>41943.604097222225</v>
      </c>
      <c r="T740" s="14">
        <f t="shared" si="46"/>
        <v>41974.207638888889</v>
      </c>
      <c r="U740" t="str">
        <f t="shared" si="47"/>
        <v>October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Q741" t="s">
        <v>8320</v>
      </c>
      <c r="R741" t="s">
        <v>8321</v>
      </c>
      <c r="S741" s="14">
        <f t="shared" si="45"/>
        <v>41829.502650462964</v>
      </c>
      <c r="T741" s="14">
        <f t="shared" si="46"/>
        <v>41862.502650462964</v>
      </c>
      <c r="U741" t="str">
        <f t="shared" si="47"/>
        <v>July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Q742" t="s">
        <v>8320</v>
      </c>
      <c r="R742" t="s">
        <v>8321</v>
      </c>
      <c r="S742" s="14">
        <f t="shared" si="45"/>
        <v>42162.146782407406</v>
      </c>
      <c r="T742" s="14">
        <f t="shared" si="46"/>
        <v>42176.146782407406</v>
      </c>
      <c r="U742" t="str">
        <f t="shared" si="47"/>
        <v>June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Q743" t="s">
        <v>8320</v>
      </c>
      <c r="R743" t="s">
        <v>8321</v>
      </c>
      <c r="S743" s="14">
        <f t="shared" si="45"/>
        <v>41401.648217592592</v>
      </c>
      <c r="T743" s="14">
        <f t="shared" si="46"/>
        <v>41436.648217592592</v>
      </c>
      <c r="U743" t="str">
        <f t="shared" si="47"/>
        <v>May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Q744" t="s">
        <v>8320</v>
      </c>
      <c r="R744" t="s">
        <v>8321</v>
      </c>
      <c r="S744" s="14">
        <f t="shared" si="45"/>
        <v>41689.917962962965</v>
      </c>
      <c r="T744" s="14">
        <f t="shared" si="46"/>
        <v>41719.876296296294</v>
      </c>
      <c r="U744" t="str">
        <f t="shared" si="47"/>
        <v>February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Q745" t="s">
        <v>8320</v>
      </c>
      <c r="R745" t="s">
        <v>8321</v>
      </c>
      <c r="S745" s="14">
        <f t="shared" si="45"/>
        <v>40990.709317129629</v>
      </c>
      <c r="T745" s="14">
        <f t="shared" si="46"/>
        <v>41015.875</v>
      </c>
      <c r="U745" t="str">
        <f t="shared" si="47"/>
        <v>March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Q746" t="s">
        <v>8320</v>
      </c>
      <c r="R746" t="s">
        <v>8321</v>
      </c>
      <c r="S746" s="14">
        <f t="shared" si="45"/>
        <v>41226.95721064815</v>
      </c>
      <c r="T746" s="14">
        <f t="shared" si="46"/>
        <v>41256.95721064815</v>
      </c>
      <c r="U746" t="str">
        <f t="shared" si="47"/>
        <v>November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179.10000000000002</v>
      </c>
      <c r="Q747" t="s">
        <v>8320</v>
      </c>
      <c r="R747" t="s">
        <v>8321</v>
      </c>
      <c r="S747" s="14">
        <f t="shared" si="45"/>
        <v>41367.572280092594</v>
      </c>
      <c r="T747" s="14">
        <f t="shared" si="46"/>
        <v>41397.572280092594</v>
      </c>
      <c r="U747" t="str">
        <f t="shared" si="47"/>
        <v>April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Q748" t="s">
        <v>8320</v>
      </c>
      <c r="R748" t="s">
        <v>8321</v>
      </c>
      <c r="S748" s="14">
        <f t="shared" si="45"/>
        <v>41157.042928240742</v>
      </c>
      <c r="T748" s="14">
        <f t="shared" si="46"/>
        <v>41175.165972222225</v>
      </c>
      <c r="U748" t="str">
        <f t="shared" si="47"/>
        <v>September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100.03999999999999</v>
      </c>
      <c r="Q749" t="s">
        <v>8320</v>
      </c>
      <c r="R749" t="s">
        <v>8321</v>
      </c>
      <c r="S749" s="14">
        <f t="shared" si="45"/>
        <v>41988.548831018517</v>
      </c>
      <c r="T749" s="14">
        <f t="shared" si="46"/>
        <v>42019.454166666663</v>
      </c>
      <c r="U749" t="str">
        <f t="shared" si="47"/>
        <v>December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Q750" t="s">
        <v>8320</v>
      </c>
      <c r="R750" t="s">
        <v>8321</v>
      </c>
      <c r="S750" s="14">
        <f t="shared" si="45"/>
        <v>41831.846828703703</v>
      </c>
      <c r="T750" s="14">
        <f t="shared" si="46"/>
        <v>41861.846828703703</v>
      </c>
      <c r="U750" t="str">
        <f t="shared" si="47"/>
        <v>July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Q751" t="s">
        <v>8320</v>
      </c>
      <c r="R751" t="s">
        <v>8321</v>
      </c>
      <c r="S751" s="14">
        <f t="shared" si="45"/>
        <v>42733.94131944445</v>
      </c>
      <c r="T751" s="14">
        <f t="shared" si="46"/>
        <v>42763.94131944445</v>
      </c>
      <c r="U751" t="str">
        <f t="shared" si="47"/>
        <v>December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Q752" t="s">
        <v>8320</v>
      </c>
      <c r="R752" t="s">
        <v>8321</v>
      </c>
      <c r="S752" s="14">
        <f t="shared" si="45"/>
        <v>41299.878148148149</v>
      </c>
      <c r="T752" s="14">
        <f t="shared" si="46"/>
        <v>41329.878148148149</v>
      </c>
      <c r="U752" t="str">
        <f t="shared" si="47"/>
        <v>January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Q753" t="s">
        <v>8320</v>
      </c>
      <c r="R753" t="s">
        <v>8321</v>
      </c>
      <c r="S753" s="14">
        <f t="shared" si="45"/>
        <v>40713.630497685182</v>
      </c>
      <c r="T753" s="14">
        <f t="shared" si="46"/>
        <v>40759.630497685182</v>
      </c>
      <c r="U753" t="str">
        <f t="shared" si="47"/>
        <v>June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Q754" t="s">
        <v>8320</v>
      </c>
      <c r="R754" t="s">
        <v>8321</v>
      </c>
      <c r="S754" s="14">
        <f t="shared" si="45"/>
        <v>42639.421493055561</v>
      </c>
      <c r="T754" s="14">
        <f t="shared" si="46"/>
        <v>42659.458333333328</v>
      </c>
      <c r="U754" t="str">
        <f t="shared" si="47"/>
        <v>September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Q755" t="s">
        <v>8320</v>
      </c>
      <c r="R755" t="s">
        <v>8321</v>
      </c>
      <c r="S755" s="14">
        <f t="shared" si="45"/>
        <v>42019.590173611112</v>
      </c>
      <c r="T755" s="14">
        <f t="shared" si="46"/>
        <v>42049.590173611112</v>
      </c>
      <c r="U755" t="str">
        <f t="shared" si="47"/>
        <v>January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Q756" t="s">
        <v>8320</v>
      </c>
      <c r="R756" t="s">
        <v>8321</v>
      </c>
      <c r="S756" s="14">
        <f t="shared" si="45"/>
        <v>41249.749085648145</v>
      </c>
      <c r="T756" s="14">
        <f t="shared" si="46"/>
        <v>41279.749085648145</v>
      </c>
      <c r="U756" t="str">
        <f t="shared" si="47"/>
        <v>December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101.91000000000001</v>
      </c>
      <c r="Q757" t="s">
        <v>8320</v>
      </c>
      <c r="R757" t="s">
        <v>8321</v>
      </c>
      <c r="S757" s="14">
        <f t="shared" si="45"/>
        <v>41383.605057870373</v>
      </c>
      <c r="T757" s="14">
        <f t="shared" si="46"/>
        <v>41414.02847222222</v>
      </c>
      <c r="U757" t="str">
        <f t="shared" si="47"/>
        <v>April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117.71000000000001</v>
      </c>
      <c r="Q758" t="s">
        <v>8320</v>
      </c>
      <c r="R758" t="s">
        <v>8321</v>
      </c>
      <c r="S758" s="14">
        <f t="shared" si="45"/>
        <v>40590.766886574071</v>
      </c>
      <c r="T758" s="14">
        <f t="shared" si="46"/>
        <v>40651.725219907406</v>
      </c>
      <c r="U758" t="str">
        <f t="shared" si="47"/>
        <v>February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Q759" t="s">
        <v>8320</v>
      </c>
      <c r="R759" t="s">
        <v>8321</v>
      </c>
      <c r="S759" s="14">
        <f t="shared" si="45"/>
        <v>41235.054560185185</v>
      </c>
      <c r="T759" s="14">
        <f t="shared" si="46"/>
        <v>41249.054560185185</v>
      </c>
      <c r="U759" t="str">
        <f t="shared" si="47"/>
        <v>November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Q760" t="s">
        <v>8320</v>
      </c>
      <c r="R760" t="s">
        <v>8321</v>
      </c>
      <c r="S760" s="14">
        <f t="shared" si="45"/>
        <v>40429.836435185185</v>
      </c>
      <c r="T760" s="14">
        <f t="shared" si="46"/>
        <v>40459.836435185185</v>
      </c>
      <c r="U760" t="str">
        <f t="shared" si="47"/>
        <v>September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Q761" t="s">
        <v>8320</v>
      </c>
      <c r="R761" t="s">
        <v>8321</v>
      </c>
      <c r="S761" s="14">
        <f t="shared" si="45"/>
        <v>41789.330312500002</v>
      </c>
      <c r="T761" s="14">
        <f t="shared" si="46"/>
        <v>41829.330312500002</v>
      </c>
      <c r="U761" t="str">
        <f t="shared" si="47"/>
        <v>May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Q762" t="s">
        <v>8320</v>
      </c>
      <c r="R762" t="s">
        <v>8322</v>
      </c>
      <c r="S762" s="14">
        <f t="shared" si="45"/>
        <v>42670.764039351852</v>
      </c>
      <c r="T762" s="14">
        <f t="shared" si="46"/>
        <v>42700.805706018524</v>
      </c>
      <c r="U762" t="str">
        <f t="shared" si="47"/>
        <v>October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Q763" t="s">
        <v>8320</v>
      </c>
      <c r="R763" t="s">
        <v>8322</v>
      </c>
      <c r="S763" s="14">
        <f t="shared" si="45"/>
        <v>41642.751458333332</v>
      </c>
      <c r="T763" s="14">
        <f t="shared" si="46"/>
        <v>41672.751458333332</v>
      </c>
      <c r="U763" t="str">
        <f t="shared" si="47"/>
        <v>January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Q764" t="s">
        <v>8320</v>
      </c>
      <c r="R764" t="s">
        <v>8322</v>
      </c>
      <c r="S764" s="14">
        <f t="shared" si="45"/>
        <v>42690.858449074076</v>
      </c>
      <c r="T764" s="14">
        <f t="shared" si="46"/>
        <v>42708.25</v>
      </c>
      <c r="U764" t="str">
        <f t="shared" si="47"/>
        <v>November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0.12000000000000001</v>
      </c>
      <c r="Q765" t="s">
        <v>8320</v>
      </c>
      <c r="R765" t="s">
        <v>8322</v>
      </c>
      <c r="S765" s="14">
        <f t="shared" si="45"/>
        <v>41471.446851851855</v>
      </c>
      <c r="T765" s="14">
        <f t="shared" si="46"/>
        <v>41501.446851851855</v>
      </c>
      <c r="U765" t="str">
        <f t="shared" si="47"/>
        <v>July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Q766" t="s">
        <v>8320</v>
      </c>
      <c r="R766" t="s">
        <v>8322</v>
      </c>
      <c r="S766" s="14">
        <f t="shared" si="45"/>
        <v>42227.173159722224</v>
      </c>
      <c r="T766" s="14">
        <f t="shared" si="46"/>
        <v>42257.173159722224</v>
      </c>
      <c r="U766" t="str">
        <f t="shared" si="47"/>
        <v>August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36.010000000000005</v>
      </c>
      <c r="Q767" t="s">
        <v>8320</v>
      </c>
      <c r="R767" t="s">
        <v>8322</v>
      </c>
      <c r="S767" s="14">
        <f t="shared" si="45"/>
        <v>41901.542638888888</v>
      </c>
      <c r="T767" s="14">
        <f t="shared" si="46"/>
        <v>41931.542638888888</v>
      </c>
      <c r="U767" t="str">
        <f t="shared" si="47"/>
        <v>September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Q768" t="s">
        <v>8320</v>
      </c>
      <c r="R768" t="s">
        <v>8322</v>
      </c>
      <c r="S768" s="14">
        <f t="shared" si="45"/>
        <v>42021.783368055556</v>
      </c>
      <c r="T768" s="14">
        <f t="shared" si="46"/>
        <v>42051.783368055556</v>
      </c>
      <c r="U768" t="str">
        <f t="shared" si="47"/>
        <v>January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Q769" t="s">
        <v>8320</v>
      </c>
      <c r="R769" t="s">
        <v>8322</v>
      </c>
      <c r="S769" s="14">
        <f t="shared" si="45"/>
        <v>42115.143634259264</v>
      </c>
      <c r="T769" s="14">
        <f t="shared" si="46"/>
        <v>42145.143634259264</v>
      </c>
      <c r="U769" t="str">
        <f t="shared" si="47"/>
        <v>April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Q770" t="s">
        <v>8320</v>
      </c>
      <c r="R770" t="s">
        <v>8322</v>
      </c>
      <c r="S770" s="14">
        <f t="shared" si="45"/>
        <v>41594.207060185188</v>
      </c>
      <c r="T770" s="14">
        <f t="shared" si="46"/>
        <v>41624.207060185188</v>
      </c>
      <c r="U770" t="str">
        <f t="shared" si="47"/>
        <v>November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MROUND(E771/D771, 0.0001) * 100</f>
        <v>41.400000000000006</v>
      </c>
      <c r="Q771" t="s">
        <v>8320</v>
      </c>
      <c r="R771" t="s">
        <v>8322</v>
      </c>
      <c r="S771" s="14">
        <f t="shared" ref="S771:S834" si="49">(J771/86400)+DATE(1970,1,1)</f>
        <v>41604.996458333335</v>
      </c>
      <c r="T771" s="14">
        <f t="shared" ref="T771:T834" si="50">(I771/86400)+DATE(1970,1,1)</f>
        <v>41634.996458333335</v>
      </c>
      <c r="U771" t="str">
        <f t="shared" ref="U771:U834" si="51">TEXT(S771, "MMMM")</f>
        <v>November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Q772" t="s">
        <v>8320</v>
      </c>
      <c r="R772" t="s">
        <v>8322</v>
      </c>
      <c r="S772" s="14">
        <f t="shared" si="49"/>
        <v>41289.9996412037</v>
      </c>
      <c r="T772" s="14">
        <f t="shared" si="50"/>
        <v>41329.9996412037</v>
      </c>
      <c r="U772" t="str">
        <f t="shared" si="51"/>
        <v>January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3.0000000000000002E-2</v>
      </c>
      <c r="Q773" t="s">
        <v>8320</v>
      </c>
      <c r="R773" t="s">
        <v>8322</v>
      </c>
      <c r="S773" s="14">
        <f t="shared" si="49"/>
        <v>42349.824097222227</v>
      </c>
      <c r="T773" s="14">
        <f t="shared" si="50"/>
        <v>42399.824097222227</v>
      </c>
      <c r="U773" t="str">
        <f t="shared" si="51"/>
        <v>December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3.3300000000000005</v>
      </c>
      <c r="Q774" t="s">
        <v>8320</v>
      </c>
      <c r="R774" t="s">
        <v>8322</v>
      </c>
      <c r="S774" s="14">
        <f t="shared" si="49"/>
        <v>40068.056932870371</v>
      </c>
      <c r="T774" s="14">
        <f t="shared" si="50"/>
        <v>40118.165972222225</v>
      </c>
      <c r="U774" t="str">
        <f t="shared" si="51"/>
        <v>September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0.85000000000000009</v>
      </c>
      <c r="Q775" t="s">
        <v>8320</v>
      </c>
      <c r="R775" t="s">
        <v>8322</v>
      </c>
      <c r="S775" s="14">
        <f t="shared" si="49"/>
        <v>42100.735937500001</v>
      </c>
      <c r="T775" s="14">
        <f t="shared" si="50"/>
        <v>42134.959027777775</v>
      </c>
      <c r="U775" t="str">
        <f t="shared" si="51"/>
        <v>April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Q776" t="s">
        <v>8320</v>
      </c>
      <c r="R776" t="s">
        <v>8322</v>
      </c>
      <c r="S776" s="14">
        <f t="shared" si="49"/>
        <v>41663.780300925922</v>
      </c>
      <c r="T776" s="14">
        <f t="shared" si="50"/>
        <v>41693.780300925922</v>
      </c>
      <c r="U776" t="str">
        <f t="shared" si="51"/>
        <v>January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Q777" t="s">
        <v>8320</v>
      </c>
      <c r="R777" t="s">
        <v>8322</v>
      </c>
      <c r="S777" s="14">
        <f t="shared" si="49"/>
        <v>40863.060127314813</v>
      </c>
      <c r="T777" s="14">
        <f t="shared" si="50"/>
        <v>40893.060127314813</v>
      </c>
      <c r="U777" t="str">
        <f t="shared" si="51"/>
        <v>November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Q778" t="s">
        <v>8320</v>
      </c>
      <c r="R778" t="s">
        <v>8322</v>
      </c>
      <c r="S778" s="14">
        <f t="shared" si="49"/>
        <v>42250.685706018514</v>
      </c>
      <c r="T778" s="14">
        <f t="shared" si="50"/>
        <v>42288.208333333328</v>
      </c>
      <c r="U778" t="str">
        <f t="shared" si="51"/>
        <v>September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Q779" t="s">
        <v>8320</v>
      </c>
      <c r="R779" t="s">
        <v>8322</v>
      </c>
      <c r="S779" s="14">
        <f t="shared" si="49"/>
        <v>41456.981215277774</v>
      </c>
      <c r="T779" s="14">
        <f t="shared" si="50"/>
        <v>41486.981215277774</v>
      </c>
      <c r="U779" t="str">
        <f t="shared" si="51"/>
        <v>July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Q780" t="s">
        <v>8320</v>
      </c>
      <c r="R780" t="s">
        <v>8322</v>
      </c>
      <c r="S780" s="14">
        <f t="shared" si="49"/>
        <v>41729.702314814815</v>
      </c>
      <c r="T780" s="14">
        <f t="shared" si="50"/>
        <v>41759.702314814815</v>
      </c>
      <c r="U780" t="str">
        <f t="shared" si="51"/>
        <v>March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Q781" t="s">
        <v>8320</v>
      </c>
      <c r="R781" t="s">
        <v>8322</v>
      </c>
      <c r="S781" s="14">
        <f t="shared" si="49"/>
        <v>40436.68408564815</v>
      </c>
      <c r="T781" s="14">
        <f t="shared" si="50"/>
        <v>40466.166666666664</v>
      </c>
      <c r="U781" t="str">
        <f t="shared" si="51"/>
        <v>September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Q782" t="s">
        <v>8323</v>
      </c>
      <c r="R782" t="s">
        <v>8324</v>
      </c>
      <c r="S782" s="14">
        <f t="shared" si="49"/>
        <v>40636.673900462964</v>
      </c>
      <c r="T782" s="14">
        <f t="shared" si="50"/>
        <v>40666.673900462964</v>
      </c>
      <c r="U782" t="str">
        <f t="shared" si="51"/>
        <v>April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Q783" t="s">
        <v>8323</v>
      </c>
      <c r="R783" t="s">
        <v>8324</v>
      </c>
      <c r="S783" s="14">
        <f t="shared" si="49"/>
        <v>41403.000856481478</v>
      </c>
      <c r="T783" s="14">
        <f t="shared" si="50"/>
        <v>41433.000856481478</v>
      </c>
      <c r="U783" t="str">
        <f t="shared" si="51"/>
        <v>May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Q784" t="s">
        <v>8323</v>
      </c>
      <c r="R784" t="s">
        <v>8324</v>
      </c>
      <c r="S784" s="14">
        <f t="shared" si="49"/>
        <v>41116.758125</v>
      </c>
      <c r="T784" s="14">
        <f t="shared" si="50"/>
        <v>41146.758125</v>
      </c>
      <c r="U784" t="str">
        <f t="shared" si="51"/>
        <v>July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Q785" t="s">
        <v>8323</v>
      </c>
      <c r="R785" t="s">
        <v>8324</v>
      </c>
      <c r="S785" s="14">
        <f t="shared" si="49"/>
        <v>40987.773715277777</v>
      </c>
      <c r="T785" s="14">
        <f t="shared" si="50"/>
        <v>41026.916666666664</v>
      </c>
      <c r="U785" t="str">
        <f t="shared" si="51"/>
        <v>March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102.50000000000001</v>
      </c>
      <c r="Q786" t="s">
        <v>8323</v>
      </c>
      <c r="R786" t="s">
        <v>8324</v>
      </c>
      <c r="S786" s="14">
        <f t="shared" si="49"/>
        <v>41675.149525462963</v>
      </c>
      <c r="T786" s="14">
        <f t="shared" si="50"/>
        <v>41715.107858796298</v>
      </c>
      <c r="U786" t="str">
        <f t="shared" si="51"/>
        <v>February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Q787" t="s">
        <v>8323</v>
      </c>
      <c r="R787" t="s">
        <v>8324</v>
      </c>
      <c r="S787" s="14">
        <f t="shared" si="49"/>
        <v>41303.593923611115</v>
      </c>
      <c r="T787" s="14">
        <f t="shared" si="50"/>
        <v>41333.593923611115</v>
      </c>
      <c r="U787" t="str">
        <f t="shared" si="51"/>
        <v>January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Q788" t="s">
        <v>8323</v>
      </c>
      <c r="R788" t="s">
        <v>8324</v>
      </c>
      <c r="S788" s="14">
        <f t="shared" si="49"/>
        <v>40983.055949074071</v>
      </c>
      <c r="T788" s="14">
        <f t="shared" si="50"/>
        <v>41040.657638888893</v>
      </c>
      <c r="U788" t="str">
        <f t="shared" si="51"/>
        <v>March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114.17000000000002</v>
      </c>
      <c r="Q789" t="s">
        <v>8323</v>
      </c>
      <c r="R789" t="s">
        <v>8324</v>
      </c>
      <c r="S789" s="14">
        <f t="shared" si="49"/>
        <v>41549.627615740741</v>
      </c>
      <c r="T789" s="14">
        <f t="shared" si="50"/>
        <v>41579.627615740741</v>
      </c>
      <c r="U789" t="str">
        <f t="shared" si="51"/>
        <v>October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Q790" t="s">
        <v>8323</v>
      </c>
      <c r="R790" t="s">
        <v>8324</v>
      </c>
      <c r="S790" s="14">
        <f t="shared" si="49"/>
        <v>41059.006805555553</v>
      </c>
      <c r="T790" s="14">
        <f t="shared" si="50"/>
        <v>41097.165972222225</v>
      </c>
      <c r="U790" t="str">
        <f t="shared" si="51"/>
        <v>May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109.41000000000001</v>
      </c>
      <c r="Q791" t="s">
        <v>8323</v>
      </c>
      <c r="R791" t="s">
        <v>8324</v>
      </c>
      <c r="S791" s="14">
        <f t="shared" si="49"/>
        <v>41277.186111111107</v>
      </c>
      <c r="T791" s="14">
        <f t="shared" si="50"/>
        <v>41295.332638888889</v>
      </c>
      <c r="U791" t="str">
        <f t="shared" si="51"/>
        <v>January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Q792" t="s">
        <v>8323</v>
      </c>
      <c r="R792" t="s">
        <v>8324</v>
      </c>
      <c r="S792" s="14">
        <f t="shared" si="49"/>
        <v>41276.047905092593</v>
      </c>
      <c r="T792" s="14">
        <f t="shared" si="50"/>
        <v>41306.047905092593</v>
      </c>
      <c r="U792" t="str">
        <f t="shared" si="51"/>
        <v>January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103.86999999999999</v>
      </c>
      <c r="Q793" t="s">
        <v>8323</v>
      </c>
      <c r="R793" t="s">
        <v>8324</v>
      </c>
      <c r="S793" s="14">
        <f t="shared" si="49"/>
        <v>41557.780624999999</v>
      </c>
      <c r="T793" s="14">
        <f t="shared" si="50"/>
        <v>41591.249305555553</v>
      </c>
      <c r="U793" t="str">
        <f t="shared" si="51"/>
        <v>October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Q794" t="s">
        <v>8323</v>
      </c>
      <c r="R794" t="s">
        <v>8324</v>
      </c>
      <c r="S794" s="14">
        <f t="shared" si="49"/>
        <v>41555.87364583333</v>
      </c>
      <c r="T794" s="14">
        <f t="shared" si="50"/>
        <v>41585.915312500001</v>
      </c>
      <c r="U794" t="str">
        <f t="shared" si="51"/>
        <v>October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Q795" t="s">
        <v>8323</v>
      </c>
      <c r="R795" t="s">
        <v>8324</v>
      </c>
      <c r="S795" s="14">
        <f t="shared" si="49"/>
        <v>41442.741249999999</v>
      </c>
      <c r="T795" s="14">
        <f t="shared" si="50"/>
        <v>41458.207638888889</v>
      </c>
      <c r="U795" t="str">
        <f t="shared" si="51"/>
        <v>June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105.31000000000002</v>
      </c>
      <c r="Q796" t="s">
        <v>8323</v>
      </c>
      <c r="R796" t="s">
        <v>8324</v>
      </c>
      <c r="S796" s="14">
        <f t="shared" si="49"/>
        <v>40736.115011574075</v>
      </c>
      <c r="T796" s="14">
        <f t="shared" si="50"/>
        <v>40791.712500000001</v>
      </c>
      <c r="U796" t="str">
        <f t="shared" si="51"/>
        <v>July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Q797" t="s">
        <v>8323</v>
      </c>
      <c r="R797" t="s">
        <v>8324</v>
      </c>
      <c r="S797" s="14">
        <f t="shared" si="49"/>
        <v>40963.613032407404</v>
      </c>
      <c r="T797" s="14">
        <f t="shared" si="50"/>
        <v>41006.207638888889</v>
      </c>
      <c r="U797" t="str">
        <f t="shared" si="51"/>
        <v>February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Q798" t="s">
        <v>8323</v>
      </c>
      <c r="R798" t="s">
        <v>8324</v>
      </c>
      <c r="S798" s="14">
        <f t="shared" si="49"/>
        <v>41502.882928240739</v>
      </c>
      <c r="T798" s="14">
        <f t="shared" si="50"/>
        <v>41532.881944444445</v>
      </c>
      <c r="U798" t="str">
        <f t="shared" si="51"/>
        <v>August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107.53000000000002</v>
      </c>
      <c r="Q799" t="s">
        <v>8323</v>
      </c>
      <c r="R799" t="s">
        <v>8324</v>
      </c>
      <c r="S799" s="14">
        <f t="shared" si="49"/>
        <v>40996.994074074071</v>
      </c>
      <c r="T799" s="14">
        <f t="shared" si="50"/>
        <v>41028.166666666664</v>
      </c>
      <c r="U799" t="str">
        <f t="shared" si="51"/>
        <v>March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Q800" t="s">
        <v>8323</v>
      </c>
      <c r="R800" t="s">
        <v>8324</v>
      </c>
      <c r="S800" s="14">
        <f t="shared" si="49"/>
        <v>41882.590127314819</v>
      </c>
      <c r="T800" s="14">
        <f t="shared" si="50"/>
        <v>41912.590127314819</v>
      </c>
      <c r="U800" t="str">
        <f t="shared" si="51"/>
        <v>August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Q801" t="s">
        <v>8323</v>
      </c>
      <c r="R801" t="s">
        <v>8324</v>
      </c>
      <c r="S801" s="14">
        <f t="shared" si="49"/>
        <v>40996.667199074072</v>
      </c>
      <c r="T801" s="14">
        <f t="shared" si="50"/>
        <v>41026.667199074072</v>
      </c>
      <c r="U801" t="str">
        <f t="shared" si="51"/>
        <v>March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Q802" t="s">
        <v>8323</v>
      </c>
      <c r="R802" t="s">
        <v>8324</v>
      </c>
      <c r="S802" s="14">
        <f t="shared" si="49"/>
        <v>41863.433495370373</v>
      </c>
      <c r="T802" s="14">
        <f t="shared" si="50"/>
        <v>41893.433495370373</v>
      </c>
      <c r="U802" t="str">
        <f t="shared" si="51"/>
        <v>August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Q803" t="s">
        <v>8323</v>
      </c>
      <c r="R803" t="s">
        <v>8324</v>
      </c>
      <c r="S803" s="14">
        <f t="shared" si="49"/>
        <v>40695.795370370368</v>
      </c>
      <c r="T803" s="14">
        <f t="shared" si="50"/>
        <v>40725.795370370368</v>
      </c>
      <c r="U803" t="str">
        <f t="shared" si="51"/>
        <v>June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101.33000000000001</v>
      </c>
      <c r="Q804" t="s">
        <v>8323</v>
      </c>
      <c r="R804" t="s">
        <v>8324</v>
      </c>
      <c r="S804" s="14">
        <f t="shared" si="49"/>
        <v>41123.022268518514</v>
      </c>
      <c r="T804" s="14">
        <f t="shared" si="50"/>
        <v>41169.170138888891</v>
      </c>
      <c r="U804" t="str">
        <f t="shared" si="51"/>
        <v>August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123.26000000000002</v>
      </c>
      <c r="Q805" t="s">
        <v>8323</v>
      </c>
      <c r="R805" t="s">
        <v>8324</v>
      </c>
      <c r="S805" s="14">
        <f t="shared" si="49"/>
        <v>40665.949976851851</v>
      </c>
      <c r="T805" s="14">
        <f t="shared" si="50"/>
        <v>40692.041666666664</v>
      </c>
      <c r="U805" t="str">
        <f t="shared" si="51"/>
        <v>May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Q806" t="s">
        <v>8323</v>
      </c>
      <c r="R806" t="s">
        <v>8324</v>
      </c>
      <c r="S806" s="14">
        <f t="shared" si="49"/>
        <v>40730.105624999997</v>
      </c>
      <c r="T806" s="14">
        <f t="shared" si="50"/>
        <v>40747.165972222225</v>
      </c>
      <c r="U806" t="str">
        <f t="shared" si="51"/>
        <v>July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Q807" t="s">
        <v>8323</v>
      </c>
      <c r="R807" t="s">
        <v>8324</v>
      </c>
      <c r="S807" s="14">
        <f t="shared" si="49"/>
        <v>40690.823055555556</v>
      </c>
      <c r="T807" s="14">
        <f t="shared" si="50"/>
        <v>40740.958333333336</v>
      </c>
      <c r="U807" t="str">
        <f t="shared" si="51"/>
        <v>May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Q808" t="s">
        <v>8323</v>
      </c>
      <c r="R808" t="s">
        <v>8324</v>
      </c>
      <c r="S808" s="14">
        <f t="shared" si="49"/>
        <v>40763.691423611112</v>
      </c>
      <c r="T808" s="14">
        <f t="shared" si="50"/>
        <v>40793.691423611112</v>
      </c>
      <c r="U808" t="str">
        <f t="shared" si="51"/>
        <v>August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105.13000000000001</v>
      </c>
      <c r="Q809" t="s">
        <v>8323</v>
      </c>
      <c r="R809" t="s">
        <v>8324</v>
      </c>
      <c r="S809" s="14">
        <f t="shared" si="49"/>
        <v>42759.628599537042</v>
      </c>
      <c r="T809" s="14">
        <f t="shared" si="50"/>
        <v>42795.083333333328</v>
      </c>
      <c r="U809" t="str">
        <f t="shared" si="51"/>
        <v>January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Q810" t="s">
        <v>8323</v>
      </c>
      <c r="R810" t="s">
        <v>8324</v>
      </c>
      <c r="S810" s="14">
        <f t="shared" si="49"/>
        <v>41962.100532407407</v>
      </c>
      <c r="T810" s="14">
        <f t="shared" si="50"/>
        <v>41995.207638888889</v>
      </c>
      <c r="U810" t="str">
        <f t="shared" si="51"/>
        <v>November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103.77000000000001</v>
      </c>
      <c r="Q811" t="s">
        <v>8323</v>
      </c>
      <c r="R811" t="s">
        <v>8324</v>
      </c>
      <c r="S811" s="14">
        <f t="shared" si="49"/>
        <v>41628.833680555559</v>
      </c>
      <c r="T811" s="14">
        <f t="shared" si="50"/>
        <v>41658.833680555559</v>
      </c>
      <c r="U811" t="str">
        <f t="shared" si="51"/>
        <v>December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Q812" t="s">
        <v>8323</v>
      </c>
      <c r="R812" t="s">
        <v>8324</v>
      </c>
      <c r="S812" s="14">
        <f t="shared" si="49"/>
        <v>41123.056273148148</v>
      </c>
      <c r="T812" s="14">
        <f t="shared" si="50"/>
        <v>41153.056273148148</v>
      </c>
      <c r="U812" t="str">
        <f t="shared" si="51"/>
        <v>August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Q813" t="s">
        <v>8323</v>
      </c>
      <c r="R813" t="s">
        <v>8324</v>
      </c>
      <c r="S813" s="14">
        <f t="shared" si="49"/>
        <v>41443.643541666665</v>
      </c>
      <c r="T813" s="14">
        <f t="shared" si="50"/>
        <v>41465.702777777777</v>
      </c>
      <c r="U813" t="str">
        <f t="shared" si="51"/>
        <v>June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151.82999999999998</v>
      </c>
      <c r="Q814" t="s">
        <v>8323</v>
      </c>
      <c r="R814" t="s">
        <v>8324</v>
      </c>
      <c r="S814" s="14">
        <f t="shared" si="49"/>
        <v>41282.017962962964</v>
      </c>
      <c r="T814" s="14">
        <f t="shared" si="50"/>
        <v>41334.581944444442</v>
      </c>
      <c r="U814" t="str">
        <f t="shared" si="51"/>
        <v>January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Q815" t="s">
        <v>8323</v>
      </c>
      <c r="R815" t="s">
        <v>8324</v>
      </c>
      <c r="S815" s="14">
        <f t="shared" si="49"/>
        <v>41080.960243055553</v>
      </c>
      <c r="T815" s="14">
        <f t="shared" si="50"/>
        <v>41110.960243055553</v>
      </c>
      <c r="U815" t="str">
        <f t="shared" si="51"/>
        <v>June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127.30000000000001</v>
      </c>
      <c r="Q816" t="s">
        <v>8323</v>
      </c>
      <c r="R816" t="s">
        <v>8324</v>
      </c>
      <c r="S816" s="14">
        <f t="shared" si="49"/>
        <v>40679.743067129632</v>
      </c>
      <c r="T816" s="14">
        <f t="shared" si="50"/>
        <v>40694.75277777778</v>
      </c>
      <c r="U816" t="str">
        <f t="shared" si="51"/>
        <v>May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Q817" t="s">
        <v>8323</v>
      </c>
      <c r="R817" t="s">
        <v>8324</v>
      </c>
      <c r="S817" s="14">
        <f t="shared" si="49"/>
        <v>41914.917858796296</v>
      </c>
      <c r="T817" s="14">
        <f t="shared" si="50"/>
        <v>41944.917858796296</v>
      </c>
      <c r="U817" t="str">
        <f t="shared" si="51"/>
        <v>October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Q818" t="s">
        <v>8323</v>
      </c>
      <c r="R818" t="s">
        <v>8324</v>
      </c>
      <c r="S818" s="14">
        <f t="shared" si="49"/>
        <v>41341.870868055557</v>
      </c>
      <c r="T818" s="14">
        <f t="shared" si="50"/>
        <v>41373.270833333336</v>
      </c>
      <c r="U818" t="str">
        <f t="shared" si="51"/>
        <v>March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137.10999999999999</v>
      </c>
      <c r="Q819" t="s">
        <v>8323</v>
      </c>
      <c r="R819" t="s">
        <v>8324</v>
      </c>
      <c r="S819" s="14">
        <f t="shared" si="49"/>
        <v>40925.599664351852</v>
      </c>
      <c r="T819" s="14">
        <f t="shared" si="50"/>
        <v>40979.207638888889</v>
      </c>
      <c r="U819" t="str">
        <f t="shared" si="51"/>
        <v>January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Q820" t="s">
        <v>8323</v>
      </c>
      <c r="R820" t="s">
        <v>8324</v>
      </c>
      <c r="S820" s="14">
        <f t="shared" si="49"/>
        <v>41120.882881944446</v>
      </c>
      <c r="T820" s="14">
        <f t="shared" si="50"/>
        <v>41128.709027777775</v>
      </c>
      <c r="U820" t="str">
        <f t="shared" si="51"/>
        <v>July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108.75000000000001</v>
      </c>
      <c r="Q821" t="s">
        <v>8323</v>
      </c>
      <c r="R821" t="s">
        <v>8324</v>
      </c>
      <c r="S821" s="14">
        <f t="shared" si="49"/>
        <v>41619.998310185183</v>
      </c>
      <c r="T821" s="14">
        <f t="shared" si="50"/>
        <v>41629.197222222225</v>
      </c>
      <c r="U821" t="str">
        <f t="shared" si="51"/>
        <v>December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Q822" t="s">
        <v>8323</v>
      </c>
      <c r="R822" t="s">
        <v>8324</v>
      </c>
      <c r="S822" s="14">
        <f t="shared" si="49"/>
        <v>41768.841921296298</v>
      </c>
      <c r="T822" s="14">
        <f t="shared" si="50"/>
        <v>41799.208333333336</v>
      </c>
      <c r="U822" t="str">
        <f t="shared" si="51"/>
        <v>May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Q823" t="s">
        <v>8323</v>
      </c>
      <c r="R823" t="s">
        <v>8324</v>
      </c>
      <c r="S823" s="14">
        <f t="shared" si="49"/>
        <v>42093.922048611115</v>
      </c>
      <c r="T823" s="14">
        <f t="shared" si="50"/>
        <v>42128.167361111111</v>
      </c>
      <c r="U823" t="str">
        <f t="shared" si="51"/>
        <v>March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Q824" t="s">
        <v>8323</v>
      </c>
      <c r="R824" t="s">
        <v>8324</v>
      </c>
      <c r="S824" s="14">
        <f t="shared" si="49"/>
        <v>41157.947337962964</v>
      </c>
      <c r="T824" s="14">
        <f t="shared" si="50"/>
        <v>41187.947337962964</v>
      </c>
      <c r="U824" t="str">
        <f t="shared" si="51"/>
        <v>September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179.50000000000003</v>
      </c>
      <c r="Q825" t="s">
        <v>8323</v>
      </c>
      <c r="R825" t="s">
        <v>8324</v>
      </c>
      <c r="S825" s="14">
        <f t="shared" si="49"/>
        <v>42055.972824074073</v>
      </c>
      <c r="T825" s="14">
        <f t="shared" si="50"/>
        <v>42085.931157407409</v>
      </c>
      <c r="U825" t="str">
        <f t="shared" si="51"/>
        <v>February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134.38000000000002</v>
      </c>
      <c r="Q826" t="s">
        <v>8323</v>
      </c>
      <c r="R826" t="s">
        <v>8324</v>
      </c>
      <c r="S826" s="14">
        <f t="shared" si="49"/>
        <v>40250.242106481484</v>
      </c>
      <c r="T826" s="14">
        <f t="shared" si="50"/>
        <v>40286.290972222225</v>
      </c>
      <c r="U826" t="str">
        <f t="shared" si="51"/>
        <v>March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100.42999999999999</v>
      </c>
      <c r="Q827" t="s">
        <v>8323</v>
      </c>
      <c r="R827" t="s">
        <v>8324</v>
      </c>
      <c r="S827" s="14">
        <f t="shared" si="49"/>
        <v>41186.306527777779</v>
      </c>
      <c r="T827" s="14">
        <f t="shared" si="50"/>
        <v>41211.306527777779</v>
      </c>
      <c r="U827" t="str">
        <f t="shared" si="51"/>
        <v>October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101.44999999999999</v>
      </c>
      <c r="Q828" t="s">
        <v>8323</v>
      </c>
      <c r="R828" t="s">
        <v>8324</v>
      </c>
      <c r="S828" s="14">
        <f t="shared" si="49"/>
        <v>40973.038541666669</v>
      </c>
      <c r="T828" s="14">
        <f t="shared" si="50"/>
        <v>40993.996874999997</v>
      </c>
      <c r="U828" t="str">
        <f t="shared" si="51"/>
        <v>March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103.33000000000001</v>
      </c>
      <c r="Q829" t="s">
        <v>8323</v>
      </c>
      <c r="R829" t="s">
        <v>8324</v>
      </c>
      <c r="S829" s="14">
        <f t="shared" si="49"/>
        <v>40927.473460648151</v>
      </c>
      <c r="T829" s="14">
        <f t="shared" si="50"/>
        <v>40953.825694444444</v>
      </c>
      <c r="U829" t="str">
        <f t="shared" si="51"/>
        <v>January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Q830" t="s">
        <v>8323</v>
      </c>
      <c r="R830" t="s">
        <v>8324</v>
      </c>
      <c r="S830" s="14">
        <f t="shared" si="49"/>
        <v>41073.050717592589</v>
      </c>
      <c r="T830" s="14">
        <f t="shared" si="50"/>
        <v>41085.683333333334</v>
      </c>
      <c r="U830" t="str">
        <f t="shared" si="51"/>
        <v>June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Q831" t="s">
        <v>8323</v>
      </c>
      <c r="R831" t="s">
        <v>8324</v>
      </c>
      <c r="S831" s="14">
        <f t="shared" si="49"/>
        <v>42504.801388888889</v>
      </c>
      <c r="T831" s="14">
        <f t="shared" si="50"/>
        <v>42564.801388888889</v>
      </c>
      <c r="U831" t="str">
        <f t="shared" si="51"/>
        <v>May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Q832" t="s">
        <v>8323</v>
      </c>
      <c r="R832" t="s">
        <v>8324</v>
      </c>
      <c r="S832" s="14">
        <f t="shared" si="49"/>
        <v>41325.525752314818</v>
      </c>
      <c r="T832" s="14">
        <f t="shared" si="50"/>
        <v>41355.484085648146</v>
      </c>
      <c r="U832" t="str">
        <f t="shared" si="51"/>
        <v>February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233.32999999999998</v>
      </c>
      <c r="Q833" t="s">
        <v>8323</v>
      </c>
      <c r="R833" t="s">
        <v>8324</v>
      </c>
      <c r="S833" s="14">
        <f t="shared" si="49"/>
        <v>40996.646921296298</v>
      </c>
      <c r="T833" s="14">
        <f t="shared" si="50"/>
        <v>41026.646921296298</v>
      </c>
      <c r="U833" t="str">
        <f t="shared" si="51"/>
        <v>March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Q834" t="s">
        <v>8323</v>
      </c>
      <c r="R834" t="s">
        <v>8324</v>
      </c>
      <c r="S834" s="14">
        <f t="shared" si="49"/>
        <v>40869.675173611111</v>
      </c>
      <c r="T834" s="14">
        <f t="shared" si="50"/>
        <v>40929.342361111107</v>
      </c>
      <c r="U834" t="str">
        <f t="shared" si="51"/>
        <v>November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MROUND(E835/D835, 0.0001) * 100</f>
        <v>101.67000000000002</v>
      </c>
      <c r="Q835" t="s">
        <v>8323</v>
      </c>
      <c r="R835" t="s">
        <v>8324</v>
      </c>
      <c r="S835" s="14">
        <f t="shared" ref="S835:S898" si="53">(J835/86400)+DATE(1970,1,1)</f>
        <v>41718.878182870372</v>
      </c>
      <c r="T835" s="14">
        <f t="shared" ref="T835:T898" si="54">(I835/86400)+DATE(1970,1,1)</f>
        <v>41748.878182870372</v>
      </c>
      <c r="U835" t="str">
        <f t="shared" ref="U835:U898" si="55">TEXT(S835, "MMMM")</f>
        <v>March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Q836" t="s">
        <v>8323</v>
      </c>
      <c r="R836" t="s">
        <v>8324</v>
      </c>
      <c r="S836" s="14">
        <f t="shared" si="53"/>
        <v>41422.822824074072</v>
      </c>
      <c r="T836" s="14">
        <f t="shared" si="54"/>
        <v>41456.165972222225</v>
      </c>
      <c r="U836" t="str">
        <f t="shared" si="55"/>
        <v>May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Q837" t="s">
        <v>8323</v>
      </c>
      <c r="R837" t="s">
        <v>8324</v>
      </c>
      <c r="S837" s="14">
        <f t="shared" si="53"/>
        <v>41005.45784722222</v>
      </c>
      <c r="T837" s="14">
        <f t="shared" si="54"/>
        <v>41048.125</v>
      </c>
      <c r="U837" t="str">
        <f t="shared" si="55"/>
        <v>April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Q838" t="s">
        <v>8323</v>
      </c>
      <c r="R838" t="s">
        <v>8324</v>
      </c>
      <c r="S838" s="14">
        <f t="shared" si="53"/>
        <v>41524.056921296295</v>
      </c>
      <c r="T838" s="14">
        <f t="shared" si="54"/>
        <v>41554.056921296295</v>
      </c>
      <c r="U838" t="str">
        <f t="shared" si="55"/>
        <v>September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Q839" t="s">
        <v>8323</v>
      </c>
      <c r="R839" t="s">
        <v>8324</v>
      </c>
      <c r="S839" s="14">
        <f t="shared" si="53"/>
        <v>41730.998402777775</v>
      </c>
      <c r="T839" s="14">
        <f t="shared" si="54"/>
        <v>41760.998402777775</v>
      </c>
      <c r="U839" t="str">
        <f t="shared" si="55"/>
        <v>April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Q840" t="s">
        <v>8323</v>
      </c>
      <c r="R840" t="s">
        <v>8324</v>
      </c>
      <c r="S840" s="14">
        <f t="shared" si="53"/>
        <v>40895.897974537038</v>
      </c>
      <c r="T840" s="14">
        <f t="shared" si="54"/>
        <v>40925.897974537038</v>
      </c>
      <c r="U840" t="str">
        <f t="shared" si="55"/>
        <v>December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116.62000000000002</v>
      </c>
      <c r="Q841" t="s">
        <v>8323</v>
      </c>
      <c r="R841" t="s">
        <v>8324</v>
      </c>
      <c r="S841" s="14">
        <f t="shared" si="53"/>
        <v>41144.763379629629</v>
      </c>
      <c r="T841" s="14">
        <f t="shared" si="54"/>
        <v>41174.763379629629</v>
      </c>
      <c r="U841" t="str">
        <f t="shared" si="55"/>
        <v>August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120.42000000000002</v>
      </c>
      <c r="Q842" t="s">
        <v>8323</v>
      </c>
      <c r="R842" t="s">
        <v>8325</v>
      </c>
      <c r="S842" s="14">
        <f t="shared" si="53"/>
        <v>42607.226701388892</v>
      </c>
      <c r="T842" s="14">
        <f t="shared" si="54"/>
        <v>42637.226701388892</v>
      </c>
      <c r="U842" t="str">
        <f t="shared" si="55"/>
        <v>August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Q843" t="s">
        <v>8323</v>
      </c>
      <c r="R843" t="s">
        <v>8325</v>
      </c>
      <c r="S843" s="14">
        <f t="shared" si="53"/>
        <v>41923.838692129633</v>
      </c>
      <c r="T843" s="14">
        <f t="shared" si="54"/>
        <v>41953.880358796298</v>
      </c>
      <c r="U843" t="str">
        <f t="shared" si="55"/>
        <v>October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104.32000000000001</v>
      </c>
      <c r="Q844" t="s">
        <v>8323</v>
      </c>
      <c r="R844" t="s">
        <v>8325</v>
      </c>
      <c r="S844" s="14">
        <f t="shared" si="53"/>
        <v>41526.59239583333</v>
      </c>
      <c r="T844" s="14">
        <f t="shared" si="54"/>
        <v>41561.165972222225</v>
      </c>
      <c r="U844" t="str">
        <f t="shared" si="55"/>
        <v>September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Q845" t="s">
        <v>8323</v>
      </c>
      <c r="R845" t="s">
        <v>8325</v>
      </c>
      <c r="S845" s="14">
        <f t="shared" si="53"/>
        <v>42695.257870370369</v>
      </c>
      <c r="T845" s="14">
        <f t="shared" si="54"/>
        <v>42712.333333333328</v>
      </c>
      <c r="U845" t="str">
        <f t="shared" si="55"/>
        <v>November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Q846" t="s">
        <v>8323</v>
      </c>
      <c r="R846" t="s">
        <v>8325</v>
      </c>
      <c r="S846" s="14">
        <f t="shared" si="53"/>
        <v>41905.684629629628</v>
      </c>
      <c r="T846" s="14">
        <f t="shared" si="54"/>
        <v>41944.207638888889</v>
      </c>
      <c r="U846" t="str">
        <f t="shared" si="55"/>
        <v>September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Q847" t="s">
        <v>8323</v>
      </c>
      <c r="R847" t="s">
        <v>8325</v>
      </c>
      <c r="S847" s="14">
        <f t="shared" si="53"/>
        <v>42578.205972222218</v>
      </c>
      <c r="T847" s="14">
        <f t="shared" si="54"/>
        <v>42618.165972222225</v>
      </c>
      <c r="U847" t="str">
        <f t="shared" si="55"/>
        <v>July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Q848" t="s">
        <v>8323</v>
      </c>
      <c r="R848" t="s">
        <v>8325</v>
      </c>
      <c r="S848" s="14">
        <f t="shared" si="53"/>
        <v>41694.391840277778</v>
      </c>
      <c r="T848" s="14">
        <f t="shared" si="54"/>
        <v>41708.583333333336</v>
      </c>
      <c r="U848" t="str">
        <f t="shared" si="55"/>
        <v>February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Q849" t="s">
        <v>8323</v>
      </c>
      <c r="R849" t="s">
        <v>8325</v>
      </c>
      <c r="S849" s="14">
        <f t="shared" si="53"/>
        <v>42165.798333333332</v>
      </c>
      <c r="T849" s="14">
        <f t="shared" si="54"/>
        <v>42195.798333333332</v>
      </c>
      <c r="U849" t="str">
        <f t="shared" si="55"/>
        <v>June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Q850" t="s">
        <v>8323</v>
      </c>
      <c r="R850" t="s">
        <v>8325</v>
      </c>
      <c r="S850" s="14">
        <f t="shared" si="53"/>
        <v>42078.792048611111</v>
      </c>
      <c r="T850" s="14">
        <f t="shared" si="54"/>
        <v>42108.792048611111</v>
      </c>
      <c r="U850" t="str">
        <f t="shared" si="55"/>
        <v>March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Q851" t="s">
        <v>8323</v>
      </c>
      <c r="R851" t="s">
        <v>8325</v>
      </c>
      <c r="S851" s="14">
        <f t="shared" si="53"/>
        <v>42051.148888888885</v>
      </c>
      <c r="T851" s="14">
        <f t="shared" si="54"/>
        <v>42079.107222222221</v>
      </c>
      <c r="U851" t="str">
        <f t="shared" si="55"/>
        <v>February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155.17000000000002</v>
      </c>
      <c r="Q852" t="s">
        <v>8323</v>
      </c>
      <c r="R852" t="s">
        <v>8325</v>
      </c>
      <c r="S852" s="14">
        <f t="shared" si="53"/>
        <v>42452.827743055561</v>
      </c>
      <c r="T852" s="14">
        <f t="shared" si="54"/>
        <v>42485.207638888889</v>
      </c>
      <c r="U852" t="str">
        <f t="shared" si="55"/>
        <v>March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Q853" t="s">
        <v>8323</v>
      </c>
      <c r="R853" t="s">
        <v>8325</v>
      </c>
      <c r="S853" s="14">
        <f t="shared" si="53"/>
        <v>42522.880243055552</v>
      </c>
      <c r="T853" s="14">
        <f t="shared" si="54"/>
        <v>42582.822916666672</v>
      </c>
      <c r="U853" t="str">
        <f t="shared" si="55"/>
        <v>June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104.97000000000001</v>
      </c>
      <c r="Q854" t="s">
        <v>8323</v>
      </c>
      <c r="R854" t="s">
        <v>8325</v>
      </c>
      <c r="S854" s="14">
        <f t="shared" si="53"/>
        <v>42656.805497685185</v>
      </c>
      <c r="T854" s="14">
        <f t="shared" si="54"/>
        <v>42667.875</v>
      </c>
      <c r="U854" t="str">
        <f t="shared" si="55"/>
        <v>October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Q855" t="s">
        <v>8323</v>
      </c>
      <c r="R855" t="s">
        <v>8325</v>
      </c>
      <c r="S855" s="14">
        <f t="shared" si="53"/>
        <v>42021.832280092596</v>
      </c>
      <c r="T855" s="14">
        <f t="shared" si="54"/>
        <v>42051.832280092596</v>
      </c>
      <c r="U855" t="str">
        <f t="shared" si="55"/>
        <v>January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118.22000000000001</v>
      </c>
      <c r="Q856" t="s">
        <v>8323</v>
      </c>
      <c r="R856" t="s">
        <v>8325</v>
      </c>
      <c r="S856" s="14">
        <f t="shared" si="53"/>
        <v>42702.212337962963</v>
      </c>
      <c r="T856" s="14">
        <f t="shared" si="54"/>
        <v>42732.212337962963</v>
      </c>
      <c r="U856" t="str">
        <f t="shared" si="55"/>
        <v>November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Q857" t="s">
        <v>8323</v>
      </c>
      <c r="R857" t="s">
        <v>8325</v>
      </c>
      <c r="S857" s="14">
        <f t="shared" si="53"/>
        <v>42545.125196759254</v>
      </c>
      <c r="T857" s="14">
        <f t="shared" si="54"/>
        <v>42575.125196759254</v>
      </c>
      <c r="U857" t="str">
        <f t="shared" si="55"/>
        <v>June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Q858" t="s">
        <v>8323</v>
      </c>
      <c r="R858" t="s">
        <v>8325</v>
      </c>
      <c r="S858" s="14">
        <f t="shared" si="53"/>
        <v>42609.311990740738</v>
      </c>
      <c r="T858" s="14">
        <f t="shared" si="54"/>
        <v>42668.791666666672</v>
      </c>
      <c r="U858" t="str">
        <f t="shared" si="55"/>
        <v>August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Q859" t="s">
        <v>8323</v>
      </c>
      <c r="R859" t="s">
        <v>8325</v>
      </c>
      <c r="S859" s="14">
        <f t="shared" si="53"/>
        <v>42291.581377314811</v>
      </c>
      <c r="T859" s="14">
        <f t="shared" si="54"/>
        <v>42333.623043981483</v>
      </c>
      <c r="U859" t="str">
        <f t="shared" si="55"/>
        <v>October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144.01000000000002</v>
      </c>
      <c r="Q860" t="s">
        <v>8323</v>
      </c>
      <c r="R860" t="s">
        <v>8325</v>
      </c>
      <c r="S860" s="14">
        <f t="shared" si="53"/>
        <v>42079.745578703703</v>
      </c>
      <c r="T860" s="14">
        <f t="shared" si="54"/>
        <v>42109.957638888889</v>
      </c>
      <c r="U860" t="str">
        <f t="shared" si="55"/>
        <v>March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104.67999999999999</v>
      </c>
      <c r="Q861" t="s">
        <v>8323</v>
      </c>
      <c r="R861" t="s">
        <v>8325</v>
      </c>
      <c r="S861" s="14">
        <f t="shared" si="53"/>
        <v>42128.820231481484</v>
      </c>
      <c r="T861" s="14">
        <f t="shared" si="54"/>
        <v>42159</v>
      </c>
      <c r="U861" t="str">
        <f t="shared" si="55"/>
        <v>May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Q862" t="s">
        <v>8323</v>
      </c>
      <c r="R862" t="s">
        <v>8326</v>
      </c>
      <c r="S862" s="14">
        <f t="shared" si="53"/>
        <v>41570.482789351852</v>
      </c>
      <c r="T862" s="14">
        <f t="shared" si="54"/>
        <v>41600.524456018517</v>
      </c>
      <c r="U862" t="str">
        <f t="shared" si="55"/>
        <v>October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2.2399999999999998</v>
      </c>
      <c r="Q863" t="s">
        <v>8323</v>
      </c>
      <c r="R863" t="s">
        <v>8326</v>
      </c>
      <c r="S863" s="14">
        <f t="shared" si="53"/>
        <v>42599.965324074074</v>
      </c>
      <c r="T863" s="14">
        <f t="shared" si="54"/>
        <v>42629.965324074074</v>
      </c>
      <c r="U863" t="str">
        <f t="shared" si="55"/>
        <v>August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Q864" t="s">
        <v>8323</v>
      </c>
      <c r="R864" t="s">
        <v>8326</v>
      </c>
      <c r="S864" s="14">
        <f t="shared" si="53"/>
        <v>41559.5549537037</v>
      </c>
      <c r="T864" s="14">
        <f t="shared" si="54"/>
        <v>41589.596620370372</v>
      </c>
      <c r="U864" t="str">
        <f t="shared" si="55"/>
        <v>October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4.5000000000000009</v>
      </c>
      <c r="Q865" t="s">
        <v>8323</v>
      </c>
      <c r="R865" t="s">
        <v>8326</v>
      </c>
      <c r="S865" s="14">
        <f t="shared" si="53"/>
        <v>40921.117662037039</v>
      </c>
      <c r="T865" s="14">
        <f t="shared" si="54"/>
        <v>40951.117662037039</v>
      </c>
      <c r="U865" t="str">
        <f t="shared" si="55"/>
        <v>January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41.540000000000006</v>
      </c>
      <c r="Q866" t="s">
        <v>8323</v>
      </c>
      <c r="R866" t="s">
        <v>8326</v>
      </c>
      <c r="S866" s="14">
        <f t="shared" si="53"/>
        <v>41541.106921296298</v>
      </c>
      <c r="T866" s="14">
        <f t="shared" si="54"/>
        <v>41563.415972222225</v>
      </c>
      <c r="U866" t="str">
        <f t="shared" si="55"/>
        <v>September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2.0500000000000003</v>
      </c>
      <c r="Q867" t="s">
        <v>8323</v>
      </c>
      <c r="R867" t="s">
        <v>8326</v>
      </c>
      <c r="S867" s="14">
        <f t="shared" si="53"/>
        <v>41230.773113425923</v>
      </c>
      <c r="T867" s="14">
        <f t="shared" si="54"/>
        <v>41290.773113425923</v>
      </c>
      <c r="U867" t="str">
        <f t="shared" si="55"/>
        <v>November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Q868" t="s">
        <v>8323</v>
      </c>
      <c r="R868" t="s">
        <v>8326</v>
      </c>
      <c r="S868" s="14">
        <f t="shared" si="53"/>
        <v>42025.637939814813</v>
      </c>
      <c r="T868" s="14">
        <f t="shared" si="54"/>
        <v>42063.631944444445</v>
      </c>
      <c r="U868" t="str">
        <f t="shared" si="55"/>
        <v>January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24.020000000000003</v>
      </c>
      <c r="Q869" t="s">
        <v>8323</v>
      </c>
      <c r="R869" t="s">
        <v>8326</v>
      </c>
      <c r="S869" s="14">
        <f t="shared" si="53"/>
        <v>40088.105393518519</v>
      </c>
      <c r="T869" s="14">
        <f t="shared" si="54"/>
        <v>40148.207638888889</v>
      </c>
      <c r="U869" t="str">
        <f t="shared" si="55"/>
        <v>October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Q870" t="s">
        <v>8323</v>
      </c>
      <c r="R870" t="s">
        <v>8326</v>
      </c>
      <c r="S870" s="14">
        <f t="shared" si="53"/>
        <v>41616.027754629627</v>
      </c>
      <c r="T870" s="14">
        <f t="shared" si="54"/>
        <v>41646.027754629627</v>
      </c>
      <c r="U870" t="str">
        <f t="shared" si="55"/>
        <v>December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Q871" t="s">
        <v>8323</v>
      </c>
      <c r="R871" t="s">
        <v>8326</v>
      </c>
      <c r="S871" s="14">
        <f t="shared" si="53"/>
        <v>41342.845567129625</v>
      </c>
      <c r="T871" s="14">
        <f t="shared" si="54"/>
        <v>41372.803900462961</v>
      </c>
      <c r="U871" t="str">
        <f t="shared" si="55"/>
        <v>March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0.31000000000000005</v>
      </c>
      <c r="Q872" t="s">
        <v>8323</v>
      </c>
      <c r="R872" t="s">
        <v>8326</v>
      </c>
      <c r="S872" s="14">
        <f t="shared" si="53"/>
        <v>41488.022256944445</v>
      </c>
      <c r="T872" s="14">
        <f t="shared" si="54"/>
        <v>41518.022256944445</v>
      </c>
      <c r="U872" t="str">
        <f t="shared" si="55"/>
        <v>August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5.4200000000000008</v>
      </c>
      <c r="Q873" t="s">
        <v>8323</v>
      </c>
      <c r="R873" t="s">
        <v>8326</v>
      </c>
      <c r="S873" s="14">
        <f t="shared" si="53"/>
        <v>41577.561284722222</v>
      </c>
      <c r="T873" s="14">
        <f t="shared" si="54"/>
        <v>41607.602951388893</v>
      </c>
      <c r="U873" t="str">
        <f t="shared" si="55"/>
        <v>October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0.80999999999999994</v>
      </c>
      <c r="Q874" t="s">
        <v>8323</v>
      </c>
      <c r="R874" t="s">
        <v>8326</v>
      </c>
      <c r="S874" s="14">
        <f t="shared" si="53"/>
        <v>40567.825543981482</v>
      </c>
      <c r="T874" s="14">
        <f t="shared" si="54"/>
        <v>40612.825543981482</v>
      </c>
      <c r="U874" t="str">
        <f t="shared" si="55"/>
        <v>January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Q875" t="s">
        <v>8323</v>
      </c>
      <c r="R875" t="s">
        <v>8326</v>
      </c>
      <c r="S875" s="14">
        <f t="shared" si="53"/>
        <v>41184.167129629626</v>
      </c>
      <c r="T875" s="14">
        <f t="shared" si="54"/>
        <v>41224.208796296298</v>
      </c>
      <c r="U875" t="str">
        <f t="shared" si="55"/>
        <v>October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24.330000000000002</v>
      </c>
      <c r="Q876" t="s">
        <v>8323</v>
      </c>
      <c r="R876" t="s">
        <v>8326</v>
      </c>
      <c r="S876" s="14">
        <f t="shared" si="53"/>
        <v>41368.583726851852</v>
      </c>
      <c r="T876" s="14">
        <f t="shared" si="54"/>
        <v>41398.583726851852</v>
      </c>
      <c r="U876" t="str">
        <f t="shared" si="55"/>
        <v>April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Q877" t="s">
        <v>8323</v>
      </c>
      <c r="R877" t="s">
        <v>8326</v>
      </c>
      <c r="S877" s="14">
        <f t="shared" si="53"/>
        <v>42248.723738425921</v>
      </c>
      <c r="T877" s="14">
        <f t="shared" si="54"/>
        <v>42268.723738425921</v>
      </c>
      <c r="U877" t="str">
        <f t="shared" si="55"/>
        <v>September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40.800000000000004</v>
      </c>
      <c r="Q878" t="s">
        <v>8323</v>
      </c>
      <c r="R878" t="s">
        <v>8326</v>
      </c>
      <c r="S878" s="14">
        <f t="shared" si="53"/>
        <v>41276.496840277774</v>
      </c>
      <c r="T878" s="14">
        <f t="shared" si="54"/>
        <v>41309.496840277774</v>
      </c>
      <c r="U878" t="str">
        <f t="shared" si="55"/>
        <v>January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Q879" t="s">
        <v>8323</v>
      </c>
      <c r="R879" t="s">
        <v>8326</v>
      </c>
      <c r="S879" s="14">
        <f t="shared" si="53"/>
        <v>41597.788888888885</v>
      </c>
      <c r="T879" s="14">
        <f t="shared" si="54"/>
        <v>41627.788888888885</v>
      </c>
      <c r="U879" t="str">
        <f t="shared" si="55"/>
        <v>November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Q880" t="s">
        <v>8323</v>
      </c>
      <c r="R880" t="s">
        <v>8326</v>
      </c>
      <c r="S880" s="14">
        <f t="shared" si="53"/>
        <v>40505.232916666668</v>
      </c>
      <c r="T880" s="14">
        <f t="shared" si="54"/>
        <v>40535.232916666668</v>
      </c>
      <c r="U880" t="str">
        <f t="shared" si="55"/>
        <v>November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Q881" t="s">
        <v>8323</v>
      </c>
      <c r="R881" t="s">
        <v>8326</v>
      </c>
      <c r="S881" s="14">
        <f t="shared" si="53"/>
        <v>41037.829918981479</v>
      </c>
      <c r="T881" s="14">
        <f t="shared" si="54"/>
        <v>41058.829918981479</v>
      </c>
      <c r="U881" t="str">
        <f t="shared" si="55"/>
        <v>May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Q882" t="s">
        <v>8323</v>
      </c>
      <c r="R882" t="s">
        <v>8327</v>
      </c>
      <c r="S882" s="14">
        <f t="shared" si="53"/>
        <v>41179.32104166667</v>
      </c>
      <c r="T882" s="14">
        <f t="shared" si="54"/>
        <v>41212.32104166667</v>
      </c>
      <c r="U882" t="str">
        <f t="shared" si="55"/>
        <v>September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Q883" t="s">
        <v>8323</v>
      </c>
      <c r="R883" t="s">
        <v>8327</v>
      </c>
      <c r="S883" s="14">
        <f t="shared" si="53"/>
        <v>40877.25099537037</v>
      </c>
      <c r="T883" s="14">
        <f t="shared" si="54"/>
        <v>40922.25099537037</v>
      </c>
      <c r="U883" t="str">
        <f t="shared" si="55"/>
        <v>November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Q884" t="s">
        <v>8323</v>
      </c>
      <c r="R884" t="s">
        <v>8327</v>
      </c>
      <c r="S884" s="14">
        <f t="shared" si="53"/>
        <v>40759.860532407409</v>
      </c>
      <c r="T884" s="14">
        <f t="shared" si="54"/>
        <v>40792.860532407409</v>
      </c>
      <c r="U884" t="str">
        <f t="shared" si="55"/>
        <v>August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Q885" t="s">
        <v>8323</v>
      </c>
      <c r="R885" t="s">
        <v>8327</v>
      </c>
      <c r="S885" s="14">
        <f t="shared" si="53"/>
        <v>42371.935590277775</v>
      </c>
      <c r="T885" s="14">
        <f t="shared" si="54"/>
        <v>42431.935590277775</v>
      </c>
      <c r="U885" t="str">
        <f t="shared" si="55"/>
        <v>January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Q886" t="s">
        <v>8323</v>
      </c>
      <c r="R886" t="s">
        <v>8327</v>
      </c>
      <c r="S886" s="14">
        <f t="shared" si="53"/>
        <v>40981.802615740744</v>
      </c>
      <c r="T886" s="14">
        <f t="shared" si="54"/>
        <v>41041.104861111111</v>
      </c>
      <c r="U886" t="str">
        <f t="shared" si="55"/>
        <v>March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Q887" t="s">
        <v>8323</v>
      </c>
      <c r="R887" t="s">
        <v>8327</v>
      </c>
      <c r="S887" s="14">
        <f t="shared" si="53"/>
        <v>42713.941099537042</v>
      </c>
      <c r="T887" s="14">
        <f t="shared" si="54"/>
        <v>42734.941099537042</v>
      </c>
      <c r="U887" t="str">
        <f t="shared" si="55"/>
        <v>December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Q888" t="s">
        <v>8323</v>
      </c>
      <c r="R888" t="s">
        <v>8327</v>
      </c>
      <c r="S888" s="14">
        <f t="shared" si="53"/>
        <v>42603.870520833334</v>
      </c>
      <c r="T888" s="14">
        <f t="shared" si="54"/>
        <v>42628.870520833334</v>
      </c>
      <c r="U888" t="str">
        <f t="shared" si="55"/>
        <v>August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Q889" t="s">
        <v>8323</v>
      </c>
      <c r="R889" t="s">
        <v>8327</v>
      </c>
      <c r="S889" s="14">
        <f t="shared" si="53"/>
        <v>41026.958969907406</v>
      </c>
      <c r="T889" s="14">
        <f t="shared" si="54"/>
        <v>41056.958969907406</v>
      </c>
      <c r="U889" t="str">
        <f t="shared" si="55"/>
        <v>April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7.2000000000000011</v>
      </c>
      <c r="Q890" t="s">
        <v>8323</v>
      </c>
      <c r="R890" t="s">
        <v>8327</v>
      </c>
      <c r="S890" s="14">
        <f t="shared" si="53"/>
        <v>40751.753298611111</v>
      </c>
      <c r="T890" s="14">
        <f t="shared" si="54"/>
        <v>40787.25</v>
      </c>
      <c r="U890" t="str">
        <f t="shared" si="55"/>
        <v>July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Q891" t="s">
        <v>8323</v>
      </c>
      <c r="R891" t="s">
        <v>8327</v>
      </c>
      <c r="S891" s="14">
        <f t="shared" si="53"/>
        <v>41887.784062500003</v>
      </c>
      <c r="T891" s="14">
        <f t="shared" si="54"/>
        <v>41917.784062500003</v>
      </c>
      <c r="U891" t="str">
        <f t="shared" si="55"/>
        <v>September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Q892" t="s">
        <v>8323</v>
      </c>
      <c r="R892" t="s">
        <v>8327</v>
      </c>
      <c r="S892" s="14">
        <f t="shared" si="53"/>
        <v>41569.698831018519</v>
      </c>
      <c r="T892" s="14">
        <f t="shared" si="54"/>
        <v>41599.740497685183</v>
      </c>
      <c r="U892" t="str">
        <f t="shared" si="55"/>
        <v>October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Q893" t="s">
        <v>8323</v>
      </c>
      <c r="R893" t="s">
        <v>8327</v>
      </c>
      <c r="S893" s="14">
        <f t="shared" si="53"/>
        <v>41842.031597222223</v>
      </c>
      <c r="T893" s="14">
        <f t="shared" si="54"/>
        <v>41872.031597222223</v>
      </c>
      <c r="U893" t="str">
        <f t="shared" si="55"/>
        <v>July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Q894" t="s">
        <v>8323</v>
      </c>
      <c r="R894" t="s">
        <v>8327</v>
      </c>
      <c r="S894" s="14">
        <f t="shared" si="53"/>
        <v>40304.20003472222</v>
      </c>
      <c r="T894" s="14">
        <f t="shared" si="54"/>
        <v>40391.166666666664</v>
      </c>
      <c r="U894" t="str">
        <f t="shared" si="55"/>
        <v>May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Q895" t="s">
        <v>8323</v>
      </c>
      <c r="R895" t="s">
        <v>8327</v>
      </c>
      <c r="S895" s="14">
        <f t="shared" si="53"/>
        <v>42065.897719907407</v>
      </c>
      <c r="T895" s="14">
        <f t="shared" si="54"/>
        <v>42095.856053240743</v>
      </c>
      <c r="U895" t="str">
        <f t="shared" si="55"/>
        <v>March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Q896" t="s">
        <v>8323</v>
      </c>
      <c r="R896" t="s">
        <v>8327</v>
      </c>
      <c r="S896" s="14">
        <f t="shared" si="53"/>
        <v>42496.98159722222</v>
      </c>
      <c r="T896" s="14">
        <f t="shared" si="54"/>
        <v>42526.98159722222</v>
      </c>
      <c r="U896" t="str">
        <f t="shared" si="55"/>
        <v>May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Q897" t="s">
        <v>8323</v>
      </c>
      <c r="R897" t="s">
        <v>8327</v>
      </c>
      <c r="S897" s="14">
        <f t="shared" si="53"/>
        <v>40431.127650462964</v>
      </c>
      <c r="T897" s="14">
        <f t="shared" si="54"/>
        <v>40476.127650462964</v>
      </c>
      <c r="U897" t="str">
        <f t="shared" si="55"/>
        <v>September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Q898" t="s">
        <v>8323</v>
      </c>
      <c r="R898" t="s">
        <v>8327</v>
      </c>
      <c r="S898" s="14">
        <f t="shared" si="53"/>
        <v>42218.872986111106</v>
      </c>
      <c r="T898" s="14">
        <f t="shared" si="54"/>
        <v>42244.166666666672</v>
      </c>
      <c r="U898" t="str">
        <f t="shared" si="55"/>
        <v>August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MROUND(E899/D899, 0.0001) * 100</f>
        <v>0</v>
      </c>
      <c r="Q899" t="s">
        <v>8323</v>
      </c>
      <c r="R899" t="s">
        <v>8327</v>
      </c>
      <c r="S899" s="14">
        <f t="shared" ref="S899:S962" si="57">(J899/86400)+DATE(1970,1,1)</f>
        <v>41211.688750000001</v>
      </c>
      <c r="T899" s="14">
        <f t="shared" ref="T899:T962" si="58">(I899/86400)+DATE(1970,1,1)</f>
        <v>41241.730416666665</v>
      </c>
      <c r="U899" t="str">
        <f t="shared" ref="U899:U962" si="59">TEXT(S899, "MMMM")</f>
        <v>October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Q900" t="s">
        <v>8323</v>
      </c>
      <c r="R900" t="s">
        <v>8327</v>
      </c>
      <c r="S900" s="14">
        <f t="shared" si="57"/>
        <v>40878.758217592593</v>
      </c>
      <c r="T900" s="14">
        <f t="shared" si="58"/>
        <v>40923.758217592593</v>
      </c>
      <c r="U900" t="str">
        <f t="shared" si="59"/>
        <v>December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37.330000000000005</v>
      </c>
      <c r="Q901" t="s">
        <v>8323</v>
      </c>
      <c r="R901" t="s">
        <v>8327</v>
      </c>
      <c r="S901" s="14">
        <f t="shared" si="57"/>
        <v>40646.099097222221</v>
      </c>
      <c r="T901" s="14">
        <f t="shared" si="58"/>
        <v>40691.099097222221</v>
      </c>
      <c r="U901" t="str">
        <f t="shared" si="59"/>
        <v>April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0.42000000000000004</v>
      </c>
      <c r="Q902" t="s">
        <v>8323</v>
      </c>
      <c r="R902" t="s">
        <v>8326</v>
      </c>
      <c r="S902" s="14">
        <f t="shared" si="57"/>
        <v>42429.84956018519</v>
      </c>
      <c r="T902" s="14">
        <f t="shared" si="58"/>
        <v>42459.807893518519</v>
      </c>
      <c r="U902" t="str">
        <f t="shared" si="59"/>
        <v>February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Q903" t="s">
        <v>8323</v>
      </c>
      <c r="R903" t="s">
        <v>8326</v>
      </c>
      <c r="S903" s="14">
        <f t="shared" si="57"/>
        <v>40291.81150462963</v>
      </c>
      <c r="T903" s="14">
        <f t="shared" si="58"/>
        <v>40337.799305555556</v>
      </c>
      <c r="U903" t="str">
        <f t="shared" si="59"/>
        <v>April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Q904" t="s">
        <v>8323</v>
      </c>
      <c r="R904" t="s">
        <v>8326</v>
      </c>
      <c r="S904" s="14">
        <f t="shared" si="57"/>
        <v>41829.965532407405</v>
      </c>
      <c r="T904" s="14">
        <f t="shared" si="58"/>
        <v>41881.645833333336</v>
      </c>
      <c r="U904" t="str">
        <f t="shared" si="59"/>
        <v>July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Q905" t="s">
        <v>8323</v>
      </c>
      <c r="R905" t="s">
        <v>8326</v>
      </c>
      <c r="S905" s="14">
        <f t="shared" si="57"/>
        <v>41149.796064814815</v>
      </c>
      <c r="T905" s="14">
        <f t="shared" si="58"/>
        <v>41175.100694444445</v>
      </c>
      <c r="U905" t="str">
        <f t="shared" si="59"/>
        <v>August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Q906" t="s">
        <v>8323</v>
      </c>
      <c r="R906" t="s">
        <v>8326</v>
      </c>
      <c r="S906" s="14">
        <f t="shared" si="57"/>
        <v>42342.080289351856</v>
      </c>
      <c r="T906" s="14">
        <f t="shared" si="58"/>
        <v>42372.080289351856</v>
      </c>
      <c r="U906" t="str">
        <f t="shared" si="59"/>
        <v>December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Q907" t="s">
        <v>8323</v>
      </c>
      <c r="R907" t="s">
        <v>8326</v>
      </c>
      <c r="S907" s="14">
        <f t="shared" si="57"/>
        <v>40507.239884259259</v>
      </c>
      <c r="T907" s="14">
        <f t="shared" si="58"/>
        <v>40567.239884259259</v>
      </c>
      <c r="U907" t="str">
        <f t="shared" si="59"/>
        <v>November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Q908" t="s">
        <v>8323</v>
      </c>
      <c r="R908" t="s">
        <v>8326</v>
      </c>
      <c r="S908" s="14">
        <f t="shared" si="57"/>
        <v>41681.189699074072</v>
      </c>
      <c r="T908" s="14">
        <f t="shared" si="58"/>
        <v>41711.148032407407</v>
      </c>
      <c r="U908" t="str">
        <f t="shared" si="59"/>
        <v>February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Q909" t="s">
        <v>8323</v>
      </c>
      <c r="R909" t="s">
        <v>8326</v>
      </c>
      <c r="S909" s="14">
        <f t="shared" si="57"/>
        <v>40767.192395833335</v>
      </c>
      <c r="T909" s="14">
        <f t="shared" si="58"/>
        <v>40797.192395833335</v>
      </c>
      <c r="U909" t="str">
        <f t="shared" si="59"/>
        <v>August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Q910" t="s">
        <v>8323</v>
      </c>
      <c r="R910" t="s">
        <v>8326</v>
      </c>
      <c r="S910" s="14">
        <f t="shared" si="57"/>
        <v>40340.801562499997</v>
      </c>
      <c r="T910" s="14">
        <f t="shared" si="58"/>
        <v>40386.207638888889</v>
      </c>
      <c r="U910" t="str">
        <f t="shared" si="59"/>
        <v>June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Q911" t="s">
        <v>8323</v>
      </c>
      <c r="R911" t="s">
        <v>8326</v>
      </c>
      <c r="S911" s="14">
        <f t="shared" si="57"/>
        <v>41081.69027777778</v>
      </c>
      <c r="T911" s="14">
        <f t="shared" si="58"/>
        <v>41113.166666666664</v>
      </c>
      <c r="U911" t="str">
        <f t="shared" si="59"/>
        <v>June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22.360000000000003</v>
      </c>
      <c r="Q912" t="s">
        <v>8323</v>
      </c>
      <c r="R912" t="s">
        <v>8326</v>
      </c>
      <c r="S912" s="14">
        <f t="shared" si="57"/>
        <v>42737.545358796298</v>
      </c>
      <c r="T912" s="14">
        <f t="shared" si="58"/>
        <v>42797.545358796298</v>
      </c>
      <c r="U912" t="str">
        <f t="shared" si="59"/>
        <v>January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Q913" t="s">
        <v>8323</v>
      </c>
      <c r="R913" t="s">
        <v>8326</v>
      </c>
      <c r="S913" s="14">
        <f t="shared" si="57"/>
        <v>41642.005150462966</v>
      </c>
      <c r="T913" s="14">
        <f t="shared" si="58"/>
        <v>41663.005150462966</v>
      </c>
      <c r="U913" t="str">
        <f t="shared" si="59"/>
        <v>January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Q914" t="s">
        <v>8323</v>
      </c>
      <c r="R914" t="s">
        <v>8326</v>
      </c>
      <c r="S914" s="14">
        <f t="shared" si="57"/>
        <v>41194.109340277777</v>
      </c>
      <c r="T914" s="14">
        <f t="shared" si="58"/>
        <v>41254.151006944448</v>
      </c>
      <c r="U914" t="str">
        <f t="shared" si="59"/>
        <v>October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Q915" t="s">
        <v>8323</v>
      </c>
      <c r="R915" t="s">
        <v>8326</v>
      </c>
      <c r="S915" s="14">
        <f t="shared" si="57"/>
        <v>41004.139108796298</v>
      </c>
      <c r="T915" s="14">
        <f t="shared" si="58"/>
        <v>41034.139108796298</v>
      </c>
      <c r="U915" t="str">
        <f t="shared" si="59"/>
        <v>April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Q916" t="s">
        <v>8323</v>
      </c>
      <c r="R916" t="s">
        <v>8326</v>
      </c>
      <c r="S916" s="14">
        <f t="shared" si="57"/>
        <v>41116.763275462959</v>
      </c>
      <c r="T916" s="14">
        <f t="shared" si="58"/>
        <v>41146.763275462959</v>
      </c>
      <c r="U916" t="str">
        <f t="shared" si="59"/>
        <v>July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5.7700000000000005</v>
      </c>
      <c r="Q917" t="s">
        <v>8323</v>
      </c>
      <c r="R917" t="s">
        <v>8326</v>
      </c>
      <c r="S917" s="14">
        <f t="shared" si="57"/>
        <v>40937.679560185185</v>
      </c>
      <c r="T917" s="14">
        <f t="shared" si="58"/>
        <v>40969.207638888889</v>
      </c>
      <c r="U917" t="str">
        <f t="shared" si="59"/>
        <v>January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Q918" t="s">
        <v>8323</v>
      </c>
      <c r="R918" t="s">
        <v>8326</v>
      </c>
      <c r="S918" s="14">
        <f t="shared" si="57"/>
        <v>40434.853402777779</v>
      </c>
      <c r="T918" s="14">
        <f t="shared" si="58"/>
        <v>40473.208333333336</v>
      </c>
      <c r="U918" t="str">
        <f t="shared" si="59"/>
        <v>September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Q919" t="s">
        <v>8323</v>
      </c>
      <c r="R919" t="s">
        <v>8326</v>
      </c>
      <c r="S919" s="14">
        <f t="shared" si="57"/>
        <v>41802.94363425926</v>
      </c>
      <c r="T919" s="14">
        <f t="shared" si="58"/>
        <v>41834.104166666664</v>
      </c>
      <c r="U919" t="str">
        <f t="shared" si="59"/>
        <v>June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Q920" t="s">
        <v>8323</v>
      </c>
      <c r="R920" t="s">
        <v>8326</v>
      </c>
      <c r="S920" s="14">
        <f t="shared" si="57"/>
        <v>41944.916215277779</v>
      </c>
      <c r="T920" s="14">
        <f t="shared" si="58"/>
        <v>41974.957881944443</v>
      </c>
      <c r="U920" t="str">
        <f t="shared" si="59"/>
        <v>November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Q921" t="s">
        <v>8323</v>
      </c>
      <c r="R921" t="s">
        <v>8326</v>
      </c>
      <c r="S921" s="14">
        <f t="shared" si="57"/>
        <v>41227.641724537039</v>
      </c>
      <c r="T921" s="14">
        <f t="shared" si="58"/>
        <v>41262.641724537039</v>
      </c>
      <c r="U921" t="str">
        <f t="shared" si="59"/>
        <v>November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Q922" t="s">
        <v>8323</v>
      </c>
      <c r="R922" t="s">
        <v>8326</v>
      </c>
      <c r="S922" s="14">
        <f t="shared" si="57"/>
        <v>41562.671550925923</v>
      </c>
      <c r="T922" s="14">
        <f t="shared" si="58"/>
        <v>41592.713217592594</v>
      </c>
      <c r="U922" t="str">
        <f t="shared" si="59"/>
        <v>October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Q923" t="s">
        <v>8323</v>
      </c>
      <c r="R923" t="s">
        <v>8326</v>
      </c>
      <c r="S923" s="14">
        <f t="shared" si="57"/>
        <v>40847.171018518522</v>
      </c>
      <c r="T923" s="14">
        <f t="shared" si="58"/>
        <v>40889.212685185186</v>
      </c>
      <c r="U923" t="str">
        <f t="shared" si="59"/>
        <v>October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Q924" t="s">
        <v>8323</v>
      </c>
      <c r="R924" t="s">
        <v>8326</v>
      </c>
      <c r="S924" s="14">
        <f t="shared" si="57"/>
        <v>41878.530011574076</v>
      </c>
      <c r="T924" s="14">
        <f t="shared" si="58"/>
        <v>41913.530011574076</v>
      </c>
      <c r="U924" t="str">
        <f t="shared" si="59"/>
        <v>August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Q925" t="s">
        <v>8323</v>
      </c>
      <c r="R925" t="s">
        <v>8326</v>
      </c>
      <c r="S925" s="14">
        <f t="shared" si="57"/>
        <v>41934.959756944445</v>
      </c>
      <c r="T925" s="14">
        <f t="shared" si="58"/>
        <v>41965.001423611116</v>
      </c>
      <c r="U925" t="str">
        <f t="shared" si="59"/>
        <v>October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Q926" t="s">
        <v>8323</v>
      </c>
      <c r="R926" t="s">
        <v>8326</v>
      </c>
      <c r="S926" s="14">
        <f t="shared" si="57"/>
        <v>41288.942928240736</v>
      </c>
      <c r="T926" s="14">
        <f t="shared" si="58"/>
        <v>41318.942928240736</v>
      </c>
      <c r="U926" t="str">
        <f t="shared" si="59"/>
        <v>January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Q927" t="s">
        <v>8323</v>
      </c>
      <c r="R927" t="s">
        <v>8326</v>
      </c>
      <c r="S927" s="14">
        <f t="shared" si="57"/>
        <v>41575.880914351852</v>
      </c>
      <c r="T927" s="14">
        <f t="shared" si="58"/>
        <v>41605.922581018516</v>
      </c>
      <c r="U927" t="str">
        <f t="shared" si="59"/>
        <v>October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Q928" t="s">
        <v>8323</v>
      </c>
      <c r="R928" t="s">
        <v>8326</v>
      </c>
      <c r="S928" s="14">
        <f t="shared" si="57"/>
        <v>40338.02002314815</v>
      </c>
      <c r="T928" s="14">
        <f t="shared" si="58"/>
        <v>40367.944444444445</v>
      </c>
      <c r="U928" t="str">
        <f t="shared" si="59"/>
        <v>June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Q929" t="s">
        <v>8323</v>
      </c>
      <c r="R929" t="s">
        <v>8326</v>
      </c>
      <c r="S929" s="14">
        <f t="shared" si="57"/>
        <v>41013.822858796295</v>
      </c>
      <c r="T929" s="14">
        <f t="shared" si="58"/>
        <v>41043.822858796295</v>
      </c>
      <c r="U929" t="str">
        <f t="shared" si="59"/>
        <v>April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Q930" t="s">
        <v>8323</v>
      </c>
      <c r="R930" t="s">
        <v>8326</v>
      </c>
      <c r="S930" s="14">
        <f t="shared" si="57"/>
        <v>41180.86241898148</v>
      </c>
      <c r="T930" s="14">
        <f t="shared" si="58"/>
        <v>41231</v>
      </c>
      <c r="U930" t="str">
        <f t="shared" si="59"/>
        <v>September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Q931" t="s">
        <v>8323</v>
      </c>
      <c r="R931" t="s">
        <v>8326</v>
      </c>
      <c r="S931" s="14">
        <f t="shared" si="57"/>
        <v>40978.238067129627</v>
      </c>
      <c r="T931" s="14">
        <f t="shared" si="58"/>
        <v>41008.196400462963</v>
      </c>
      <c r="U931" t="str">
        <f t="shared" si="59"/>
        <v>March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38.330000000000005</v>
      </c>
      <c r="Q932" t="s">
        <v>8323</v>
      </c>
      <c r="R932" t="s">
        <v>8326</v>
      </c>
      <c r="S932" s="14">
        <f t="shared" si="57"/>
        <v>40312.915578703702</v>
      </c>
      <c r="T932" s="14">
        <f t="shared" si="58"/>
        <v>40354.897222222222</v>
      </c>
      <c r="U932" t="str">
        <f t="shared" si="59"/>
        <v>May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Q933" t="s">
        <v>8323</v>
      </c>
      <c r="R933" t="s">
        <v>8326</v>
      </c>
      <c r="S933" s="14">
        <f t="shared" si="57"/>
        <v>41680.359976851854</v>
      </c>
      <c r="T933" s="14">
        <f t="shared" si="58"/>
        <v>41714.916666666664</v>
      </c>
      <c r="U933" t="str">
        <f t="shared" si="59"/>
        <v>February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14.540000000000001</v>
      </c>
      <c r="Q934" t="s">
        <v>8323</v>
      </c>
      <c r="R934" t="s">
        <v>8326</v>
      </c>
      <c r="S934" s="14">
        <f t="shared" si="57"/>
        <v>41310.969270833331</v>
      </c>
      <c r="T934" s="14">
        <f t="shared" si="58"/>
        <v>41355.927604166667</v>
      </c>
      <c r="U934" t="str">
        <f t="shared" si="59"/>
        <v>February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6.0000000000000009</v>
      </c>
      <c r="Q935" t="s">
        <v>8323</v>
      </c>
      <c r="R935" t="s">
        <v>8326</v>
      </c>
      <c r="S935" s="14">
        <f t="shared" si="57"/>
        <v>41711.169085648144</v>
      </c>
      <c r="T935" s="14">
        <f t="shared" si="58"/>
        <v>41771.169085648144</v>
      </c>
      <c r="U935" t="str">
        <f t="shared" si="59"/>
        <v>March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Q936" t="s">
        <v>8323</v>
      </c>
      <c r="R936" t="s">
        <v>8326</v>
      </c>
      <c r="S936" s="14">
        <f t="shared" si="57"/>
        <v>41733.737083333333</v>
      </c>
      <c r="T936" s="14">
        <f t="shared" si="58"/>
        <v>41763.25</v>
      </c>
      <c r="U936" t="str">
        <f t="shared" si="59"/>
        <v>April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Q937" t="s">
        <v>8323</v>
      </c>
      <c r="R937" t="s">
        <v>8326</v>
      </c>
      <c r="S937" s="14">
        <f t="shared" si="57"/>
        <v>42368.333668981482</v>
      </c>
      <c r="T937" s="14">
        <f t="shared" si="58"/>
        <v>42398.333668981482</v>
      </c>
      <c r="U937" t="str">
        <f t="shared" si="59"/>
        <v>December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Q938" t="s">
        <v>8323</v>
      </c>
      <c r="R938" t="s">
        <v>8326</v>
      </c>
      <c r="S938" s="14">
        <f t="shared" si="57"/>
        <v>40883.024178240739</v>
      </c>
      <c r="T938" s="14">
        <f t="shared" si="58"/>
        <v>40926.833333333336</v>
      </c>
      <c r="U938" t="str">
        <f t="shared" si="59"/>
        <v>December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1.1400000000000001</v>
      </c>
      <c r="Q939" t="s">
        <v>8323</v>
      </c>
      <c r="R939" t="s">
        <v>8326</v>
      </c>
      <c r="S939" s="14">
        <f t="shared" si="57"/>
        <v>41551.798113425924</v>
      </c>
      <c r="T939" s="14">
        <f t="shared" si="58"/>
        <v>41581.839780092589</v>
      </c>
      <c r="U939" t="str">
        <f t="shared" si="59"/>
        <v>October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0.36000000000000004</v>
      </c>
      <c r="Q940" t="s">
        <v>8323</v>
      </c>
      <c r="R940" t="s">
        <v>8326</v>
      </c>
      <c r="S940" s="14">
        <f t="shared" si="57"/>
        <v>41124.479722222226</v>
      </c>
      <c r="T940" s="14">
        <f t="shared" si="58"/>
        <v>41154.479722222226</v>
      </c>
      <c r="U940" t="str">
        <f t="shared" si="59"/>
        <v>August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1.4500000000000002</v>
      </c>
      <c r="Q941" t="s">
        <v>8323</v>
      </c>
      <c r="R941" t="s">
        <v>8326</v>
      </c>
      <c r="S941" s="14">
        <f t="shared" si="57"/>
        <v>41416.763171296298</v>
      </c>
      <c r="T941" s="14">
        <f t="shared" si="58"/>
        <v>41455.831944444442</v>
      </c>
      <c r="U941" t="str">
        <f t="shared" si="59"/>
        <v>May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Q942" t="s">
        <v>8317</v>
      </c>
      <c r="R942" t="s">
        <v>8319</v>
      </c>
      <c r="S942" s="14">
        <f t="shared" si="57"/>
        <v>42182.008402777778</v>
      </c>
      <c r="T942" s="14">
        <f t="shared" si="58"/>
        <v>42227.008402777778</v>
      </c>
      <c r="U942" t="str">
        <f t="shared" si="59"/>
        <v>June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2.3200000000000003</v>
      </c>
      <c r="Q943" t="s">
        <v>8317</v>
      </c>
      <c r="R943" t="s">
        <v>8319</v>
      </c>
      <c r="S943" s="14">
        <f t="shared" si="57"/>
        <v>42746.096585648149</v>
      </c>
      <c r="T943" s="14">
        <f t="shared" si="58"/>
        <v>42776.096585648149</v>
      </c>
      <c r="U943" t="str">
        <f t="shared" si="59"/>
        <v>January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Q944" t="s">
        <v>8317</v>
      </c>
      <c r="R944" t="s">
        <v>8319</v>
      </c>
      <c r="S944" s="14">
        <f t="shared" si="57"/>
        <v>42382.843287037038</v>
      </c>
      <c r="T944" s="14">
        <f t="shared" si="58"/>
        <v>42418.843287037038</v>
      </c>
      <c r="U944" t="str">
        <f t="shared" si="59"/>
        <v>January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Q945" t="s">
        <v>8317</v>
      </c>
      <c r="R945" t="s">
        <v>8319</v>
      </c>
      <c r="S945" s="14">
        <f t="shared" si="57"/>
        <v>42673.66788194445</v>
      </c>
      <c r="T945" s="14">
        <f t="shared" si="58"/>
        <v>42703.709548611107</v>
      </c>
      <c r="U945" t="str">
        <f t="shared" si="59"/>
        <v>October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Q946" t="s">
        <v>8317</v>
      </c>
      <c r="R946" t="s">
        <v>8319</v>
      </c>
      <c r="S946" s="14">
        <f t="shared" si="57"/>
        <v>42444.583912037036</v>
      </c>
      <c r="T946" s="14">
        <f t="shared" si="58"/>
        <v>42478.583333333328</v>
      </c>
      <c r="U946" t="str">
        <f t="shared" si="59"/>
        <v>March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2.4800000000000004</v>
      </c>
      <c r="Q947" t="s">
        <v>8317</v>
      </c>
      <c r="R947" t="s">
        <v>8319</v>
      </c>
      <c r="S947" s="14">
        <f t="shared" si="57"/>
        <v>42732.872986111106</v>
      </c>
      <c r="T947" s="14">
        <f t="shared" si="58"/>
        <v>42784.999305555553</v>
      </c>
      <c r="U947" t="str">
        <f t="shared" si="59"/>
        <v>December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1.9100000000000001</v>
      </c>
      <c r="Q948" t="s">
        <v>8317</v>
      </c>
      <c r="R948" t="s">
        <v>8319</v>
      </c>
      <c r="S948" s="14">
        <f t="shared" si="57"/>
        <v>42592.750555555554</v>
      </c>
      <c r="T948" s="14">
        <f t="shared" si="58"/>
        <v>42622.750555555554</v>
      </c>
      <c r="U948" t="str">
        <f t="shared" si="59"/>
        <v>August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Q949" t="s">
        <v>8317</v>
      </c>
      <c r="R949" t="s">
        <v>8319</v>
      </c>
      <c r="S949" s="14">
        <f t="shared" si="57"/>
        <v>42491.781319444446</v>
      </c>
      <c r="T949" s="14">
        <f t="shared" si="58"/>
        <v>42551.781319444446</v>
      </c>
      <c r="U949" t="str">
        <f t="shared" si="59"/>
        <v>May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12.000000000000002</v>
      </c>
      <c r="Q950" t="s">
        <v>8317</v>
      </c>
      <c r="R950" t="s">
        <v>8319</v>
      </c>
      <c r="S950" s="14">
        <f t="shared" si="57"/>
        <v>42411.828287037039</v>
      </c>
      <c r="T950" s="14">
        <f t="shared" si="58"/>
        <v>42441.828287037039</v>
      </c>
      <c r="U950" t="str">
        <f t="shared" si="59"/>
        <v>February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Q951" t="s">
        <v>8317</v>
      </c>
      <c r="R951" t="s">
        <v>8319</v>
      </c>
      <c r="S951" s="14">
        <f t="shared" si="57"/>
        <v>42361.043703703705</v>
      </c>
      <c r="T951" s="14">
        <f t="shared" si="58"/>
        <v>42421.043703703705</v>
      </c>
      <c r="U951" t="str">
        <f t="shared" si="59"/>
        <v>December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28.040000000000003</v>
      </c>
      <c r="Q952" t="s">
        <v>8317</v>
      </c>
      <c r="R952" t="s">
        <v>8319</v>
      </c>
      <c r="S952" s="14">
        <f t="shared" si="57"/>
        <v>42356.750706018516</v>
      </c>
      <c r="T952" s="14">
        <f t="shared" si="58"/>
        <v>42386.750706018516</v>
      </c>
      <c r="U952" t="str">
        <f t="shared" si="59"/>
        <v>December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Q953" t="s">
        <v>8317</v>
      </c>
      <c r="R953" t="s">
        <v>8319</v>
      </c>
      <c r="S953" s="14">
        <f t="shared" si="57"/>
        <v>42480.653611111113</v>
      </c>
      <c r="T953" s="14">
        <f t="shared" si="58"/>
        <v>42525.653611111113</v>
      </c>
      <c r="U953" t="str">
        <f t="shared" si="59"/>
        <v>April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39.940000000000005</v>
      </c>
      <c r="Q954" t="s">
        <v>8317</v>
      </c>
      <c r="R954" t="s">
        <v>8319</v>
      </c>
      <c r="S954" s="14">
        <f t="shared" si="57"/>
        <v>42662.613564814819</v>
      </c>
      <c r="T954" s="14">
        <f t="shared" si="58"/>
        <v>42692.655231481476</v>
      </c>
      <c r="U954" t="str">
        <f t="shared" si="59"/>
        <v>October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0.84000000000000008</v>
      </c>
      <c r="Q955" t="s">
        <v>8317</v>
      </c>
      <c r="R955" t="s">
        <v>8319</v>
      </c>
      <c r="S955" s="14">
        <f t="shared" si="57"/>
        <v>41999.164340277777</v>
      </c>
      <c r="T955" s="14">
        <f t="shared" si="58"/>
        <v>42029.164340277777</v>
      </c>
      <c r="U955" t="str">
        <f t="shared" si="59"/>
        <v>December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43.410000000000004</v>
      </c>
      <c r="Q956" t="s">
        <v>8317</v>
      </c>
      <c r="R956" t="s">
        <v>8319</v>
      </c>
      <c r="S956" s="14">
        <f t="shared" si="57"/>
        <v>42194.833784722221</v>
      </c>
      <c r="T956" s="14">
        <f t="shared" si="58"/>
        <v>42236.833784722221</v>
      </c>
      <c r="U956" t="str">
        <f t="shared" si="59"/>
        <v>July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Q957" t="s">
        <v>8317</v>
      </c>
      <c r="R957" t="s">
        <v>8319</v>
      </c>
      <c r="S957" s="14">
        <f t="shared" si="57"/>
        <v>42586.295138888891</v>
      </c>
      <c r="T957" s="14">
        <f t="shared" si="58"/>
        <v>42626.295138888891</v>
      </c>
      <c r="U957" t="str">
        <f t="shared" si="59"/>
        <v>August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Q958" t="s">
        <v>8317</v>
      </c>
      <c r="R958" t="s">
        <v>8319</v>
      </c>
      <c r="S958" s="14">
        <f t="shared" si="57"/>
        <v>42060.913877314815</v>
      </c>
      <c r="T958" s="14">
        <f t="shared" si="58"/>
        <v>42120.872210648144</v>
      </c>
      <c r="U958" t="str">
        <f t="shared" si="59"/>
        <v>February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Q959" t="s">
        <v>8317</v>
      </c>
      <c r="R959" t="s">
        <v>8319</v>
      </c>
      <c r="S959" s="14">
        <f t="shared" si="57"/>
        <v>42660.552465277782</v>
      </c>
      <c r="T959" s="14">
        <f t="shared" si="58"/>
        <v>42691.594131944439</v>
      </c>
      <c r="U959" t="str">
        <f t="shared" si="59"/>
        <v>October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11.330000000000002</v>
      </c>
      <c r="Q960" t="s">
        <v>8317</v>
      </c>
      <c r="R960" t="s">
        <v>8319</v>
      </c>
      <c r="S960" s="14">
        <f t="shared" si="57"/>
        <v>42082.802812499998</v>
      </c>
      <c r="T960" s="14">
        <f t="shared" si="58"/>
        <v>42104.207638888889</v>
      </c>
      <c r="U960" t="str">
        <f t="shared" si="59"/>
        <v>March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Q961" t="s">
        <v>8317</v>
      </c>
      <c r="R961" t="s">
        <v>8319</v>
      </c>
      <c r="S961" s="14">
        <f t="shared" si="57"/>
        <v>41993.174363425926</v>
      </c>
      <c r="T961" s="14">
        <f t="shared" si="58"/>
        <v>42023.174363425926</v>
      </c>
      <c r="U961" t="str">
        <f t="shared" si="59"/>
        <v>December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Q962" t="s">
        <v>8317</v>
      </c>
      <c r="R962" t="s">
        <v>8319</v>
      </c>
      <c r="S962" s="14">
        <f t="shared" si="57"/>
        <v>42766.626793981486</v>
      </c>
      <c r="T962" s="14">
        <f t="shared" si="58"/>
        <v>42808.585127314815</v>
      </c>
      <c r="U962" t="str">
        <f t="shared" si="59"/>
        <v>January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MROUND(E963/D963, 0.0001) * 100</f>
        <v>42.19</v>
      </c>
      <c r="Q963" t="s">
        <v>8317</v>
      </c>
      <c r="R963" t="s">
        <v>8319</v>
      </c>
      <c r="S963" s="14">
        <f t="shared" ref="S963:S1026" si="61">(J963/86400)+DATE(1970,1,1)</f>
        <v>42740.693692129629</v>
      </c>
      <c r="T963" s="14">
        <f t="shared" ref="T963:T1026" si="62">(I963/86400)+DATE(1970,1,1)</f>
        <v>42786.791666666672</v>
      </c>
      <c r="U963" t="str">
        <f t="shared" ref="U963:U1026" si="63">TEXT(S963, "MMMM")</f>
        <v>January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Q964" t="s">
        <v>8317</v>
      </c>
      <c r="R964" t="s">
        <v>8319</v>
      </c>
      <c r="S964" s="14">
        <f t="shared" si="61"/>
        <v>42373.712418981479</v>
      </c>
      <c r="T964" s="14">
        <f t="shared" si="62"/>
        <v>42411.712418981479</v>
      </c>
      <c r="U964" t="str">
        <f t="shared" si="63"/>
        <v>January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Q965" t="s">
        <v>8317</v>
      </c>
      <c r="R965" t="s">
        <v>8319</v>
      </c>
      <c r="S965" s="14">
        <f t="shared" si="61"/>
        <v>42625.635636574079</v>
      </c>
      <c r="T965" s="14">
        <f t="shared" si="62"/>
        <v>42660.635636574079</v>
      </c>
      <c r="U965" t="str">
        <f t="shared" si="63"/>
        <v>September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Q966" t="s">
        <v>8317</v>
      </c>
      <c r="R966" t="s">
        <v>8319</v>
      </c>
      <c r="S966" s="14">
        <f t="shared" si="61"/>
        <v>42208.628692129627</v>
      </c>
      <c r="T966" s="14">
        <f t="shared" si="62"/>
        <v>42248.628692129627</v>
      </c>
      <c r="U966" t="str">
        <f t="shared" si="63"/>
        <v>July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1.1900000000000002</v>
      </c>
      <c r="Q967" t="s">
        <v>8317</v>
      </c>
      <c r="R967" t="s">
        <v>8319</v>
      </c>
      <c r="S967" s="14">
        <f t="shared" si="61"/>
        <v>42637.016736111109</v>
      </c>
      <c r="T967" s="14">
        <f t="shared" si="62"/>
        <v>42669.165972222225</v>
      </c>
      <c r="U967" t="str">
        <f t="shared" si="63"/>
        <v>September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14.800000000000002</v>
      </c>
      <c r="Q968" t="s">
        <v>8317</v>
      </c>
      <c r="R968" t="s">
        <v>8319</v>
      </c>
      <c r="S968" s="14">
        <f t="shared" si="61"/>
        <v>42619.635787037041</v>
      </c>
      <c r="T968" s="14">
        <f t="shared" si="62"/>
        <v>42649.635787037041</v>
      </c>
      <c r="U968" t="str">
        <f t="shared" si="63"/>
        <v>September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Q969" t="s">
        <v>8317</v>
      </c>
      <c r="R969" t="s">
        <v>8319</v>
      </c>
      <c r="S969" s="14">
        <f t="shared" si="61"/>
        <v>42422.254328703704</v>
      </c>
      <c r="T969" s="14">
        <f t="shared" si="62"/>
        <v>42482.21266203704</v>
      </c>
      <c r="U969" t="str">
        <f t="shared" si="63"/>
        <v>February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Q970" t="s">
        <v>8317</v>
      </c>
      <c r="R970" t="s">
        <v>8319</v>
      </c>
      <c r="S970" s="14">
        <f t="shared" si="61"/>
        <v>41836.847615740742</v>
      </c>
      <c r="T970" s="14">
        <f t="shared" si="62"/>
        <v>41866.847615740742</v>
      </c>
      <c r="U970" t="str">
        <f t="shared" si="63"/>
        <v>July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Q971" t="s">
        <v>8317</v>
      </c>
      <c r="R971" t="s">
        <v>8319</v>
      </c>
      <c r="S971" s="14">
        <f t="shared" si="61"/>
        <v>42742.30332175926</v>
      </c>
      <c r="T971" s="14">
        <f t="shared" si="62"/>
        <v>42775.30332175926</v>
      </c>
      <c r="U971" t="str">
        <f t="shared" si="63"/>
        <v>January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Q972" t="s">
        <v>8317</v>
      </c>
      <c r="R972" t="s">
        <v>8319</v>
      </c>
      <c r="S972" s="14">
        <f t="shared" si="61"/>
        <v>42721.220520833333</v>
      </c>
      <c r="T972" s="14">
        <f t="shared" si="62"/>
        <v>42758.207638888889</v>
      </c>
      <c r="U972" t="str">
        <f t="shared" si="63"/>
        <v>December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0.22999999999999998</v>
      </c>
      <c r="Q973" t="s">
        <v>8317</v>
      </c>
      <c r="R973" t="s">
        <v>8319</v>
      </c>
      <c r="S973" s="14">
        <f t="shared" si="61"/>
        <v>42111.709027777775</v>
      </c>
      <c r="T973" s="14">
        <f t="shared" si="62"/>
        <v>42156.709027777775</v>
      </c>
      <c r="U973" t="str">
        <f t="shared" si="63"/>
        <v>April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Q974" t="s">
        <v>8317</v>
      </c>
      <c r="R974" t="s">
        <v>8319</v>
      </c>
      <c r="S974" s="14">
        <f t="shared" si="61"/>
        <v>41856.865717592591</v>
      </c>
      <c r="T974" s="14">
        <f t="shared" si="62"/>
        <v>41886.290972222225</v>
      </c>
      <c r="U974" t="str">
        <f t="shared" si="63"/>
        <v>August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2.0500000000000003</v>
      </c>
      <c r="Q975" t="s">
        <v>8317</v>
      </c>
      <c r="R975" t="s">
        <v>8319</v>
      </c>
      <c r="S975" s="14">
        <f t="shared" si="61"/>
        <v>42257.014965277776</v>
      </c>
      <c r="T975" s="14">
        <f t="shared" si="62"/>
        <v>42317.056631944448</v>
      </c>
      <c r="U975" t="str">
        <f t="shared" si="63"/>
        <v>September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Q976" t="s">
        <v>8317</v>
      </c>
      <c r="R976" t="s">
        <v>8319</v>
      </c>
      <c r="S976" s="14">
        <f t="shared" si="61"/>
        <v>42424.749490740738</v>
      </c>
      <c r="T976" s="14">
        <f t="shared" si="62"/>
        <v>42454.707824074074</v>
      </c>
      <c r="U976" t="str">
        <f t="shared" si="63"/>
        <v>February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2.6100000000000003</v>
      </c>
      <c r="Q977" t="s">
        <v>8317</v>
      </c>
      <c r="R977" t="s">
        <v>8319</v>
      </c>
      <c r="S977" s="14">
        <f t="shared" si="61"/>
        <v>42489.696585648147</v>
      </c>
      <c r="T977" s="14">
        <f t="shared" si="62"/>
        <v>42549.696585648147</v>
      </c>
      <c r="U977" t="str">
        <f t="shared" si="63"/>
        <v>April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1.9300000000000002</v>
      </c>
      <c r="Q978" t="s">
        <v>8317</v>
      </c>
      <c r="R978" t="s">
        <v>8319</v>
      </c>
      <c r="S978" s="14">
        <f t="shared" si="61"/>
        <v>42185.058993055558</v>
      </c>
      <c r="T978" s="14">
        <f t="shared" si="62"/>
        <v>42230.058993055558</v>
      </c>
      <c r="U978" t="str">
        <f t="shared" si="63"/>
        <v>June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Q979" t="s">
        <v>8317</v>
      </c>
      <c r="R979" t="s">
        <v>8319</v>
      </c>
      <c r="S979" s="14">
        <f t="shared" si="61"/>
        <v>42391.942094907412</v>
      </c>
      <c r="T979" s="14">
        <f t="shared" si="62"/>
        <v>42421.942094907412</v>
      </c>
      <c r="U979" t="str">
        <f t="shared" si="63"/>
        <v>January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Q980" t="s">
        <v>8317</v>
      </c>
      <c r="R980" t="s">
        <v>8319</v>
      </c>
      <c r="S980" s="14">
        <f t="shared" si="61"/>
        <v>42395.309039351851</v>
      </c>
      <c r="T980" s="14">
        <f t="shared" si="62"/>
        <v>42425.309039351851</v>
      </c>
      <c r="U980" t="str">
        <f t="shared" si="63"/>
        <v>January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82.820000000000007</v>
      </c>
      <c r="Q981" t="s">
        <v>8317</v>
      </c>
      <c r="R981" t="s">
        <v>8319</v>
      </c>
      <c r="S981" s="14">
        <f t="shared" si="61"/>
        <v>42506.416990740741</v>
      </c>
      <c r="T981" s="14">
        <f t="shared" si="62"/>
        <v>42541.790972222225</v>
      </c>
      <c r="U981" t="str">
        <f t="shared" si="63"/>
        <v>May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Q982" t="s">
        <v>8317</v>
      </c>
      <c r="R982" t="s">
        <v>8319</v>
      </c>
      <c r="S982" s="14">
        <f t="shared" si="61"/>
        <v>41928.904189814813</v>
      </c>
      <c r="T982" s="14">
        <f t="shared" si="62"/>
        <v>41973.945856481485</v>
      </c>
      <c r="U982" t="str">
        <f t="shared" si="63"/>
        <v>October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Q983" t="s">
        <v>8317</v>
      </c>
      <c r="R983" t="s">
        <v>8319</v>
      </c>
      <c r="S983" s="14">
        <f t="shared" si="61"/>
        <v>41830.947013888886</v>
      </c>
      <c r="T983" s="14">
        <f t="shared" si="62"/>
        <v>41860.947013888886</v>
      </c>
      <c r="U983" t="str">
        <f t="shared" si="63"/>
        <v>July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Q984" t="s">
        <v>8317</v>
      </c>
      <c r="R984" t="s">
        <v>8319</v>
      </c>
      <c r="S984" s="14">
        <f t="shared" si="61"/>
        <v>42615.753310185188</v>
      </c>
      <c r="T984" s="14">
        <f t="shared" si="62"/>
        <v>42645.753310185188</v>
      </c>
      <c r="U984" t="str">
        <f t="shared" si="63"/>
        <v>September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Q985" t="s">
        <v>8317</v>
      </c>
      <c r="R985" t="s">
        <v>8319</v>
      </c>
      <c r="S985" s="14">
        <f t="shared" si="61"/>
        <v>42574.667650462958</v>
      </c>
      <c r="T985" s="14">
        <f t="shared" si="62"/>
        <v>42605.870833333334</v>
      </c>
      <c r="U985" t="str">
        <f t="shared" si="63"/>
        <v>July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Q986" t="s">
        <v>8317</v>
      </c>
      <c r="R986" t="s">
        <v>8319</v>
      </c>
      <c r="S986" s="14">
        <f t="shared" si="61"/>
        <v>42061.11583333333</v>
      </c>
      <c r="T986" s="14">
        <f t="shared" si="62"/>
        <v>42091.074166666665</v>
      </c>
      <c r="U986" t="str">
        <f t="shared" si="63"/>
        <v>February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Q987" t="s">
        <v>8317</v>
      </c>
      <c r="R987" t="s">
        <v>8319</v>
      </c>
      <c r="S987" s="14">
        <f t="shared" si="61"/>
        <v>42339.967708333337</v>
      </c>
      <c r="T987" s="14">
        <f t="shared" si="62"/>
        <v>42369.958333333328</v>
      </c>
      <c r="U987" t="str">
        <f t="shared" si="63"/>
        <v>December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Q988" t="s">
        <v>8317</v>
      </c>
      <c r="R988" t="s">
        <v>8319</v>
      </c>
      <c r="S988" s="14">
        <f t="shared" si="61"/>
        <v>42324.767361111109</v>
      </c>
      <c r="T988" s="14">
        <f t="shared" si="62"/>
        <v>42379</v>
      </c>
      <c r="U988" t="str">
        <f t="shared" si="63"/>
        <v>November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Q989" t="s">
        <v>8317</v>
      </c>
      <c r="R989" t="s">
        <v>8319</v>
      </c>
      <c r="S989" s="14">
        <f t="shared" si="61"/>
        <v>41773.294560185182</v>
      </c>
      <c r="T989" s="14">
        <f t="shared" si="62"/>
        <v>41813.294560185182</v>
      </c>
      <c r="U989" t="str">
        <f t="shared" si="63"/>
        <v>May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Q990" t="s">
        <v>8317</v>
      </c>
      <c r="R990" t="s">
        <v>8319</v>
      </c>
      <c r="S990" s="14">
        <f t="shared" si="61"/>
        <v>42614.356770833328</v>
      </c>
      <c r="T990" s="14">
        <f t="shared" si="62"/>
        <v>42644.356770833328</v>
      </c>
      <c r="U990" t="str">
        <f t="shared" si="63"/>
        <v>September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16.770000000000003</v>
      </c>
      <c r="Q991" t="s">
        <v>8317</v>
      </c>
      <c r="R991" t="s">
        <v>8319</v>
      </c>
      <c r="S991" s="14">
        <f t="shared" si="61"/>
        <v>42611.933969907404</v>
      </c>
      <c r="T991" s="14">
        <f t="shared" si="62"/>
        <v>42641.933969907404</v>
      </c>
      <c r="U991" t="str">
        <f t="shared" si="63"/>
        <v>August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Q992" t="s">
        <v>8317</v>
      </c>
      <c r="R992" t="s">
        <v>8319</v>
      </c>
      <c r="S992" s="14">
        <f t="shared" si="61"/>
        <v>41855.784305555557</v>
      </c>
      <c r="T992" s="14">
        <f t="shared" si="62"/>
        <v>41885.784305555557</v>
      </c>
      <c r="U992" t="str">
        <f t="shared" si="63"/>
        <v>August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Q993" t="s">
        <v>8317</v>
      </c>
      <c r="R993" t="s">
        <v>8319</v>
      </c>
      <c r="S993" s="14">
        <f t="shared" si="61"/>
        <v>42538.75680555556</v>
      </c>
      <c r="T993" s="14">
        <f t="shared" si="62"/>
        <v>42563.785416666666</v>
      </c>
      <c r="U993" t="str">
        <f t="shared" si="63"/>
        <v>June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0.47000000000000003</v>
      </c>
      <c r="Q994" t="s">
        <v>8317</v>
      </c>
      <c r="R994" t="s">
        <v>8319</v>
      </c>
      <c r="S994" s="14">
        <f t="shared" si="61"/>
        <v>42437.924988425926</v>
      </c>
      <c r="T994" s="14">
        <f t="shared" si="62"/>
        <v>42497.883321759262</v>
      </c>
      <c r="U994" t="str">
        <f t="shared" si="63"/>
        <v>March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Q995" t="s">
        <v>8317</v>
      </c>
      <c r="R995" t="s">
        <v>8319</v>
      </c>
      <c r="S995" s="14">
        <f t="shared" si="61"/>
        <v>42652.964907407411</v>
      </c>
      <c r="T995" s="14">
        <f t="shared" si="62"/>
        <v>42686.208333333328</v>
      </c>
      <c r="U995" t="str">
        <f t="shared" si="63"/>
        <v>October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Q996" t="s">
        <v>8317</v>
      </c>
      <c r="R996" t="s">
        <v>8319</v>
      </c>
      <c r="S996" s="14">
        <f t="shared" si="61"/>
        <v>41921.263078703705</v>
      </c>
      <c r="T996" s="14">
        <f t="shared" si="62"/>
        <v>41973.957638888889</v>
      </c>
      <c r="U996" t="str">
        <f t="shared" si="63"/>
        <v>October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Q997" t="s">
        <v>8317</v>
      </c>
      <c r="R997" t="s">
        <v>8319</v>
      </c>
      <c r="S997" s="14">
        <f t="shared" si="61"/>
        <v>41947.940740740742</v>
      </c>
      <c r="T997" s="14">
        <f t="shared" si="62"/>
        <v>41972.666666666672</v>
      </c>
      <c r="U997" t="str">
        <f t="shared" si="63"/>
        <v>November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1.6300000000000001</v>
      </c>
      <c r="Q998" t="s">
        <v>8317</v>
      </c>
      <c r="R998" t="s">
        <v>8319</v>
      </c>
      <c r="S998" s="14">
        <f t="shared" si="61"/>
        <v>41817.866435185184</v>
      </c>
      <c r="T998" s="14">
        <f t="shared" si="62"/>
        <v>41847.643750000003</v>
      </c>
      <c r="U998" t="str">
        <f t="shared" si="63"/>
        <v>June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Q999" t="s">
        <v>8317</v>
      </c>
      <c r="R999" t="s">
        <v>8319</v>
      </c>
      <c r="S999" s="14">
        <f t="shared" si="61"/>
        <v>41941.10297453704</v>
      </c>
      <c r="T999" s="14">
        <f t="shared" si="62"/>
        <v>41971.144641203704</v>
      </c>
      <c r="U999" t="str">
        <f t="shared" si="63"/>
        <v>October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Q1000" t="s">
        <v>8317</v>
      </c>
      <c r="R1000" t="s">
        <v>8319</v>
      </c>
      <c r="S1000" s="14">
        <f t="shared" si="61"/>
        <v>42282.168993055559</v>
      </c>
      <c r="T1000" s="14">
        <f t="shared" si="62"/>
        <v>42327.210659722223</v>
      </c>
      <c r="U1000" t="str">
        <f t="shared" si="63"/>
        <v>October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Q1001" t="s">
        <v>8317</v>
      </c>
      <c r="R1001" t="s">
        <v>8319</v>
      </c>
      <c r="S1001" s="14">
        <f t="shared" si="61"/>
        <v>41926.29965277778</v>
      </c>
      <c r="T1001" s="14">
        <f t="shared" si="62"/>
        <v>41956.334722222222</v>
      </c>
      <c r="U1001" t="str">
        <f t="shared" si="63"/>
        <v>October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Q1002" t="s">
        <v>8317</v>
      </c>
      <c r="R1002" t="s">
        <v>8319</v>
      </c>
      <c r="S1002" s="14">
        <f t="shared" si="61"/>
        <v>42749.05972222222</v>
      </c>
      <c r="T1002" s="14">
        <f t="shared" si="62"/>
        <v>42809.018055555556</v>
      </c>
      <c r="U1002" t="str">
        <f t="shared" si="63"/>
        <v>January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Q1003" t="s">
        <v>8317</v>
      </c>
      <c r="R1003" t="s">
        <v>8319</v>
      </c>
      <c r="S1003" s="14">
        <f t="shared" si="61"/>
        <v>42720.720057870371</v>
      </c>
      <c r="T1003" s="14">
        <f t="shared" si="62"/>
        <v>42765.720057870371</v>
      </c>
      <c r="U1003" t="str">
        <f t="shared" si="63"/>
        <v>December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29.600000000000005</v>
      </c>
      <c r="Q1004" t="s">
        <v>8317</v>
      </c>
      <c r="R1004" t="s">
        <v>8319</v>
      </c>
      <c r="S1004" s="14">
        <f t="shared" si="61"/>
        <v>42325.684189814812</v>
      </c>
      <c r="T1004" s="14">
        <f t="shared" si="62"/>
        <v>42355.249305555553</v>
      </c>
      <c r="U1004" t="str">
        <f t="shared" si="63"/>
        <v>November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16.060000000000002</v>
      </c>
      <c r="Q1005" t="s">
        <v>8317</v>
      </c>
      <c r="R1005" t="s">
        <v>8319</v>
      </c>
      <c r="S1005" s="14">
        <f t="shared" si="61"/>
        <v>42780.709039351852</v>
      </c>
      <c r="T1005" s="14">
        <f t="shared" si="62"/>
        <v>42810.667372685188</v>
      </c>
      <c r="U1005" t="str">
        <f t="shared" si="63"/>
        <v>February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82.210000000000008</v>
      </c>
      <c r="Q1006" t="s">
        <v>8317</v>
      </c>
      <c r="R1006" t="s">
        <v>8319</v>
      </c>
      <c r="S1006" s="14">
        <f t="shared" si="61"/>
        <v>42388.708645833336</v>
      </c>
      <c r="T1006" s="14">
        <f t="shared" si="62"/>
        <v>42418.708645833336</v>
      </c>
      <c r="U1006" t="str">
        <f t="shared" si="63"/>
        <v>January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75.050000000000011</v>
      </c>
      <c r="Q1007" t="s">
        <v>8317</v>
      </c>
      <c r="R1007" t="s">
        <v>8319</v>
      </c>
      <c r="S1007" s="14">
        <f t="shared" si="61"/>
        <v>42276.624803240746</v>
      </c>
      <c r="T1007" s="14">
        <f t="shared" si="62"/>
        <v>42307.624803240746</v>
      </c>
      <c r="U1007" t="str">
        <f t="shared" si="63"/>
        <v>September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Q1008" t="s">
        <v>8317</v>
      </c>
      <c r="R1008" t="s">
        <v>8319</v>
      </c>
      <c r="S1008" s="14">
        <f t="shared" si="61"/>
        <v>41977.040185185186</v>
      </c>
      <c r="T1008" s="14">
        <f t="shared" si="62"/>
        <v>41985.299305555556</v>
      </c>
      <c r="U1008" t="str">
        <f t="shared" si="63"/>
        <v>December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44.320000000000007</v>
      </c>
      <c r="Q1009" t="s">
        <v>8317</v>
      </c>
      <c r="R1009" t="s">
        <v>8319</v>
      </c>
      <c r="S1009" s="14">
        <f t="shared" si="61"/>
        <v>42676.583599537036</v>
      </c>
      <c r="T1009" s="14">
        <f t="shared" si="62"/>
        <v>42718.6252662037</v>
      </c>
      <c r="U1009" t="str">
        <f t="shared" si="63"/>
        <v>November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Q1010" t="s">
        <v>8317</v>
      </c>
      <c r="R1010" t="s">
        <v>8319</v>
      </c>
      <c r="S1010" s="14">
        <f t="shared" si="61"/>
        <v>42702.809201388889</v>
      </c>
      <c r="T1010" s="14">
        <f t="shared" si="62"/>
        <v>42732.809201388889</v>
      </c>
      <c r="U1010" t="str">
        <f t="shared" si="63"/>
        <v>November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Q1011" t="s">
        <v>8317</v>
      </c>
      <c r="R1011" t="s">
        <v>8319</v>
      </c>
      <c r="S1011" s="14">
        <f t="shared" si="61"/>
        <v>42510.604699074072</v>
      </c>
      <c r="T1011" s="14">
        <f t="shared" si="62"/>
        <v>42540.604699074072</v>
      </c>
      <c r="U1011" t="str">
        <f t="shared" si="63"/>
        <v>May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Q1012" t="s">
        <v>8317</v>
      </c>
      <c r="R1012" t="s">
        <v>8319</v>
      </c>
      <c r="S1012" s="14">
        <f t="shared" si="61"/>
        <v>42561.829421296294</v>
      </c>
      <c r="T1012" s="14">
        <f t="shared" si="62"/>
        <v>42618.124305555553</v>
      </c>
      <c r="U1012" t="str">
        <f t="shared" si="63"/>
        <v>July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Q1013" t="s">
        <v>8317</v>
      </c>
      <c r="R1013" t="s">
        <v>8319</v>
      </c>
      <c r="S1013" s="14">
        <f t="shared" si="61"/>
        <v>41946.898090277777</v>
      </c>
      <c r="T1013" s="14">
        <f t="shared" si="62"/>
        <v>41991.898090277777</v>
      </c>
      <c r="U1013" t="str">
        <f t="shared" si="63"/>
        <v>November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Q1014" t="s">
        <v>8317</v>
      </c>
      <c r="R1014" t="s">
        <v>8319</v>
      </c>
      <c r="S1014" s="14">
        <f t="shared" si="61"/>
        <v>42714.440416666665</v>
      </c>
      <c r="T1014" s="14">
        <f t="shared" si="62"/>
        <v>42759.440416666665</v>
      </c>
      <c r="U1014" t="str">
        <f t="shared" si="63"/>
        <v>December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Q1015" t="s">
        <v>8317</v>
      </c>
      <c r="R1015" t="s">
        <v>8319</v>
      </c>
      <c r="S1015" s="14">
        <f t="shared" si="61"/>
        <v>42339.833981481483</v>
      </c>
      <c r="T1015" s="14">
        <f t="shared" si="62"/>
        <v>42367.833333333328</v>
      </c>
      <c r="U1015" t="str">
        <f t="shared" si="63"/>
        <v>December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Q1016" t="s">
        <v>8317</v>
      </c>
      <c r="R1016" t="s">
        <v>8319</v>
      </c>
      <c r="S1016" s="14">
        <f t="shared" si="61"/>
        <v>41955.002488425926</v>
      </c>
      <c r="T1016" s="14">
        <f t="shared" si="62"/>
        <v>42005.002488425926</v>
      </c>
      <c r="U1016" t="str">
        <f t="shared" si="63"/>
        <v>November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Q1017" t="s">
        <v>8317</v>
      </c>
      <c r="R1017" t="s">
        <v>8319</v>
      </c>
      <c r="S1017" s="14">
        <f t="shared" si="61"/>
        <v>42303.878414351857</v>
      </c>
      <c r="T1017" s="14">
        <f t="shared" si="62"/>
        <v>42333.920081018514</v>
      </c>
      <c r="U1017" t="str">
        <f t="shared" si="63"/>
        <v>October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2.8400000000000003</v>
      </c>
      <c r="Q1018" t="s">
        <v>8317</v>
      </c>
      <c r="R1018" t="s">
        <v>8319</v>
      </c>
      <c r="S1018" s="14">
        <f t="shared" si="61"/>
        <v>42422.107129629629</v>
      </c>
      <c r="T1018" s="14">
        <f t="shared" si="62"/>
        <v>42467.065462962964</v>
      </c>
      <c r="U1018" t="str">
        <f t="shared" si="63"/>
        <v>February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Q1019" t="s">
        <v>8317</v>
      </c>
      <c r="R1019" t="s">
        <v>8319</v>
      </c>
      <c r="S1019" s="14">
        <f t="shared" si="61"/>
        <v>42289.675173611111</v>
      </c>
      <c r="T1019" s="14">
        <f t="shared" si="62"/>
        <v>42329.716840277775</v>
      </c>
      <c r="U1019" t="str">
        <f t="shared" si="63"/>
        <v>October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3.1100000000000003</v>
      </c>
      <c r="Q1020" t="s">
        <v>8317</v>
      </c>
      <c r="R1020" t="s">
        <v>8319</v>
      </c>
      <c r="S1020" s="14">
        <f t="shared" si="61"/>
        <v>42535.492280092592</v>
      </c>
      <c r="T1020" s="14">
        <f t="shared" si="62"/>
        <v>42565.492280092592</v>
      </c>
      <c r="U1020" t="str">
        <f t="shared" si="63"/>
        <v>June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Q1021" t="s">
        <v>8317</v>
      </c>
      <c r="R1021" t="s">
        <v>8319</v>
      </c>
      <c r="S1021" s="14">
        <f t="shared" si="61"/>
        <v>42009.973946759259</v>
      </c>
      <c r="T1021" s="14">
        <f t="shared" si="62"/>
        <v>42039.973946759259</v>
      </c>
      <c r="U1021" t="str">
        <f t="shared" si="63"/>
        <v>January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205.54999999999998</v>
      </c>
      <c r="Q1022" t="s">
        <v>8323</v>
      </c>
      <c r="R1022" t="s">
        <v>8328</v>
      </c>
      <c r="S1022" s="14">
        <f t="shared" si="61"/>
        <v>42127.069548611107</v>
      </c>
      <c r="T1022" s="14">
        <f t="shared" si="62"/>
        <v>42157.032638888893</v>
      </c>
      <c r="U1022" t="str">
        <f t="shared" si="63"/>
        <v>May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Q1023" t="s">
        <v>8323</v>
      </c>
      <c r="R1023" t="s">
        <v>8328</v>
      </c>
      <c r="S1023" s="14">
        <f t="shared" si="61"/>
        <v>42271.251979166671</v>
      </c>
      <c r="T1023" s="14">
        <f t="shared" si="62"/>
        <v>42294.166666666672</v>
      </c>
      <c r="U1023" t="str">
        <f t="shared" si="63"/>
        <v>September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Q1024" t="s">
        <v>8323</v>
      </c>
      <c r="R1024" t="s">
        <v>8328</v>
      </c>
      <c r="S1024" s="14">
        <f t="shared" si="61"/>
        <v>42111.646724537037</v>
      </c>
      <c r="T1024" s="14">
        <f t="shared" si="62"/>
        <v>42141.646724537037</v>
      </c>
      <c r="U1024" t="str">
        <f t="shared" si="63"/>
        <v>April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Q1025" t="s">
        <v>8323</v>
      </c>
      <c r="R1025" t="s">
        <v>8328</v>
      </c>
      <c r="S1025" s="14">
        <f t="shared" si="61"/>
        <v>42145.919687500005</v>
      </c>
      <c r="T1025" s="14">
        <f t="shared" si="62"/>
        <v>42175.919687500005</v>
      </c>
      <c r="U1025" t="str">
        <f t="shared" si="63"/>
        <v>May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118.64000000000001</v>
      </c>
      <c r="Q1026" t="s">
        <v>8323</v>
      </c>
      <c r="R1026" t="s">
        <v>8328</v>
      </c>
      <c r="S1026" s="14">
        <f t="shared" si="61"/>
        <v>42370.580590277779</v>
      </c>
      <c r="T1026" s="14">
        <f t="shared" si="62"/>
        <v>42400.580590277779</v>
      </c>
      <c r="U1026" t="str">
        <f t="shared" si="63"/>
        <v>January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MROUND(E1027/D1027, 0.0001) * 100</f>
        <v>109.92999999999999</v>
      </c>
      <c r="Q1027" t="s">
        <v>8323</v>
      </c>
      <c r="R1027" t="s">
        <v>8328</v>
      </c>
      <c r="S1027" s="14">
        <f t="shared" ref="S1027:S1090" si="65">(J1027/86400)+DATE(1970,1,1)</f>
        <v>42049.833761574075</v>
      </c>
      <c r="T1027" s="14">
        <f t="shared" ref="T1027:T1090" si="66">(I1027/86400)+DATE(1970,1,1)</f>
        <v>42079.792094907403</v>
      </c>
      <c r="U1027" t="str">
        <f t="shared" ref="U1027:U1090" si="67">TEXT(S1027, "MMMM")</f>
        <v>February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Q1028" t="s">
        <v>8323</v>
      </c>
      <c r="R1028" t="s">
        <v>8328</v>
      </c>
      <c r="S1028" s="14">
        <f t="shared" si="65"/>
        <v>42426.407592592594</v>
      </c>
      <c r="T1028" s="14">
        <f t="shared" si="66"/>
        <v>42460.365925925929</v>
      </c>
      <c r="U1028" t="str">
        <f t="shared" si="67"/>
        <v>February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103.09000000000002</v>
      </c>
      <c r="Q1029" t="s">
        <v>8323</v>
      </c>
      <c r="R1029" t="s">
        <v>8328</v>
      </c>
      <c r="S1029" s="14">
        <f t="shared" si="65"/>
        <v>41905.034108796295</v>
      </c>
      <c r="T1029" s="14">
        <f t="shared" si="66"/>
        <v>41935.034108796295</v>
      </c>
      <c r="U1029" t="str">
        <f t="shared" si="67"/>
        <v>September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Q1030" t="s">
        <v>8323</v>
      </c>
      <c r="R1030" t="s">
        <v>8328</v>
      </c>
      <c r="S1030" s="14">
        <f t="shared" si="65"/>
        <v>42755.627372685187</v>
      </c>
      <c r="T1030" s="14">
        <f t="shared" si="66"/>
        <v>42800.833333333328</v>
      </c>
      <c r="U1030" t="str">
        <f t="shared" si="67"/>
        <v>January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111.76000000000002</v>
      </c>
      <c r="Q1031" t="s">
        <v>8323</v>
      </c>
      <c r="R1031" t="s">
        <v>8328</v>
      </c>
      <c r="S1031" s="14">
        <f t="shared" si="65"/>
        <v>42044.711886574078</v>
      </c>
      <c r="T1031" s="14">
        <f t="shared" si="66"/>
        <v>42098.915972222225</v>
      </c>
      <c r="U1031" t="str">
        <f t="shared" si="67"/>
        <v>February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Q1032" t="s">
        <v>8323</v>
      </c>
      <c r="R1032" t="s">
        <v>8328</v>
      </c>
      <c r="S1032" s="14">
        <f t="shared" si="65"/>
        <v>42611.483206018514</v>
      </c>
      <c r="T1032" s="14">
        <f t="shared" si="66"/>
        <v>42625.483206018514</v>
      </c>
      <c r="U1032" t="str">
        <f t="shared" si="67"/>
        <v>August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Q1033" t="s">
        <v>8323</v>
      </c>
      <c r="R1033" t="s">
        <v>8328</v>
      </c>
      <c r="S1033" s="14">
        <f t="shared" si="65"/>
        <v>42324.764004629629</v>
      </c>
      <c r="T1033" s="14">
        <f t="shared" si="66"/>
        <v>42354.764004629629</v>
      </c>
      <c r="U1033" t="str">
        <f t="shared" si="67"/>
        <v>November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Q1034" t="s">
        <v>8323</v>
      </c>
      <c r="R1034" t="s">
        <v>8328</v>
      </c>
      <c r="S1034" s="14">
        <f t="shared" si="65"/>
        <v>42514.666956018518</v>
      </c>
      <c r="T1034" s="14">
        <f t="shared" si="66"/>
        <v>42544.666956018518</v>
      </c>
      <c r="U1034" t="str">
        <f t="shared" si="67"/>
        <v>May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Q1035" t="s">
        <v>8323</v>
      </c>
      <c r="R1035" t="s">
        <v>8328</v>
      </c>
      <c r="S1035" s="14">
        <f t="shared" si="65"/>
        <v>42688.732407407406</v>
      </c>
      <c r="T1035" s="14">
        <f t="shared" si="66"/>
        <v>42716.732407407406</v>
      </c>
      <c r="U1035" t="str">
        <f t="shared" si="67"/>
        <v>November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Q1036" t="s">
        <v>8323</v>
      </c>
      <c r="R1036" t="s">
        <v>8328</v>
      </c>
      <c r="S1036" s="14">
        <f t="shared" si="65"/>
        <v>42555.166712962964</v>
      </c>
      <c r="T1036" s="14">
        <f t="shared" si="66"/>
        <v>42587.165972222225</v>
      </c>
      <c r="U1036" t="str">
        <f t="shared" si="67"/>
        <v>July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Q1037" t="s">
        <v>8323</v>
      </c>
      <c r="R1037" t="s">
        <v>8328</v>
      </c>
      <c r="S1037" s="14">
        <f t="shared" si="65"/>
        <v>42016.641435185185</v>
      </c>
      <c r="T1037" s="14">
        <f t="shared" si="66"/>
        <v>42046.641435185185</v>
      </c>
      <c r="U1037" t="str">
        <f t="shared" si="67"/>
        <v>January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112.36000000000001</v>
      </c>
      <c r="Q1038" t="s">
        <v>8323</v>
      </c>
      <c r="R1038" t="s">
        <v>8328</v>
      </c>
      <c r="S1038" s="14">
        <f t="shared" si="65"/>
        <v>41249.448958333334</v>
      </c>
      <c r="T1038" s="14">
        <f t="shared" si="66"/>
        <v>41281.333333333336</v>
      </c>
      <c r="U1038" t="str">
        <f t="shared" si="67"/>
        <v>December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102.10000000000001</v>
      </c>
      <c r="Q1039" t="s">
        <v>8323</v>
      </c>
      <c r="R1039" t="s">
        <v>8328</v>
      </c>
      <c r="S1039" s="14">
        <f t="shared" si="65"/>
        <v>42119.822476851856</v>
      </c>
      <c r="T1039" s="14">
        <f t="shared" si="66"/>
        <v>42142.208333333328</v>
      </c>
      <c r="U1039" t="str">
        <f t="shared" si="67"/>
        <v>April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Q1040" t="s">
        <v>8323</v>
      </c>
      <c r="R1040" t="s">
        <v>8328</v>
      </c>
      <c r="S1040" s="14">
        <f t="shared" si="65"/>
        <v>42418.231747685189</v>
      </c>
      <c r="T1040" s="14">
        <f t="shared" si="66"/>
        <v>42448.190081018518</v>
      </c>
      <c r="U1040" t="str">
        <f t="shared" si="67"/>
        <v>February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Q1041" t="s">
        <v>8323</v>
      </c>
      <c r="R1041" t="s">
        <v>8328</v>
      </c>
      <c r="S1041" s="14">
        <f t="shared" si="65"/>
        <v>42692.109328703707</v>
      </c>
      <c r="T1041" s="14">
        <f t="shared" si="66"/>
        <v>42717.332638888889</v>
      </c>
      <c r="U1041" t="str">
        <f t="shared" si="67"/>
        <v>November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0.29000000000000004</v>
      </c>
      <c r="Q1042" t="s">
        <v>8329</v>
      </c>
      <c r="R1042" t="s">
        <v>8330</v>
      </c>
      <c r="S1042" s="14">
        <f t="shared" si="65"/>
        <v>42579.708437499998</v>
      </c>
      <c r="T1042" s="14">
        <f t="shared" si="66"/>
        <v>42609.708437499998</v>
      </c>
      <c r="U1042" t="str">
        <f t="shared" si="67"/>
        <v>July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Q1043" t="s">
        <v>8329</v>
      </c>
      <c r="R1043" t="s">
        <v>8330</v>
      </c>
      <c r="S1043" s="14">
        <f t="shared" si="65"/>
        <v>41831.06009259259</v>
      </c>
      <c r="T1043" s="14">
        <f t="shared" si="66"/>
        <v>41851.06009259259</v>
      </c>
      <c r="U1043" t="str">
        <f t="shared" si="67"/>
        <v>July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Q1044" t="s">
        <v>8329</v>
      </c>
      <c r="R1044" t="s">
        <v>8330</v>
      </c>
      <c r="S1044" s="14">
        <f t="shared" si="65"/>
        <v>41851.696157407408</v>
      </c>
      <c r="T1044" s="14">
        <f t="shared" si="66"/>
        <v>41894.416666666664</v>
      </c>
      <c r="U1044" t="str">
        <f t="shared" si="67"/>
        <v>July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8.5400000000000009</v>
      </c>
      <c r="Q1045" t="s">
        <v>8329</v>
      </c>
      <c r="R1045" t="s">
        <v>8330</v>
      </c>
      <c r="S1045" s="14">
        <f t="shared" si="65"/>
        <v>42114.252951388888</v>
      </c>
      <c r="T1045" s="14">
        <f t="shared" si="66"/>
        <v>42144.252951388888</v>
      </c>
      <c r="U1045" t="str">
        <f t="shared" si="67"/>
        <v>April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9.0000000000000011E-2</v>
      </c>
      <c r="Q1046" t="s">
        <v>8329</v>
      </c>
      <c r="R1046" t="s">
        <v>8330</v>
      </c>
      <c r="S1046" s="14">
        <f t="shared" si="65"/>
        <v>42011.925937499997</v>
      </c>
      <c r="T1046" s="14">
        <f t="shared" si="66"/>
        <v>42068.852083333331</v>
      </c>
      <c r="U1046" t="str">
        <f t="shared" si="67"/>
        <v>January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Q1047" t="s">
        <v>8329</v>
      </c>
      <c r="R1047" t="s">
        <v>8330</v>
      </c>
      <c r="S1047" s="14">
        <f t="shared" si="65"/>
        <v>41844.874421296292</v>
      </c>
      <c r="T1047" s="14">
        <f t="shared" si="66"/>
        <v>41874.874421296292</v>
      </c>
      <c r="U1047" t="str">
        <f t="shared" si="67"/>
        <v>July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Q1048" t="s">
        <v>8329</v>
      </c>
      <c r="R1048" t="s">
        <v>8330</v>
      </c>
      <c r="S1048" s="14">
        <f t="shared" si="65"/>
        <v>42319.851388888885</v>
      </c>
      <c r="T1048" s="14">
        <f t="shared" si="66"/>
        <v>42364.851388888885</v>
      </c>
      <c r="U1048" t="str">
        <f t="shared" si="67"/>
        <v>November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Q1049" t="s">
        <v>8329</v>
      </c>
      <c r="R1049" t="s">
        <v>8330</v>
      </c>
      <c r="S1049" s="14">
        <f t="shared" si="65"/>
        <v>41918.818460648152</v>
      </c>
      <c r="T1049" s="14">
        <f t="shared" si="66"/>
        <v>41948.860127314816</v>
      </c>
      <c r="U1049" t="str">
        <f t="shared" si="67"/>
        <v>October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1.4100000000000001</v>
      </c>
      <c r="Q1050" t="s">
        <v>8329</v>
      </c>
      <c r="R1050" t="s">
        <v>8330</v>
      </c>
      <c r="S1050" s="14">
        <f t="shared" si="65"/>
        <v>42598.053113425922</v>
      </c>
      <c r="T1050" s="14">
        <f t="shared" si="66"/>
        <v>42638.053113425922</v>
      </c>
      <c r="U1050" t="str">
        <f t="shared" si="67"/>
        <v>August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Q1051" t="s">
        <v>8329</v>
      </c>
      <c r="R1051" t="s">
        <v>8330</v>
      </c>
      <c r="S1051" s="14">
        <f t="shared" si="65"/>
        <v>42382.431076388893</v>
      </c>
      <c r="T1051" s="14">
        <f t="shared" si="66"/>
        <v>42412.431076388893</v>
      </c>
      <c r="U1051" t="str">
        <f t="shared" si="67"/>
        <v>January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Q1052" t="s">
        <v>8329</v>
      </c>
      <c r="R1052" t="s">
        <v>8330</v>
      </c>
      <c r="S1052" s="14">
        <f t="shared" si="65"/>
        <v>42231.7971875</v>
      </c>
      <c r="T1052" s="14">
        <f t="shared" si="66"/>
        <v>42261.7971875</v>
      </c>
      <c r="U1052" t="str">
        <f t="shared" si="67"/>
        <v>August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Q1053" t="s">
        <v>8329</v>
      </c>
      <c r="R1053" t="s">
        <v>8330</v>
      </c>
      <c r="S1053" s="14">
        <f t="shared" si="65"/>
        <v>41850.014178240745</v>
      </c>
      <c r="T1053" s="14">
        <f t="shared" si="66"/>
        <v>41878.014178240745</v>
      </c>
      <c r="U1053" t="str">
        <f t="shared" si="67"/>
        <v>July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Q1054" t="s">
        <v>8329</v>
      </c>
      <c r="R1054" t="s">
        <v>8330</v>
      </c>
      <c r="S1054" s="14">
        <f t="shared" si="65"/>
        <v>42483.797395833331</v>
      </c>
      <c r="T1054" s="14">
        <f t="shared" si="66"/>
        <v>42527.839583333334</v>
      </c>
      <c r="U1054" t="str">
        <f t="shared" si="67"/>
        <v>April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Q1055" t="s">
        <v>8329</v>
      </c>
      <c r="R1055" t="s">
        <v>8330</v>
      </c>
      <c r="S1055" s="14">
        <f t="shared" si="65"/>
        <v>42775.172824074078</v>
      </c>
      <c r="T1055" s="14">
        <f t="shared" si="66"/>
        <v>42800.172824074078</v>
      </c>
      <c r="U1055" t="str">
        <f t="shared" si="67"/>
        <v>February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Q1056" t="s">
        <v>8329</v>
      </c>
      <c r="R1056" t="s">
        <v>8330</v>
      </c>
      <c r="S1056" s="14">
        <f t="shared" si="65"/>
        <v>41831.851840277777</v>
      </c>
      <c r="T1056" s="14">
        <f t="shared" si="66"/>
        <v>41861.916666666664</v>
      </c>
      <c r="U1056" t="str">
        <f t="shared" si="67"/>
        <v>July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Q1057" t="s">
        <v>8329</v>
      </c>
      <c r="R1057" t="s">
        <v>8330</v>
      </c>
      <c r="S1057" s="14">
        <f t="shared" si="65"/>
        <v>42406.992418981477</v>
      </c>
      <c r="T1057" s="14">
        <f t="shared" si="66"/>
        <v>42436.992418981477</v>
      </c>
      <c r="U1057" t="str">
        <f t="shared" si="67"/>
        <v>February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Q1058" t="s">
        <v>8329</v>
      </c>
      <c r="R1058" t="s">
        <v>8330</v>
      </c>
      <c r="S1058" s="14">
        <f t="shared" si="65"/>
        <v>42058.719641203701</v>
      </c>
      <c r="T1058" s="14">
        <f t="shared" si="66"/>
        <v>42118.677974537037</v>
      </c>
      <c r="U1058" t="str">
        <f t="shared" si="67"/>
        <v>February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Q1059" t="s">
        <v>8329</v>
      </c>
      <c r="R1059" t="s">
        <v>8330</v>
      </c>
      <c r="S1059" s="14">
        <f t="shared" si="65"/>
        <v>42678.871331018519</v>
      </c>
      <c r="T1059" s="14">
        <f t="shared" si="66"/>
        <v>42708.912997685184</v>
      </c>
      <c r="U1059" t="str">
        <f t="shared" si="67"/>
        <v>November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Q1060" t="s">
        <v>8329</v>
      </c>
      <c r="R1060" t="s">
        <v>8330</v>
      </c>
      <c r="S1060" s="14">
        <f t="shared" si="65"/>
        <v>42047.900960648149</v>
      </c>
      <c r="T1060" s="14">
        <f t="shared" si="66"/>
        <v>42089</v>
      </c>
      <c r="U1060" t="str">
        <f t="shared" si="67"/>
        <v>February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Q1061" t="s">
        <v>8329</v>
      </c>
      <c r="R1061" t="s">
        <v>8330</v>
      </c>
      <c r="S1061" s="14">
        <f t="shared" si="65"/>
        <v>42046.79</v>
      </c>
      <c r="T1061" s="14">
        <f t="shared" si="66"/>
        <v>42076.748333333337</v>
      </c>
      <c r="U1061" t="str">
        <f t="shared" si="67"/>
        <v>February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Q1062" t="s">
        <v>8329</v>
      </c>
      <c r="R1062" t="s">
        <v>8330</v>
      </c>
      <c r="S1062" s="14">
        <f t="shared" si="65"/>
        <v>42079.913113425922</v>
      </c>
      <c r="T1062" s="14">
        <f t="shared" si="66"/>
        <v>42109.913113425922</v>
      </c>
      <c r="U1062" t="str">
        <f t="shared" si="67"/>
        <v>March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Q1063" t="s">
        <v>8329</v>
      </c>
      <c r="R1063" t="s">
        <v>8330</v>
      </c>
      <c r="S1063" s="14">
        <f t="shared" si="65"/>
        <v>42432.276712962965</v>
      </c>
      <c r="T1063" s="14">
        <f t="shared" si="66"/>
        <v>42492.041666666672</v>
      </c>
      <c r="U1063" t="str">
        <f t="shared" si="67"/>
        <v>March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Q1064" t="s">
        <v>8329</v>
      </c>
      <c r="R1064" t="s">
        <v>8330</v>
      </c>
      <c r="S1064" s="14">
        <f t="shared" si="65"/>
        <v>42556.807187500002</v>
      </c>
      <c r="T1064" s="14">
        <f t="shared" si="66"/>
        <v>42563.807187500002</v>
      </c>
      <c r="U1064" t="str">
        <f t="shared" si="67"/>
        <v>July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Q1065" t="s">
        <v>8329</v>
      </c>
      <c r="R1065" t="s">
        <v>8330</v>
      </c>
      <c r="S1065" s="14">
        <f t="shared" si="65"/>
        <v>42583.030810185184</v>
      </c>
      <c r="T1065" s="14">
        <f t="shared" si="66"/>
        <v>42613.030810185184</v>
      </c>
      <c r="U1065" t="str">
        <f t="shared" si="67"/>
        <v>August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Q1066" t="s">
        <v>8331</v>
      </c>
      <c r="R1066" t="s">
        <v>8332</v>
      </c>
      <c r="S1066" s="14">
        <f t="shared" si="65"/>
        <v>41417.228043981479</v>
      </c>
      <c r="T1066" s="14">
        <f t="shared" si="66"/>
        <v>41462.228043981479</v>
      </c>
      <c r="U1066" t="str">
        <f t="shared" si="67"/>
        <v>May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Q1067" t="s">
        <v>8331</v>
      </c>
      <c r="R1067" t="s">
        <v>8332</v>
      </c>
      <c r="S1067" s="14">
        <f t="shared" si="65"/>
        <v>41661.381041666667</v>
      </c>
      <c r="T1067" s="14">
        <f t="shared" si="66"/>
        <v>41689.381041666667</v>
      </c>
      <c r="U1067" t="str">
        <f t="shared" si="67"/>
        <v>January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Q1068" t="s">
        <v>8331</v>
      </c>
      <c r="R1068" t="s">
        <v>8332</v>
      </c>
      <c r="S1068" s="14">
        <f t="shared" si="65"/>
        <v>41445.962754629625</v>
      </c>
      <c r="T1068" s="14">
        <f t="shared" si="66"/>
        <v>41490.962754629625</v>
      </c>
      <c r="U1068" t="str">
        <f t="shared" si="67"/>
        <v>June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Q1069" t="s">
        <v>8331</v>
      </c>
      <c r="R1069" t="s">
        <v>8332</v>
      </c>
      <c r="S1069" s="14">
        <f t="shared" si="65"/>
        <v>41599.855682870373</v>
      </c>
      <c r="T1069" s="14">
        <f t="shared" si="66"/>
        <v>41629.855682870373</v>
      </c>
      <c r="U1069" t="str">
        <f t="shared" si="67"/>
        <v>November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Q1070" t="s">
        <v>8331</v>
      </c>
      <c r="R1070" t="s">
        <v>8332</v>
      </c>
      <c r="S1070" s="14">
        <f t="shared" si="65"/>
        <v>42440.371111111112</v>
      </c>
      <c r="T1070" s="14">
        <f t="shared" si="66"/>
        <v>42470.329444444447</v>
      </c>
      <c r="U1070" t="str">
        <f t="shared" si="67"/>
        <v>March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Q1071" t="s">
        <v>8331</v>
      </c>
      <c r="R1071" t="s">
        <v>8332</v>
      </c>
      <c r="S1071" s="14">
        <f t="shared" si="65"/>
        <v>41572.229849537034</v>
      </c>
      <c r="T1071" s="14">
        <f t="shared" si="66"/>
        <v>41604.271516203706</v>
      </c>
      <c r="U1071" t="str">
        <f t="shared" si="67"/>
        <v>October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Q1072" t="s">
        <v>8331</v>
      </c>
      <c r="R1072" t="s">
        <v>8332</v>
      </c>
      <c r="S1072" s="14">
        <f t="shared" si="65"/>
        <v>41163.011828703704</v>
      </c>
      <c r="T1072" s="14">
        <f t="shared" si="66"/>
        <v>41183.011828703704</v>
      </c>
      <c r="U1072" t="str">
        <f t="shared" si="67"/>
        <v>September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Q1073" t="s">
        <v>8331</v>
      </c>
      <c r="R1073" t="s">
        <v>8332</v>
      </c>
      <c r="S1073" s="14">
        <f t="shared" si="65"/>
        <v>42295.753391203703</v>
      </c>
      <c r="T1073" s="14">
        <f t="shared" si="66"/>
        <v>42325.795057870375</v>
      </c>
      <c r="U1073" t="str">
        <f t="shared" si="67"/>
        <v>October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6.9999999999999993E-2</v>
      </c>
      <c r="Q1074" t="s">
        <v>8331</v>
      </c>
      <c r="R1074" t="s">
        <v>8332</v>
      </c>
      <c r="S1074" s="14">
        <f t="shared" si="65"/>
        <v>41645.832141203704</v>
      </c>
      <c r="T1074" s="14">
        <f t="shared" si="66"/>
        <v>41675.832141203704</v>
      </c>
      <c r="U1074" t="str">
        <f t="shared" si="67"/>
        <v>January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Q1075" t="s">
        <v>8331</v>
      </c>
      <c r="R1075" t="s">
        <v>8332</v>
      </c>
      <c r="S1075" s="14">
        <f t="shared" si="65"/>
        <v>40802.964594907404</v>
      </c>
      <c r="T1075" s="14">
        <f t="shared" si="66"/>
        <v>40832.964594907404</v>
      </c>
      <c r="U1075" t="str">
        <f t="shared" si="67"/>
        <v>September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6.3100000000000005</v>
      </c>
      <c r="Q1076" t="s">
        <v>8331</v>
      </c>
      <c r="R1076" t="s">
        <v>8332</v>
      </c>
      <c r="S1076" s="14">
        <f t="shared" si="65"/>
        <v>41613.172974537039</v>
      </c>
      <c r="T1076" s="14">
        <f t="shared" si="66"/>
        <v>41643.172974537039</v>
      </c>
      <c r="U1076" t="str">
        <f t="shared" si="67"/>
        <v>December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4.5000000000000009</v>
      </c>
      <c r="Q1077" t="s">
        <v>8331</v>
      </c>
      <c r="R1077" t="s">
        <v>8332</v>
      </c>
      <c r="S1077" s="14">
        <f t="shared" si="65"/>
        <v>41005.904120370367</v>
      </c>
      <c r="T1077" s="14">
        <f t="shared" si="66"/>
        <v>41035.904120370367</v>
      </c>
      <c r="U1077" t="str">
        <f t="shared" si="67"/>
        <v>April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Q1078" t="s">
        <v>8331</v>
      </c>
      <c r="R1078" t="s">
        <v>8332</v>
      </c>
      <c r="S1078" s="14">
        <f t="shared" si="65"/>
        <v>41838.377893518518</v>
      </c>
      <c r="T1078" s="14">
        <f t="shared" si="66"/>
        <v>41893.377893518518</v>
      </c>
      <c r="U1078" t="str">
        <f t="shared" si="67"/>
        <v>July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Q1079" t="s">
        <v>8331</v>
      </c>
      <c r="R1079" t="s">
        <v>8332</v>
      </c>
      <c r="S1079" s="14">
        <f t="shared" si="65"/>
        <v>42353.16679398148</v>
      </c>
      <c r="T1079" s="14">
        <f t="shared" si="66"/>
        <v>42383.16679398148</v>
      </c>
      <c r="U1079" t="str">
        <f t="shared" si="67"/>
        <v>December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Q1080" t="s">
        <v>8331</v>
      </c>
      <c r="R1080" t="s">
        <v>8332</v>
      </c>
      <c r="S1080" s="14">
        <f t="shared" si="65"/>
        <v>40701.195844907408</v>
      </c>
      <c r="T1080" s="14">
        <f t="shared" si="66"/>
        <v>40746.195844907408</v>
      </c>
      <c r="U1080" t="str">
        <f t="shared" si="67"/>
        <v>June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2.6100000000000003</v>
      </c>
      <c r="Q1081" t="s">
        <v>8331</v>
      </c>
      <c r="R1081" t="s">
        <v>8332</v>
      </c>
      <c r="S1081" s="14">
        <f t="shared" si="65"/>
        <v>42479.566388888888</v>
      </c>
      <c r="T1081" s="14">
        <f t="shared" si="66"/>
        <v>42504.566388888888</v>
      </c>
      <c r="U1081" t="str">
        <f t="shared" si="67"/>
        <v>April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Q1082" t="s">
        <v>8331</v>
      </c>
      <c r="R1082" t="s">
        <v>8332</v>
      </c>
      <c r="S1082" s="14">
        <f t="shared" si="65"/>
        <v>41740.138113425928</v>
      </c>
      <c r="T1082" s="14">
        <f t="shared" si="66"/>
        <v>41770.138113425928</v>
      </c>
      <c r="U1082" t="str">
        <f t="shared" si="67"/>
        <v>April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Q1083" t="s">
        <v>8331</v>
      </c>
      <c r="R1083" t="s">
        <v>8332</v>
      </c>
      <c r="S1083" s="14">
        <f t="shared" si="65"/>
        <v>42002.926990740743</v>
      </c>
      <c r="T1083" s="14">
        <f t="shared" si="66"/>
        <v>42032.926990740743</v>
      </c>
      <c r="U1083" t="str">
        <f t="shared" si="67"/>
        <v>December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Q1084" t="s">
        <v>8331</v>
      </c>
      <c r="R1084" t="s">
        <v>8332</v>
      </c>
      <c r="S1084" s="14">
        <f t="shared" si="65"/>
        <v>41101.906111111108</v>
      </c>
      <c r="T1084" s="14">
        <f t="shared" si="66"/>
        <v>41131.906111111108</v>
      </c>
      <c r="U1084" t="str">
        <f t="shared" si="67"/>
        <v>July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Q1085" t="s">
        <v>8331</v>
      </c>
      <c r="R1085" t="s">
        <v>8332</v>
      </c>
      <c r="S1085" s="14">
        <f t="shared" si="65"/>
        <v>41793.659525462965</v>
      </c>
      <c r="T1085" s="14">
        <f t="shared" si="66"/>
        <v>41853.659525462965</v>
      </c>
      <c r="U1085" t="str">
        <f t="shared" si="67"/>
        <v>June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Q1086" t="s">
        <v>8331</v>
      </c>
      <c r="R1086" t="s">
        <v>8332</v>
      </c>
      <c r="S1086" s="14">
        <f t="shared" si="65"/>
        <v>41829.912083333329</v>
      </c>
      <c r="T1086" s="14">
        <f t="shared" si="66"/>
        <v>41859.912083333329</v>
      </c>
      <c r="U1086" t="str">
        <f t="shared" si="67"/>
        <v>July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Q1087" t="s">
        <v>8331</v>
      </c>
      <c r="R1087" t="s">
        <v>8332</v>
      </c>
      <c r="S1087" s="14">
        <f t="shared" si="65"/>
        <v>42413.671006944445</v>
      </c>
      <c r="T1087" s="14">
        <f t="shared" si="66"/>
        <v>42443.629340277781</v>
      </c>
      <c r="U1087" t="str">
        <f t="shared" si="67"/>
        <v>February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Q1088" t="s">
        <v>8331</v>
      </c>
      <c r="R1088" t="s">
        <v>8332</v>
      </c>
      <c r="S1088" s="14">
        <f t="shared" si="65"/>
        <v>41845.866793981484</v>
      </c>
      <c r="T1088" s="14">
        <f t="shared" si="66"/>
        <v>41875.866793981484</v>
      </c>
      <c r="U1088" t="str">
        <f t="shared" si="67"/>
        <v>July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Q1089" t="s">
        <v>8331</v>
      </c>
      <c r="R1089" t="s">
        <v>8332</v>
      </c>
      <c r="S1089" s="14">
        <f t="shared" si="65"/>
        <v>41775.713969907403</v>
      </c>
      <c r="T1089" s="14">
        <f t="shared" si="66"/>
        <v>41805.713969907403</v>
      </c>
      <c r="U1089" t="str">
        <f t="shared" si="67"/>
        <v>May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14.180000000000001</v>
      </c>
      <c r="Q1090" t="s">
        <v>8331</v>
      </c>
      <c r="R1090" t="s">
        <v>8332</v>
      </c>
      <c r="S1090" s="14">
        <f t="shared" si="65"/>
        <v>41723.799386574072</v>
      </c>
      <c r="T1090" s="14">
        <f t="shared" si="66"/>
        <v>41753.799386574072</v>
      </c>
      <c r="U1090" t="str">
        <f t="shared" si="67"/>
        <v>March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MROUND(E1091/D1091, 0.0001) * 100</f>
        <v>7.830000000000001</v>
      </c>
      <c r="Q1091" t="s">
        <v>8331</v>
      </c>
      <c r="R1091" t="s">
        <v>8332</v>
      </c>
      <c r="S1091" s="14">
        <f t="shared" ref="S1091:S1154" si="69">(J1091/86400)+DATE(1970,1,1)</f>
        <v>42151.189525462964</v>
      </c>
      <c r="T1091" s="14">
        <f t="shared" ref="T1091:T1154" si="70">(I1091/86400)+DATE(1970,1,1)</f>
        <v>42181.189525462964</v>
      </c>
      <c r="U1091" t="str">
        <f t="shared" ref="U1091:U1154" si="71">TEXT(S1091, "MMMM")</f>
        <v>May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Q1092" t="s">
        <v>8331</v>
      </c>
      <c r="R1092" t="s">
        <v>8332</v>
      </c>
      <c r="S1092" s="14">
        <f t="shared" si="69"/>
        <v>42123.185798611114</v>
      </c>
      <c r="T1092" s="14">
        <f t="shared" si="70"/>
        <v>42153.185798611114</v>
      </c>
      <c r="U1092" t="str">
        <f t="shared" si="71"/>
        <v>April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Q1093" t="s">
        <v>8331</v>
      </c>
      <c r="R1093" t="s">
        <v>8332</v>
      </c>
      <c r="S1093" s="14">
        <f t="shared" si="69"/>
        <v>42440.820277777777</v>
      </c>
      <c r="T1093" s="14">
        <f t="shared" si="70"/>
        <v>42470.778611111113</v>
      </c>
      <c r="U1093" t="str">
        <f t="shared" si="71"/>
        <v>March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Q1094" t="s">
        <v>8331</v>
      </c>
      <c r="R1094" t="s">
        <v>8332</v>
      </c>
      <c r="S1094" s="14">
        <f t="shared" si="69"/>
        <v>41250.025902777779</v>
      </c>
      <c r="T1094" s="14">
        <f t="shared" si="70"/>
        <v>41280.025902777779</v>
      </c>
      <c r="U1094" t="str">
        <f t="shared" si="71"/>
        <v>December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Q1095" t="s">
        <v>8331</v>
      </c>
      <c r="R1095" t="s">
        <v>8332</v>
      </c>
      <c r="S1095" s="14">
        <f t="shared" si="69"/>
        <v>42396.973807870367</v>
      </c>
      <c r="T1095" s="14">
        <f t="shared" si="70"/>
        <v>42411.973807870367</v>
      </c>
      <c r="U1095" t="str">
        <f t="shared" si="71"/>
        <v>January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Q1096" t="s">
        <v>8331</v>
      </c>
      <c r="R1096" t="s">
        <v>8332</v>
      </c>
      <c r="S1096" s="14">
        <f t="shared" si="69"/>
        <v>40795.71334490741</v>
      </c>
      <c r="T1096" s="14">
        <f t="shared" si="70"/>
        <v>40825.71334490741</v>
      </c>
      <c r="U1096" t="str">
        <f t="shared" si="71"/>
        <v>September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Q1097" t="s">
        <v>8331</v>
      </c>
      <c r="R1097" t="s">
        <v>8332</v>
      </c>
      <c r="S1097" s="14">
        <f t="shared" si="69"/>
        <v>41486.537268518521</v>
      </c>
      <c r="T1097" s="14">
        <f t="shared" si="70"/>
        <v>41516.537268518521</v>
      </c>
      <c r="U1097" t="str">
        <f t="shared" si="71"/>
        <v>July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Q1098" t="s">
        <v>8331</v>
      </c>
      <c r="R1098" t="s">
        <v>8332</v>
      </c>
      <c r="S1098" s="14">
        <f t="shared" si="69"/>
        <v>41885.51798611111</v>
      </c>
      <c r="T1098" s="14">
        <f t="shared" si="70"/>
        <v>41916.145833333336</v>
      </c>
      <c r="U1098" t="str">
        <f t="shared" si="71"/>
        <v>September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Q1099" t="s">
        <v>8331</v>
      </c>
      <c r="R1099" t="s">
        <v>8332</v>
      </c>
      <c r="S1099" s="14">
        <f t="shared" si="69"/>
        <v>41660.792557870373</v>
      </c>
      <c r="T1099" s="14">
        <f t="shared" si="70"/>
        <v>41700.792557870373</v>
      </c>
      <c r="U1099" t="str">
        <f t="shared" si="71"/>
        <v>January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Q1100" t="s">
        <v>8331</v>
      </c>
      <c r="R1100" t="s">
        <v>8332</v>
      </c>
      <c r="S1100" s="14">
        <f t="shared" si="69"/>
        <v>41712.762673611112</v>
      </c>
      <c r="T1100" s="14">
        <f t="shared" si="70"/>
        <v>41742.762673611112</v>
      </c>
      <c r="U1100" t="str">
        <f t="shared" si="71"/>
        <v>March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Q1101" t="s">
        <v>8331</v>
      </c>
      <c r="R1101" t="s">
        <v>8332</v>
      </c>
      <c r="S1101" s="14">
        <f t="shared" si="69"/>
        <v>42107.836435185185</v>
      </c>
      <c r="T1101" s="14">
        <f t="shared" si="70"/>
        <v>42137.836435185185</v>
      </c>
      <c r="U1101" t="str">
        <f t="shared" si="71"/>
        <v>April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Q1102" t="s">
        <v>8331</v>
      </c>
      <c r="R1102" t="s">
        <v>8332</v>
      </c>
      <c r="S1102" s="14">
        <f t="shared" si="69"/>
        <v>42384.110775462963</v>
      </c>
      <c r="T1102" s="14">
        <f t="shared" si="70"/>
        <v>42414.110775462963</v>
      </c>
      <c r="U1102" t="str">
        <f t="shared" si="71"/>
        <v>January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Q1103" t="s">
        <v>8331</v>
      </c>
      <c r="R1103" t="s">
        <v>8332</v>
      </c>
      <c r="S1103" s="14">
        <f t="shared" si="69"/>
        <v>42538.77243055556</v>
      </c>
      <c r="T1103" s="14">
        <f t="shared" si="70"/>
        <v>42565.758333333331</v>
      </c>
      <c r="U1103" t="str">
        <f t="shared" si="71"/>
        <v>June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5.3100000000000005</v>
      </c>
      <c r="Q1104" t="s">
        <v>8331</v>
      </c>
      <c r="R1104" t="s">
        <v>8332</v>
      </c>
      <c r="S1104" s="14">
        <f t="shared" si="69"/>
        <v>41577.045428240745</v>
      </c>
      <c r="T1104" s="14">
        <f t="shared" si="70"/>
        <v>41617.249305555553</v>
      </c>
      <c r="U1104" t="str">
        <f t="shared" si="71"/>
        <v>October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Q1105" t="s">
        <v>8331</v>
      </c>
      <c r="R1105" t="s">
        <v>8332</v>
      </c>
      <c r="S1105" s="14">
        <f t="shared" si="69"/>
        <v>42479.22210648148</v>
      </c>
      <c r="T1105" s="14">
        <f t="shared" si="70"/>
        <v>42539.22210648148</v>
      </c>
      <c r="U1105" t="str">
        <f t="shared" si="71"/>
        <v>April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Q1106" t="s">
        <v>8331</v>
      </c>
      <c r="R1106" t="s">
        <v>8332</v>
      </c>
      <c r="S1106" s="14">
        <f t="shared" si="69"/>
        <v>41771.40996527778</v>
      </c>
      <c r="T1106" s="14">
        <f t="shared" si="70"/>
        <v>41801.40996527778</v>
      </c>
      <c r="U1106" t="str">
        <f t="shared" si="71"/>
        <v>May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Q1107" t="s">
        <v>8331</v>
      </c>
      <c r="R1107" t="s">
        <v>8332</v>
      </c>
      <c r="S1107" s="14">
        <f t="shared" si="69"/>
        <v>41692.135729166665</v>
      </c>
      <c r="T1107" s="14">
        <f t="shared" si="70"/>
        <v>41722.0940625</v>
      </c>
      <c r="U1107" t="str">
        <f t="shared" si="71"/>
        <v>February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Q1108" t="s">
        <v>8331</v>
      </c>
      <c r="R1108" t="s">
        <v>8332</v>
      </c>
      <c r="S1108" s="14">
        <f t="shared" si="69"/>
        <v>40973.740451388891</v>
      </c>
      <c r="T1108" s="14">
        <f t="shared" si="70"/>
        <v>41003.698784722219</v>
      </c>
      <c r="U1108" t="str">
        <f t="shared" si="71"/>
        <v>March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Q1109" t="s">
        <v>8331</v>
      </c>
      <c r="R1109" t="s">
        <v>8332</v>
      </c>
      <c r="S1109" s="14">
        <f t="shared" si="69"/>
        <v>41813.861388888887</v>
      </c>
      <c r="T1109" s="14">
        <f t="shared" si="70"/>
        <v>41843.861388888887</v>
      </c>
      <c r="U1109" t="str">
        <f t="shared" si="71"/>
        <v>June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Q1110" t="s">
        <v>8331</v>
      </c>
      <c r="R1110" t="s">
        <v>8332</v>
      </c>
      <c r="S1110" s="14">
        <f t="shared" si="69"/>
        <v>40952.636979166666</v>
      </c>
      <c r="T1110" s="14">
        <f t="shared" si="70"/>
        <v>41012.595312500001</v>
      </c>
      <c r="U1110" t="str">
        <f t="shared" si="71"/>
        <v>February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0.45000000000000007</v>
      </c>
      <c r="Q1111" t="s">
        <v>8331</v>
      </c>
      <c r="R1111" t="s">
        <v>8332</v>
      </c>
      <c r="S1111" s="14">
        <f t="shared" si="69"/>
        <v>42662.752199074079</v>
      </c>
      <c r="T1111" s="14">
        <f t="shared" si="70"/>
        <v>42692.793865740736</v>
      </c>
      <c r="U1111" t="str">
        <f t="shared" si="71"/>
        <v>October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Q1112" t="s">
        <v>8331</v>
      </c>
      <c r="R1112" t="s">
        <v>8332</v>
      </c>
      <c r="S1112" s="14">
        <f t="shared" si="69"/>
        <v>41220.933124999996</v>
      </c>
      <c r="T1112" s="14">
        <f t="shared" si="70"/>
        <v>41250.933124999996</v>
      </c>
      <c r="U1112" t="str">
        <f t="shared" si="71"/>
        <v>November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Q1113" t="s">
        <v>8331</v>
      </c>
      <c r="R1113" t="s">
        <v>8332</v>
      </c>
      <c r="S1113" s="14">
        <f t="shared" si="69"/>
        <v>42347.203587962962</v>
      </c>
      <c r="T1113" s="14">
        <f t="shared" si="70"/>
        <v>42377.203587962962</v>
      </c>
      <c r="U1113" t="str">
        <f t="shared" si="71"/>
        <v>December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Q1114" t="s">
        <v>8331</v>
      </c>
      <c r="R1114" t="s">
        <v>8332</v>
      </c>
      <c r="S1114" s="14">
        <f t="shared" si="69"/>
        <v>41963.759386574078</v>
      </c>
      <c r="T1114" s="14">
        <f t="shared" si="70"/>
        <v>42023.354166666672</v>
      </c>
      <c r="U1114" t="str">
        <f t="shared" si="71"/>
        <v>November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Q1115" t="s">
        <v>8331</v>
      </c>
      <c r="R1115" t="s">
        <v>8332</v>
      </c>
      <c r="S1115" s="14">
        <f t="shared" si="69"/>
        <v>41835.977083333331</v>
      </c>
      <c r="T1115" s="14">
        <f t="shared" si="70"/>
        <v>41865.977083333331</v>
      </c>
      <c r="U1115" t="str">
        <f t="shared" si="71"/>
        <v>July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Q1116" t="s">
        <v>8331</v>
      </c>
      <c r="R1116" t="s">
        <v>8332</v>
      </c>
      <c r="S1116" s="14">
        <f t="shared" si="69"/>
        <v>41526.345914351856</v>
      </c>
      <c r="T1116" s="14">
        <f t="shared" si="70"/>
        <v>41556.345914351856</v>
      </c>
      <c r="U1116" t="str">
        <f t="shared" si="71"/>
        <v>September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Q1117" t="s">
        <v>8331</v>
      </c>
      <c r="R1117" t="s">
        <v>8332</v>
      </c>
      <c r="S1117" s="14">
        <f t="shared" si="69"/>
        <v>42429.695543981477</v>
      </c>
      <c r="T1117" s="14">
        <f t="shared" si="70"/>
        <v>42459.653877314813</v>
      </c>
      <c r="U1117" t="str">
        <f t="shared" si="71"/>
        <v>February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Q1118" t="s">
        <v>8331</v>
      </c>
      <c r="R1118" t="s">
        <v>8332</v>
      </c>
      <c r="S1118" s="14">
        <f t="shared" si="69"/>
        <v>41009.847314814819</v>
      </c>
      <c r="T1118" s="14">
        <f t="shared" si="70"/>
        <v>41069.847314814819</v>
      </c>
      <c r="U1118" t="str">
        <f t="shared" si="71"/>
        <v>April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Q1119" t="s">
        <v>8331</v>
      </c>
      <c r="R1119" t="s">
        <v>8332</v>
      </c>
      <c r="S1119" s="14">
        <f t="shared" si="69"/>
        <v>42333.598530092597</v>
      </c>
      <c r="T1119" s="14">
        <f t="shared" si="70"/>
        <v>42363.598530092597</v>
      </c>
      <c r="U1119" t="str">
        <f t="shared" si="71"/>
        <v>November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2.4200000000000004</v>
      </c>
      <c r="Q1120" t="s">
        <v>8331</v>
      </c>
      <c r="R1120" t="s">
        <v>8332</v>
      </c>
      <c r="S1120" s="14">
        <f t="shared" si="69"/>
        <v>41704.16642361111</v>
      </c>
      <c r="T1120" s="14">
        <f t="shared" si="70"/>
        <v>41734.124756944446</v>
      </c>
      <c r="U1120" t="str">
        <f t="shared" si="71"/>
        <v>March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0.24000000000000002</v>
      </c>
      <c r="Q1121" t="s">
        <v>8331</v>
      </c>
      <c r="R1121" t="s">
        <v>8332</v>
      </c>
      <c r="S1121" s="14">
        <f t="shared" si="69"/>
        <v>41722.792407407411</v>
      </c>
      <c r="T1121" s="14">
        <f t="shared" si="70"/>
        <v>41735.792407407411</v>
      </c>
      <c r="U1121" t="str">
        <f t="shared" si="71"/>
        <v>March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Q1122" t="s">
        <v>8331</v>
      </c>
      <c r="R1122" t="s">
        <v>8332</v>
      </c>
      <c r="S1122" s="14">
        <f t="shared" si="69"/>
        <v>40799.872685185182</v>
      </c>
      <c r="T1122" s="14">
        <f t="shared" si="70"/>
        <v>40844.872685185182</v>
      </c>
      <c r="U1122" t="str">
        <f t="shared" si="71"/>
        <v>September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Q1123" t="s">
        <v>8331</v>
      </c>
      <c r="R1123" t="s">
        <v>8332</v>
      </c>
      <c r="S1123" s="14">
        <f t="shared" si="69"/>
        <v>42412.934212962966</v>
      </c>
      <c r="T1123" s="14">
        <f t="shared" si="70"/>
        <v>42442.892546296294</v>
      </c>
      <c r="U1123" t="str">
        <f t="shared" si="71"/>
        <v>February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Q1124" t="s">
        <v>8331</v>
      </c>
      <c r="R1124" t="s">
        <v>8332</v>
      </c>
      <c r="S1124" s="14">
        <f t="shared" si="69"/>
        <v>41410.703993055555</v>
      </c>
      <c r="T1124" s="14">
        <f t="shared" si="70"/>
        <v>41424.703993055555</v>
      </c>
      <c r="U1124" t="str">
        <f t="shared" si="71"/>
        <v>May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Q1125" t="s">
        <v>8331</v>
      </c>
      <c r="R1125" t="s">
        <v>8332</v>
      </c>
      <c r="S1125" s="14">
        <f t="shared" si="69"/>
        <v>41718.5237037037</v>
      </c>
      <c r="T1125" s="14">
        <f t="shared" si="70"/>
        <v>41748.5237037037</v>
      </c>
      <c r="U1125" t="str">
        <f t="shared" si="71"/>
        <v>March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0.47000000000000003</v>
      </c>
      <c r="Q1126" t="s">
        <v>8331</v>
      </c>
      <c r="R1126" t="s">
        <v>8333</v>
      </c>
      <c r="S1126" s="14">
        <f t="shared" si="69"/>
        <v>42094.667256944449</v>
      </c>
      <c r="T1126" s="14">
        <f t="shared" si="70"/>
        <v>42124.667256944449</v>
      </c>
      <c r="U1126" t="str">
        <f t="shared" si="71"/>
        <v>March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Q1127" t="s">
        <v>8331</v>
      </c>
      <c r="R1127" t="s">
        <v>8333</v>
      </c>
      <c r="S1127" s="14">
        <f t="shared" si="69"/>
        <v>42212.624189814815</v>
      </c>
      <c r="T1127" s="14">
        <f t="shared" si="70"/>
        <v>42272.624189814815</v>
      </c>
      <c r="U1127" t="str">
        <f t="shared" si="71"/>
        <v>July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Q1128" t="s">
        <v>8331</v>
      </c>
      <c r="R1128" t="s">
        <v>8333</v>
      </c>
      <c r="S1128" s="14">
        <f t="shared" si="69"/>
        <v>42535.327476851853</v>
      </c>
      <c r="T1128" s="14">
        <f t="shared" si="70"/>
        <v>42565.327476851853</v>
      </c>
      <c r="U1128" t="str">
        <f t="shared" si="71"/>
        <v>June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Q1129" t="s">
        <v>8331</v>
      </c>
      <c r="R1129" t="s">
        <v>8333</v>
      </c>
      <c r="S1129" s="14">
        <f t="shared" si="69"/>
        <v>41926.854166666664</v>
      </c>
      <c r="T1129" s="14">
        <f t="shared" si="70"/>
        <v>41957.895833333328</v>
      </c>
      <c r="U1129" t="str">
        <f t="shared" si="71"/>
        <v>October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Q1130" t="s">
        <v>8331</v>
      </c>
      <c r="R1130" t="s">
        <v>8333</v>
      </c>
      <c r="S1130" s="14">
        <f t="shared" si="69"/>
        <v>41828.649502314816</v>
      </c>
      <c r="T1130" s="14">
        <f t="shared" si="70"/>
        <v>41858.649502314816</v>
      </c>
      <c r="U1130" t="str">
        <f t="shared" si="71"/>
        <v>July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Q1131" t="s">
        <v>8331</v>
      </c>
      <c r="R1131" t="s">
        <v>8333</v>
      </c>
      <c r="S1131" s="14">
        <f t="shared" si="69"/>
        <v>42496.264965277776</v>
      </c>
      <c r="T1131" s="14">
        <f t="shared" si="70"/>
        <v>42526.264965277776</v>
      </c>
      <c r="U1131" t="str">
        <f t="shared" si="71"/>
        <v>May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Q1132" t="s">
        <v>8331</v>
      </c>
      <c r="R1132" t="s">
        <v>8333</v>
      </c>
      <c r="S1132" s="14">
        <f t="shared" si="69"/>
        <v>41908.996527777781</v>
      </c>
      <c r="T1132" s="14">
        <f t="shared" si="70"/>
        <v>41969.038194444445</v>
      </c>
      <c r="U1132" t="str">
        <f t="shared" si="71"/>
        <v>September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Q1133" t="s">
        <v>8331</v>
      </c>
      <c r="R1133" t="s">
        <v>8333</v>
      </c>
      <c r="S1133" s="14">
        <f t="shared" si="69"/>
        <v>42332.908194444448</v>
      </c>
      <c r="T1133" s="14">
        <f t="shared" si="70"/>
        <v>42362.908194444448</v>
      </c>
      <c r="U1133" t="str">
        <f t="shared" si="71"/>
        <v>November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Q1134" t="s">
        <v>8331</v>
      </c>
      <c r="R1134" t="s">
        <v>8333</v>
      </c>
      <c r="S1134" s="14">
        <f t="shared" si="69"/>
        <v>42706.115405092598</v>
      </c>
      <c r="T1134" s="14">
        <f t="shared" si="70"/>
        <v>42736.115405092598</v>
      </c>
      <c r="U1134" t="str">
        <f t="shared" si="71"/>
        <v>December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Q1135" t="s">
        <v>8331</v>
      </c>
      <c r="R1135" t="s">
        <v>8333</v>
      </c>
      <c r="S1135" s="14">
        <f t="shared" si="69"/>
        <v>41821.407187500001</v>
      </c>
      <c r="T1135" s="14">
        <f t="shared" si="70"/>
        <v>41851.407187500001</v>
      </c>
      <c r="U1135" t="str">
        <f t="shared" si="71"/>
        <v>July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Q1136" t="s">
        <v>8331</v>
      </c>
      <c r="R1136" t="s">
        <v>8333</v>
      </c>
      <c r="S1136" s="14">
        <f t="shared" si="69"/>
        <v>41958.285046296296</v>
      </c>
      <c r="T1136" s="14">
        <f t="shared" si="70"/>
        <v>41972.189583333333</v>
      </c>
      <c r="U1136" t="str">
        <f t="shared" si="71"/>
        <v>November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Q1137" t="s">
        <v>8331</v>
      </c>
      <c r="R1137" t="s">
        <v>8333</v>
      </c>
      <c r="S1137" s="14">
        <f t="shared" si="69"/>
        <v>42558.98951388889</v>
      </c>
      <c r="T1137" s="14">
        <f t="shared" si="70"/>
        <v>42588.98951388889</v>
      </c>
      <c r="U1137" t="str">
        <f t="shared" si="71"/>
        <v>July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6.4399999999999995</v>
      </c>
      <c r="Q1138" t="s">
        <v>8331</v>
      </c>
      <c r="R1138" t="s">
        <v>8333</v>
      </c>
      <c r="S1138" s="14">
        <f t="shared" si="69"/>
        <v>42327.671631944446</v>
      </c>
      <c r="T1138" s="14">
        <f t="shared" si="70"/>
        <v>42357.671631944446</v>
      </c>
      <c r="U1138" t="str">
        <f t="shared" si="71"/>
        <v>November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Q1139" t="s">
        <v>8331</v>
      </c>
      <c r="R1139" t="s">
        <v>8333</v>
      </c>
      <c r="S1139" s="14">
        <f t="shared" si="69"/>
        <v>42453.819687499999</v>
      </c>
      <c r="T1139" s="14">
        <f t="shared" si="70"/>
        <v>42483.819687499999</v>
      </c>
      <c r="U1139" t="str">
        <f t="shared" si="71"/>
        <v>March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0.36000000000000004</v>
      </c>
      <c r="Q1140" t="s">
        <v>8331</v>
      </c>
      <c r="R1140" t="s">
        <v>8333</v>
      </c>
      <c r="S1140" s="14">
        <f t="shared" si="69"/>
        <v>42736.9066087963</v>
      </c>
      <c r="T1140" s="14">
        <f t="shared" si="70"/>
        <v>42756.9066087963</v>
      </c>
      <c r="U1140" t="str">
        <f t="shared" si="71"/>
        <v>January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6.0000000000000005E-2</v>
      </c>
      <c r="Q1141" t="s">
        <v>8331</v>
      </c>
      <c r="R1141" t="s">
        <v>8333</v>
      </c>
      <c r="S1141" s="14">
        <f t="shared" si="69"/>
        <v>41975.34752314815</v>
      </c>
      <c r="T1141" s="14">
        <f t="shared" si="70"/>
        <v>42005.34752314815</v>
      </c>
      <c r="U1141" t="str">
        <f t="shared" si="71"/>
        <v>December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Q1142" t="s">
        <v>8331</v>
      </c>
      <c r="R1142" t="s">
        <v>8333</v>
      </c>
      <c r="S1142" s="14">
        <f t="shared" si="69"/>
        <v>42192.462048611109</v>
      </c>
      <c r="T1142" s="14">
        <f t="shared" si="70"/>
        <v>42222.462048611109</v>
      </c>
      <c r="U1142" t="str">
        <f t="shared" si="71"/>
        <v>July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Q1143" t="s">
        <v>8331</v>
      </c>
      <c r="R1143" t="s">
        <v>8333</v>
      </c>
      <c r="S1143" s="14">
        <f t="shared" si="69"/>
        <v>42164.699652777781</v>
      </c>
      <c r="T1143" s="14">
        <f t="shared" si="70"/>
        <v>42194.699652777781</v>
      </c>
      <c r="U1143" t="str">
        <f t="shared" si="71"/>
        <v>June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Q1144" t="s">
        <v>8331</v>
      </c>
      <c r="R1144" t="s">
        <v>8333</v>
      </c>
      <c r="S1144" s="14">
        <f t="shared" si="69"/>
        <v>42022.006099537037</v>
      </c>
      <c r="T1144" s="14">
        <f t="shared" si="70"/>
        <v>42052.006099537037</v>
      </c>
      <c r="U1144" t="str">
        <f t="shared" si="71"/>
        <v>January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0.41000000000000003</v>
      </c>
      <c r="Q1145" t="s">
        <v>8331</v>
      </c>
      <c r="R1145" t="s">
        <v>8333</v>
      </c>
      <c r="S1145" s="14">
        <f t="shared" si="69"/>
        <v>42325.19358796296</v>
      </c>
      <c r="T1145" s="14">
        <f t="shared" si="70"/>
        <v>42355.19358796296</v>
      </c>
      <c r="U1145" t="str">
        <f t="shared" si="71"/>
        <v>November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Q1146" t="s">
        <v>8334</v>
      </c>
      <c r="R1146" t="s">
        <v>8335</v>
      </c>
      <c r="S1146" s="14">
        <f t="shared" si="69"/>
        <v>42093.181944444441</v>
      </c>
      <c r="T1146" s="14">
        <f t="shared" si="70"/>
        <v>42123.181944444441</v>
      </c>
      <c r="U1146" t="str">
        <f t="shared" si="71"/>
        <v>March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Q1147" t="s">
        <v>8334</v>
      </c>
      <c r="R1147" t="s">
        <v>8335</v>
      </c>
      <c r="S1147" s="14">
        <f t="shared" si="69"/>
        <v>41854.74759259259</v>
      </c>
      <c r="T1147" s="14">
        <f t="shared" si="70"/>
        <v>41914.74759259259</v>
      </c>
      <c r="U1147" t="str">
        <f t="shared" si="71"/>
        <v>August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Q1148" t="s">
        <v>8334</v>
      </c>
      <c r="R1148" t="s">
        <v>8335</v>
      </c>
      <c r="S1148" s="14">
        <f t="shared" si="69"/>
        <v>41723.9533912037</v>
      </c>
      <c r="T1148" s="14">
        <f t="shared" si="70"/>
        <v>41761.9533912037</v>
      </c>
      <c r="U1148" t="str">
        <f t="shared" si="71"/>
        <v>March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Q1149" t="s">
        <v>8334</v>
      </c>
      <c r="R1149" t="s">
        <v>8335</v>
      </c>
      <c r="S1149" s="14">
        <f t="shared" si="69"/>
        <v>41871.972025462965</v>
      </c>
      <c r="T1149" s="14">
        <f t="shared" si="70"/>
        <v>41931.972025462965</v>
      </c>
      <c r="U1149" t="str">
        <f t="shared" si="71"/>
        <v>August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Q1150" t="s">
        <v>8334</v>
      </c>
      <c r="R1150" t="s">
        <v>8335</v>
      </c>
      <c r="S1150" s="14">
        <f t="shared" si="69"/>
        <v>42675.171076388884</v>
      </c>
      <c r="T1150" s="14">
        <f t="shared" si="70"/>
        <v>42705.212743055556</v>
      </c>
      <c r="U1150" t="str">
        <f t="shared" si="71"/>
        <v>November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Q1151" t="s">
        <v>8334</v>
      </c>
      <c r="R1151" t="s">
        <v>8335</v>
      </c>
      <c r="S1151" s="14">
        <f t="shared" si="69"/>
        <v>42507.71025462963</v>
      </c>
      <c r="T1151" s="14">
        <f t="shared" si="70"/>
        <v>42537.71025462963</v>
      </c>
      <c r="U1151" t="str">
        <f t="shared" si="71"/>
        <v>May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Q1152" t="s">
        <v>8334</v>
      </c>
      <c r="R1152" t="s">
        <v>8335</v>
      </c>
      <c r="S1152" s="14">
        <f t="shared" si="69"/>
        <v>42317.954571759255</v>
      </c>
      <c r="T1152" s="14">
        <f t="shared" si="70"/>
        <v>42377.954571759255</v>
      </c>
      <c r="U1152" t="str">
        <f t="shared" si="71"/>
        <v>November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Q1153" t="s">
        <v>8334</v>
      </c>
      <c r="R1153" t="s">
        <v>8335</v>
      </c>
      <c r="S1153" s="14">
        <f t="shared" si="69"/>
        <v>42224.102581018524</v>
      </c>
      <c r="T1153" s="14">
        <f t="shared" si="70"/>
        <v>42254.102581018524</v>
      </c>
      <c r="U1153" t="str">
        <f t="shared" si="71"/>
        <v>August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Q1154" t="s">
        <v>8334</v>
      </c>
      <c r="R1154" t="s">
        <v>8335</v>
      </c>
      <c r="S1154" s="14">
        <f t="shared" si="69"/>
        <v>42109.709629629629</v>
      </c>
      <c r="T1154" s="14">
        <f t="shared" si="70"/>
        <v>42139.709629629629</v>
      </c>
      <c r="U1154" t="str">
        <f t="shared" si="71"/>
        <v>April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MROUND(E1155/D1155, 0.0001) * 100</f>
        <v>0.63</v>
      </c>
      <c r="Q1155" t="s">
        <v>8334</v>
      </c>
      <c r="R1155" t="s">
        <v>8335</v>
      </c>
      <c r="S1155" s="14">
        <f t="shared" ref="S1155:S1218" si="73">(J1155/86400)+DATE(1970,1,1)</f>
        <v>42143.714178240742</v>
      </c>
      <c r="T1155" s="14">
        <f t="shared" ref="T1155:T1218" si="74">(I1155/86400)+DATE(1970,1,1)</f>
        <v>42173.714178240742</v>
      </c>
      <c r="U1155" t="str">
        <f t="shared" ref="U1155:U1218" si="75">TEXT(S1155, "MMMM")</f>
        <v>May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Q1156" t="s">
        <v>8334</v>
      </c>
      <c r="R1156" t="s">
        <v>8335</v>
      </c>
      <c r="S1156" s="14">
        <f t="shared" si="73"/>
        <v>42223.108865740738</v>
      </c>
      <c r="T1156" s="14">
        <f t="shared" si="74"/>
        <v>42253.108865740738</v>
      </c>
      <c r="U1156" t="str">
        <f t="shared" si="75"/>
        <v>August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0.75000000000000011</v>
      </c>
      <c r="Q1157" t="s">
        <v>8334</v>
      </c>
      <c r="R1157" t="s">
        <v>8335</v>
      </c>
      <c r="S1157" s="14">
        <f t="shared" si="73"/>
        <v>41835.763981481483</v>
      </c>
      <c r="T1157" s="14">
        <f t="shared" si="74"/>
        <v>41865.763981481483</v>
      </c>
      <c r="U1157" t="str">
        <f t="shared" si="75"/>
        <v>July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Q1158" t="s">
        <v>8334</v>
      </c>
      <c r="R1158" t="s">
        <v>8335</v>
      </c>
      <c r="S1158" s="14">
        <f t="shared" si="73"/>
        <v>42029.07131944444</v>
      </c>
      <c r="T1158" s="14">
        <f t="shared" si="74"/>
        <v>42059.07131944444</v>
      </c>
      <c r="U1158" t="str">
        <f t="shared" si="75"/>
        <v>January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Q1159" t="s">
        <v>8334</v>
      </c>
      <c r="R1159" t="s">
        <v>8335</v>
      </c>
      <c r="S1159" s="14">
        <f t="shared" si="73"/>
        <v>41918.628240740742</v>
      </c>
      <c r="T1159" s="14">
        <f t="shared" si="74"/>
        <v>41978.669907407406</v>
      </c>
      <c r="U1159" t="str">
        <f t="shared" si="75"/>
        <v>October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0.47000000000000003</v>
      </c>
      <c r="Q1160" t="s">
        <v>8334</v>
      </c>
      <c r="R1160" t="s">
        <v>8335</v>
      </c>
      <c r="S1160" s="14">
        <f t="shared" si="73"/>
        <v>41952.09175925926</v>
      </c>
      <c r="T1160" s="14">
        <f t="shared" si="74"/>
        <v>41982.09175925926</v>
      </c>
      <c r="U1160" t="str">
        <f t="shared" si="75"/>
        <v>November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Q1161" t="s">
        <v>8334</v>
      </c>
      <c r="R1161" t="s">
        <v>8335</v>
      </c>
      <c r="S1161" s="14">
        <f t="shared" si="73"/>
        <v>42154.726446759261</v>
      </c>
      <c r="T1161" s="14">
        <f t="shared" si="74"/>
        <v>42185.65625</v>
      </c>
      <c r="U1161" t="str">
        <f t="shared" si="75"/>
        <v>May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Q1162" t="s">
        <v>8334</v>
      </c>
      <c r="R1162" t="s">
        <v>8335</v>
      </c>
      <c r="S1162" s="14">
        <f t="shared" si="73"/>
        <v>42061.154930555553</v>
      </c>
      <c r="T1162" s="14">
        <f t="shared" si="74"/>
        <v>42091.113263888888</v>
      </c>
      <c r="U1162" t="str">
        <f t="shared" si="75"/>
        <v>February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Q1163" t="s">
        <v>8334</v>
      </c>
      <c r="R1163" t="s">
        <v>8335</v>
      </c>
      <c r="S1163" s="14">
        <f t="shared" si="73"/>
        <v>42122.629502314812</v>
      </c>
      <c r="T1163" s="14">
        <f t="shared" si="74"/>
        <v>42143.629502314812</v>
      </c>
      <c r="U1163" t="str">
        <f t="shared" si="75"/>
        <v>April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6.0000000000000005E-2</v>
      </c>
      <c r="Q1164" t="s">
        <v>8334</v>
      </c>
      <c r="R1164" t="s">
        <v>8335</v>
      </c>
      <c r="S1164" s="14">
        <f t="shared" si="73"/>
        <v>41876.683611111112</v>
      </c>
      <c r="T1164" s="14">
        <f t="shared" si="74"/>
        <v>41907.683611111112</v>
      </c>
      <c r="U1164" t="str">
        <f t="shared" si="75"/>
        <v>August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Q1165" t="s">
        <v>8334</v>
      </c>
      <c r="R1165" t="s">
        <v>8335</v>
      </c>
      <c r="S1165" s="14">
        <f t="shared" si="73"/>
        <v>41830.723611111112</v>
      </c>
      <c r="T1165" s="14">
        <f t="shared" si="74"/>
        <v>41860.723611111112</v>
      </c>
      <c r="U1165" t="str">
        <f t="shared" si="75"/>
        <v>July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Q1166" t="s">
        <v>8334</v>
      </c>
      <c r="R1166" t="s">
        <v>8335</v>
      </c>
      <c r="S1166" s="14">
        <f t="shared" si="73"/>
        <v>42509.724328703705</v>
      </c>
      <c r="T1166" s="14">
        <f t="shared" si="74"/>
        <v>42539.724328703705</v>
      </c>
      <c r="U1166" t="str">
        <f t="shared" si="75"/>
        <v>May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Q1167" t="s">
        <v>8334</v>
      </c>
      <c r="R1167" t="s">
        <v>8335</v>
      </c>
      <c r="S1167" s="14">
        <f t="shared" si="73"/>
        <v>41792.214467592596</v>
      </c>
      <c r="T1167" s="14">
        <f t="shared" si="74"/>
        <v>41826.214467592596</v>
      </c>
      <c r="U1167" t="str">
        <f t="shared" si="75"/>
        <v>June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Q1168" t="s">
        <v>8334</v>
      </c>
      <c r="R1168" t="s">
        <v>8335</v>
      </c>
      <c r="S1168" s="14">
        <f t="shared" si="73"/>
        <v>42150.485439814816</v>
      </c>
      <c r="T1168" s="14">
        <f t="shared" si="74"/>
        <v>42181.166666666672</v>
      </c>
      <c r="U1168" t="str">
        <f t="shared" si="75"/>
        <v>May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1.6300000000000001</v>
      </c>
      <c r="Q1169" t="s">
        <v>8334</v>
      </c>
      <c r="R1169" t="s">
        <v>8335</v>
      </c>
      <c r="S1169" s="14">
        <f t="shared" si="73"/>
        <v>41863.734895833331</v>
      </c>
      <c r="T1169" s="14">
        <f t="shared" si="74"/>
        <v>41894.734895833331</v>
      </c>
      <c r="U1169" t="str">
        <f t="shared" si="75"/>
        <v>August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Q1170" t="s">
        <v>8334</v>
      </c>
      <c r="R1170" t="s">
        <v>8335</v>
      </c>
      <c r="S1170" s="14">
        <f t="shared" si="73"/>
        <v>42605.053993055553</v>
      </c>
      <c r="T1170" s="14">
        <f t="shared" si="74"/>
        <v>42635.053993055553</v>
      </c>
      <c r="U1170" t="str">
        <f t="shared" si="75"/>
        <v>August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Q1171" t="s">
        <v>8334</v>
      </c>
      <c r="R1171" t="s">
        <v>8335</v>
      </c>
      <c r="S1171" s="14">
        <f t="shared" si="73"/>
        <v>42027.353738425925</v>
      </c>
      <c r="T1171" s="14">
        <f t="shared" si="74"/>
        <v>42057.353738425925</v>
      </c>
      <c r="U1171" t="str">
        <f t="shared" si="75"/>
        <v>January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Q1172" t="s">
        <v>8334</v>
      </c>
      <c r="R1172" t="s">
        <v>8335</v>
      </c>
      <c r="S1172" s="14">
        <f t="shared" si="73"/>
        <v>42124.893182870372</v>
      </c>
      <c r="T1172" s="14">
        <f t="shared" si="74"/>
        <v>42154.893182870372</v>
      </c>
      <c r="U1172" t="str">
        <f t="shared" si="75"/>
        <v>April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Q1173" t="s">
        <v>8334</v>
      </c>
      <c r="R1173" t="s">
        <v>8335</v>
      </c>
      <c r="S1173" s="14">
        <f t="shared" si="73"/>
        <v>41938.804710648146</v>
      </c>
      <c r="T1173" s="14">
        <f t="shared" si="74"/>
        <v>41956.846377314811</v>
      </c>
      <c r="U1173" t="str">
        <f t="shared" si="75"/>
        <v>October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Q1174" t="s">
        <v>8334</v>
      </c>
      <c r="R1174" t="s">
        <v>8335</v>
      </c>
      <c r="S1174" s="14">
        <f t="shared" si="73"/>
        <v>41841.682314814811</v>
      </c>
      <c r="T1174" s="14">
        <f t="shared" si="74"/>
        <v>41871.682314814811</v>
      </c>
      <c r="U1174" t="str">
        <f t="shared" si="75"/>
        <v>July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Q1175" t="s">
        <v>8334</v>
      </c>
      <c r="R1175" t="s">
        <v>8335</v>
      </c>
      <c r="S1175" s="14">
        <f t="shared" si="73"/>
        <v>42184.185844907406</v>
      </c>
      <c r="T1175" s="14">
        <f t="shared" si="74"/>
        <v>42219.185844907406</v>
      </c>
      <c r="U1175" t="str">
        <f t="shared" si="75"/>
        <v>June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Q1176" t="s">
        <v>8334</v>
      </c>
      <c r="R1176" t="s">
        <v>8335</v>
      </c>
      <c r="S1176" s="14">
        <f t="shared" si="73"/>
        <v>42468.84174768519</v>
      </c>
      <c r="T1176" s="14">
        <f t="shared" si="74"/>
        <v>42498.84174768519</v>
      </c>
      <c r="U1176" t="str">
        <f t="shared" si="75"/>
        <v>April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Q1177" t="s">
        <v>8334</v>
      </c>
      <c r="R1177" t="s">
        <v>8335</v>
      </c>
      <c r="S1177" s="14">
        <f t="shared" si="73"/>
        <v>42170.728460648148</v>
      </c>
      <c r="T1177" s="14">
        <f t="shared" si="74"/>
        <v>42200.728460648148</v>
      </c>
      <c r="U1177" t="str">
        <f t="shared" si="75"/>
        <v>June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Q1178" t="s">
        <v>8334</v>
      </c>
      <c r="R1178" t="s">
        <v>8335</v>
      </c>
      <c r="S1178" s="14">
        <f t="shared" si="73"/>
        <v>42746.019652777773</v>
      </c>
      <c r="T1178" s="14">
        <f t="shared" si="74"/>
        <v>42800.541666666672</v>
      </c>
      <c r="U1178" t="str">
        <f t="shared" si="75"/>
        <v>January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Q1179" t="s">
        <v>8334</v>
      </c>
      <c r="R1179" t="s">
        <v>8335</v>
      </c>
      <c r="S1179" s="14">
        <f t="shared" si="73"/>
        <v>41897.660833333335</v>
      </c>
      <c r="T1179" s="14">
        <f t="shared" si="74"/>
        <v>41927.660833333335</v>
      </c>
      <c r="U1179" t="str">
        <f t="shared" si="75"/>
        <v>September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Q1180" t="s">
        <v>8334</v>
      </c>
      <c r="R1180" t="s">
        <v>8335</v>
      </c>
      <c r="S1180" s="14">
        <f t="shared" si="73"/>
        <v>41837.905694444446</v>
      </c>
      <c r="T1180" s="14">
        <f t="shared" si="74"/>
        <v>41867.905694444446</v>
      </c>
      <c r="U1180" t="str">
        <f t="shared" si="75"/>
        <v>July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Q1181" t="s">
        <v>8334</v>
      </c>
      <c r="R1181" t="s">
        <v>8335</v>
      </c>
      <c r="S1181" s="14">
        <f t="shared" si="73"/>
        <v>42275.720219907409</v>
      </c>
      <c r="T1181" s="14">
        <f t="shared" si="74"/>
        <v>42305.720219907409</v>
      </c>
      <c r="U1181" t="str">
        <f t="shared" si="75"/>
        <v>September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Q1182" t="s">
        <v>8334</v>
      </c>
      <c r="R1182" t="s">
        <v>8335</v>
      </c>
      <c r="S1182" s="14">
        <f t="shared" si="73"/>
        <v>41781.806875000002</v>
      </c>
      <c r="T1182" s="14">
        <f t="shared" si="74"/>
        <v>41818.806875000002</v>
      </c>
      <c r="U1182" t="str">
        <f t="shared" si="75"/>
        <v>May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Q1183" t="s">
        <v>8334</v>
      </c>
      <c r="R1183" t="s">
        <v>8335</v>
      </c>
      <c r="S1183" s="14">
        <f t="shared" si="73"/>
        <v>42034.339363425926</v>
      </c>
      <c r="T1183" s="14">
        <f t="shared" si="74"/>
        <v>42064.339363425926</v>
      </c>
      <c r="U1183" t="str">
        <f t="shared" si="75"/>
        <v>January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Q1184" t="s">
        <v>8334</v>
      </c>
      <c r="R1184" t="s">
        <v>8335</v>
      </c>
      <c r="S1184" s="14">
        <f t="shared" si="73"/>
        <v>42728.827407407407</v>
      </c>
      <c r="T1184" s="14">
        <f t="shared" si="74"/>
        <v>42747.695833333331</v>
      </c>
      <c r="U1184" t="str">
        <f t="shared" si="75"/>
        <v>December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Q1185" t="s">
        <v>8334</v>
      </c>
      <c r="R1185" t="s">
        <v>8335</v>
      </c>
      <c r="S1185" s="14">
        <f t="shared" si="73"/>
        <v>42656.86137731481</v>
      </c>
      <c r="T1185" s="14">
        <f t="shared" si="74"/>
        <v>42676.165972222225</v>
      </c>
      <c r="U1185" t="str">
        <f t="shared" si="75"/>
        <v>October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104.94000000000001</v>
      </c>
      <c r="Q1186" t="s">
        <v>8336</v>
      </c>
      <c r="R1186" t="s">
        <v>8337</v>
      </c>
      <c r="S1186" s="14">
        <f t="shared" si="73"/>
        <v>42741.599664351852</v>
      </c>
      <c r="T1186" s="14">
        <f t="shared" si="74"/>
        <v>42772.599664351852</v>
      </c>
      <c r="U1186" t="str">
        <f t="shared" si="75"/>
        <v>January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Q1187" t="s">
        <v>8336</v>
      </c>
      <c r="R1187" t="s">
        <v>8337</v>
      </c>
      <c r="S1187" s="14">
        <f t="shared" si="73"/>
        <v>42130.865150462967</v>
      </c>
      <c r="T1187" s="14">
        <f t="shared" si="74"/>
        <v>42163.166666666672</v>
      </c>
      <c r="U1187" t="str">
        <f t="shared" si="75"/>
        <v>May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106.73000000000002</v>
      </c>
      <c r="Q1188" t="s">
        <v>8336</v>
      </c>
      <c r="R1188" t="s">
        <v>8337</v>
      </c>
      <c r="S1188" s="14">
        <f t="shared" si="73"/>
        <v>42123.86336805555</v>
      </c>
      <c r="T1188" s="14">
        <f t="shared" si="74"/>
        <v>42156.945833333331</v>
      </c>
      <c r="U1188" t="str">
        <f t="shared" si="75"/>
        <v>April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104.13000000000001</v>
      </c>
      <c r="Q1189" t="s">
        <v>8336</v>
      </c>
      <c r="R1189" t="s">
        <v>8337</v>
      </c>
      <c r="S1189" s="14">
        <f t="shared" si="73"/>
        <v>42109.894942129627</v>
      </c>
      <c r="T1189" s="14">
        <f t="shared" si="74"/>
        <v>42141.75</v>
      </c>
      <c r="U1189" t="str">
        <f t="shared" si="75"/>
        <v>April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Q1190" t="s">
        <v>8336</v>
      </c>
      <c r="R1190" t="s">
        <v>8337</v>
      </c>
      <c r="S1190" s="14">
        <f t="shared" si="73"/>
        <v>42711.700694444444</v>
      </c>
      <c r="T1190" s="14">
        <f t="shared" si="74"/>
        <v>42732.700694444444</v>
      </c>
      <c r="U1190" t="str">
        <f t="shared" si="75"/>
        <v>December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107.78000000000002</v>
      </c>
      <c r="Q1191" t="s">
        <v>8336</v>
      </c>
      <c r="R1191" t="s">
        <v>8337</v>
      </c>
      <c r="S1191" s="14">
        <f t="shared" si="73"/>
        <v>42529.979108796295</v>
      </c>
      <c r="T1191" s="14">
        <f t="shared" si="74"/>
        <v>42550.979108796295</v>
      </c>
      <c r="U1191" t="str">
        <f t="shared" si="75"/>
        <v>June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Q1192" t="s">
        <v>8336</v>
      </c>
      <c r="R1192" t="s">
        <v>8337</v>
      </c>
      <c r="S1192" s="14">
        <f t="shared" si="73"/>
        <v>41852.665798611109</v>
      </c>
      <c r="T1192" s="14">
        <f t="shared" si="74"/>
        <v>41882.665798611109</v>
      </c>
      <c r="U1192" t="str">
        <f t="shared" si="75"/>
        <v>August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Q1193" t="s">
        <v>8336</v>
      </c>
      <c r="R1193" t="s">
        <v>8337</v>
      </c>
      <c r="S1193" s="14">
        <f t="shared" si="73"/>
        <v>42419.603703703702</v>
      </c>
      <c r="T1193" s="14">
        <f t="shared" si="74"/>
        <v>42449.562037037038</v>
      </c>
      <c r="U1193" t="str">
        <f t="shared" si="75"/>
        <v>February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290.00000000000006</v>
      </c>
      <c r="Q1194" t="s">
        <v>8336</v>
      </c>
      <c r="R1194" t="s">
        <v>8337</v>
      </c>
      <c r="S1194" s="14">
        <f t="shared" si="73"/>
        <v>42747.506689814814</v>
      </c>
      <c r="T1194" s="14">
        <f t="shared" si="74"/>
        <v>42777.506689814814</v>
      </c>
      <c r="U1194" t="str">
        <f t="shared" si="75"/>
        <v>January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103.96000000000001</v>
      </c>
      <c r="Q1195" t="s">
        <v>8336</v>
      </c>
      <c r="R1195" t="s">
        <v>8337</v>
      </c>
      <c r="S1195" s="14">
        <f t="shared" si="73"/>
        <v>42409.776076388887</v>
      </c>
      <c r="T1195" s="14">
        <f t="shared" si="74"/>
        <v>42469.734409722223</v>
      </c>
      <c r="U1195" t="str">
        <f t="shared" si="75"/>
        <v>February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Q1196" t="s">
        <v>8336</v>
      </c>
      <c r="R1196" t="s">
        <v>8337</v>
      </c>
      <c r="S1196" s="14">
        <f t="shared" si="73"/>
        <v>42072.488182870366</v>
      </c>
      <c r="T1196" s="14">
        <f t="shared" si="74"/>
        <v>42102.488182870366</v>
      </c>
      <c r="U1196" t="str">
        <f t="shared" si="75"/>
        <v>March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Q1197" t="s">
        <v>8336</v>
      </c>
      <c r="R1197" t="s">
        <v>8337</v>
      </c>
      <c r="S1197" s="14">
        <f t="shared" si="73"/>
        <v>42298.34783564815</v>
      </c>
      <c r="T1197" s="14">
        <f t="shared" si="74"/>
        <v>42358.375</v>
      </c>
      <c r="U1197" t="str">
        <f t="shared" si="75"/>
        <v>October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Q1198" t="s">
        <v>8336</v>
      </c>
      <c r="R1198" t="s">
        <v>8337</v>
      </c>
      <c r="S1198" s="14">
        <f t="shared" si="73"/>
        <v>42326.818738425922</v>
      </c>
      <c r="T1198" s="14">
        <f t="shared" si="74"/>
        <v>42356.818738425922</v>
      </c>
      <c r="U1198" t="str">
        <f t="shared" si="75"/>
        <v>November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253.29000000000002</v>
      </c>
      <c r="Q1199" t="s">
        <v>8336</v>
      </c>
      <c r="R1199" t="s">
        <v>8337</v>
      </c>
      <c r="S1199" s="14">
        <f t="shared" si="73"/>
        <v>42503.66474537037</v>
      </c>
      <c r="T1199" s="14">
        <f t="shared" si="74"/>
        <v>42534.249305555553</v>
      </c>
      <c r="U1199" t="str">
        <f t="shared" si="75"/>
        <v>May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Q1200" t="s">
        <v>8336</v>
      </c>
      <c r="R1200" t="s">
        <v>8337</v>
      </c>
      <c r="S1200" s="14">
        <f t="shared" si="73"/>
        <v>42333.619050925925</v>
      </c>
      <c r="T1200" s="14">
        <f t="shared" si="74"/>
        <v>42369.125</v>
      </c>
      <c r="U1200" t="str">
        <f t="shared" si="75"/>
        <v>November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101.32000000000001</v>
      </c>
      <c r="Q1201" t="s">
        <v>8336</v>
      </c>
      <c r="R1201" t="s">
        <v>8337</v>
      </c>
      <c r="S1201" s="14">
        <f t="shared" si="73"/>
        <v>42161.770833333328</v>
      </c>
      <c r="T1201" s="14">
        <f t="shared" si="74"/>
        <v>42193.770833333328</v>
      </c>
      <c r="U1201" t="str">
        <f t="shared" si="75"/>
        <v>June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Q1202" t="s">
        <v>8336</v>
      </c>
      <c r="R1202" t="s">
        <v>8337</v>
      </c>
      <c r="S1202" s="14">
        <f t="shared" si="73"/>
        <v>42089.477500000001</v>
      </c>
      <c r="T1202" s="14">
        <f t="shared" si="74"/>
        <v>42110.477500000001</v>
      </c>
      <c r="U1202" t="str">
        <f t="shared" si="75"/>
        <v>March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Q1203" t="s">
        <v>8336</v>
      </c>
      <c r="R1203" t="s">
        <v>8337</v>
      </c>
      <c r="S1203" s="14">
        <f t="shared" si="73"/>
        <v>42536.60701388889</v>
      </c>
      <c r="T1203" s="14">
        <f t="shared" si="74"/>
        <v>42566.60701388889</v>
      </c>
      <c r="U1203" t="str">
        <f t="shared" si="75"/>
        <v>June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Q1204" t="s">
        <v>8336</v>
      </c>
      <c r="R1204" t="s">
        <v>8337</v>
      </c>
      <c r="S1204" s="14">
        <f t="shared" si="73"/>
        <v>42152.288819444446</v>
      </c>
      <c r="T1204" s="14">
        <f t="shared" si="74"/>
        <v>42182.288819444446</v>
      </c>
      <c r="U1204" t="str">
        <f t="shared" si="75"/>
        <v>May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Q1205" t="s">
        <v>8336</v>
      </c>
      <c r="R1205" t="s">
        <v>8337</v>
      </c>
      <c r="S1205" s="14">
        <f t="shared" si="73"/>
        <v>42125.614895833336</v>
      </c>
      <c r="T1205" s="14">
        <f t="shared" si="74"/>
        <v>42155.614895833336</v>
      </c>
      <c r="U1205" t="str">
        <f t="shared" si="75"/>
        <v>May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Q1206" t="s">
        <v>8336</v>
      </c>
      <c r="R1206" t="s">
        <v>8337</v>
      </c>
      <c r="S1206" s="14">
        <f t="shared" si="73"/>
        <v>42297.748067129629</v>
      </c>
      <c r="T1206" s="14">
        <f t="shared" si="74"/>
        <v>42342.208333333328</v>
      </c>
      <c r="U1206" t="str">
        <f t="shared" si="75"/>
        <v>October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Q1207" t="s">
        <v>8336</v>
      </c>
      <c r="R1207" t="s">
        <v>8337</v>
      </c>
      <c r="S1207" s="14">
        <f t="shared" si="73"/>
        <v>42138.506377314814</v>
      </c>
      <c r="T1207" s="14">
        <f t="shared" si="74"/>
        <v>42168.506377314814</v>
      </c>
      <c r="U1207" t="str">
        <f t="shared" si="75"/>
        <v>May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115.00000000000001</v>
      </c>
      <c r="Q1208" t="s">
        <v>8336</v>
      </c>
      <c r="R1208" t="s">
        <v>8337</v>
      </c>
      <c r="S1208" s="14">
        <f t="shared" si="73"/>
        <v>42772.776076388887</v>
      </c>
      <c r="T1208" s="14">
        <f t="shared" si="74"/>
        <v>42805.561805555553</v>
      </c>
      <c r="U1208" t="str">
        <f t="shared" si="75"/>
        <v>February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Q1209" t="s">
        <v>8336</v>
      </c>
      <c r="R1209" t="s">
        <v>8337</v>
      </c>
      <c r="S1209" s="14">
        <f t="shared" si="73"/>
        <v>42430.430243055554</v>
      </c>
      <c r="T1209" s="14">
        <f t="shared" si="74"/>
        <v>42460.416666666672</v>
      </c>
      <c r="U1209" t="str">
        <f t="shared" si="75"/>
        <v>March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Q1210" t="s">
        <v>8336</v>
      </c>
      <c r="R1210" t="s">
        <v>8337</v>
      </c>
      <c r="S1210" s="14">
        <f t="shared" si="73"/>
        <v>42423.709074074075</v>
      </c>
      <c r="T1210" s="14">
        <f t="shared" si="74"/>
        <v>42453.667407407411</v>
      </c>
      <c r="U1210" t="str">
        <f t="shared" si="75"/>
        <v>February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Q1211" t="s">
        <v>8336</v>
      </c>
      <c r="R1211" t="s">
        <v>8337</v>
      </c>
      <c r="S1211" s="14">
        <f t="shared" si="73"/>
        <v>42761.846122685187</v>
      </c>
      <c r="T1211" s="14">
        <f t="shared" si="74"/>
        <v>42791.846122685187</v>
      </c>
      <c r="U1211" t="str">
        <f t="shared" si="75"/>
        <v>January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</v>
      </c>
      <c r="Q1212" t="s">
        <v>8336</v>
      </c>
      <c r="R1212" t="s">
        <v>8337</v>
      </c>
      <c r="S1212" s="14">
        <f t="shared" si="73"/>
        <v>42132.941805555558</v>
      </c>
      <c r="T1212" s="14">
        <f t="shared" si="74"/>
        <v>42155.875</v>
      </c>
      <c r="U1212" t="str">
        <f t="shared" si="75"/>
        <v>May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101.10000000000001</v>
      </c>
      <c r="Q1213" t="s">
        <v>8336</v>
      </c>
      <c r="R1213" t="s">
        <v>8337</v>
      </c>
      <c r="S1213" s="14">
        <f t="shared" si="73"/>
        <v>42515.866446759261</v>
      </c>
      <c r="T1213" s="14">
        <f t="shared" si="74"/>
        <v>42530.866446759261</v>
      </c>
      <c r="U1213" t="str">
        <f t="shared" si="75"/>
        <v>May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Q1214" t="s">
        <v>8336</v>
      </c>
      <c r="R1214" t="s">
        <v>8337</v>
      </c>
      <c r="S1214" s="14">
        <f t="shared" si="73"/>
        <v>42318.950173611112</v>
      </c>
      <c r="T1214" s="14">
        <f t="shared" si="74"/>
        <v>42335.041666666672</v>
      </c>
      <c r="U1214" t="str">
        <f t="shared" si="75"/>
        <v>November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Q1215" t="s">
        <v>8336</v>
      </c>
      <c r="R1215" t="s">
        <v>8337</v>
      </c>
      <c r="S1215" s="14">
        <f t="shared" si="73"/>
        <v>42731.755787037036</v>
      </c>
      <c r="T1215" s="14">
        <f t="shared" si="74"/>
        <v>42766.755787037036</v>
      </c>
      <c r="U1215" t="str">
        <f t="shared" si="75"/>
        <v>December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Q1216" t="s">
        <v>8336</v>
      </c>
      <c r="R1216" t="s">
        <v>8337</v>
      </c>
      <c r="S1216" s="14">
        <f t="shared" si="73"/>
        <v>42104.840335648143</v>
      </c>
      <c r="T1216" s="14">
        <f t="shared" si="74"/>
        <v>42164.840335648143</v>
      </c>
      <c r="U1216" t="str">
        <f t="shared" si="75"/>
        <v>April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Q1217" t="s">
        <v>8336</v>
      </c>
      <c r="R1217" t="s">
        <v>8337</v>
      </c>
      <c r="S1217" s="14">
        <f t="shared" si="73"/>
        <v>41759.923101851848</v>
      </c>
      <c r="T1217" s="14">
        <f t="shared" si="74"/>
        <v>41789.923101851848</v>
      </c>
      <c r="U1217" t="str">
        <f t="shared" si="75"/>
        <v>April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Q1218" t="s">
        <v>8336</v>
      </c>
      <c r="R1218" t="s">
        <v>8337</v>
      </c>
      <c r="S1218" s="14">
        <f t="shared" si="73"/>
        <v>42247.616400462968</v>
      </c>
      <c r="T1218" s="14">
        <f t="shared" si="74"/>
        <v>42279.960416666669</v>
      </c>
      <c r="U1218" t="str">
        <f t="shared" si="75"/>
        <v>August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MROUND(E1219/D1219, 0.0001) * 100</f>
        <v>102.60000000000001</v>
      </c>
      <c r="Q1219" t="s">
        <v>8336</v>
      </c>
      <c r="R1219" t="s">
        <v>8337</v>
      </c>
      <c r="S1219" s="14">
        <f t="shared" ref="S1219:S1282" si="77">(J1219/86400)+DATE(1970,1,1)</f>
        <v>42535.809490740736</v>
      </c>
      <c r="T1219" s="14">
        <f t="shared" ref="T1219:T1282" si="78">(I1219/86400)+DATE(1970,1,1)</f>
        <v>42565.809490740736</v>
      </c>
      <c r="U1219" t="str">
        <f t="shared" ref="U1219:U1282" si="79">TEXT(S1219, "MMMM")</f>
        <v>June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Q1220" t="s">
        <v>8336</v>
      </c>
      <c r="R1220" t="s">
        <v>8337</v>
      </c>
      <c r="S1220" s="14">
        <f t="shared" si="77"/>
        <v>42278.662037037036</v>
      </c>
      <c r="T1220" s="14">
        <f t="shared" si="78"/>
        <v>42309.125</v>
      </c>
      <c r="U1220" t="str">
        <f t="shared" si="79"/>
        <v>October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159.17000000000002</v>
      </c>
      <c r="Q1221" t="s">
        <v>8336</v>
      </c>
      <c r="R1221" t="s">
        <v>8337</v>
      </c>
      <c r="S1221" s="14">
        <f t="shared" si="77"/>
        <v>42633.461956018524</v>
      </c>
      <c r="T1221" s="14">
        <f t="shared" si="78"/>
        <v>42663.461956018524</v>
      </c>
      <c r="U1221" t="str">
        <f t="shared" si="79"/>
        <v>September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103.77000000000001</v>
      </c>
      <c r="Q1222" t="s">
        <v>8336</v>
      </c>
      <c r="R1222" t="s">
        <v>8337</v>
      </c>
      <c r="S1222" s="14">
        <f t="shared" si="77"/>
        <v>42211.628611111111</v>
      </c>
      <c r="T1222" s="14">
        <f t="shared" si="78"/>
        <v>42241.628611111111</v>
      </c>
      <c r="U1222" t="str">
        <f t="shared" si="79"/>
        <v>July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111.41000000000001</v>
      </c>
      <c r="Q1223" t="s">
        <v>8336</v>
      </c>
      <c r="R1223" t="s">
        <v>8337</v>
      </c>
      <c r="S1223" s="14">
        <f t="shared" si="77"/>
        <v>42680.47555555556</v>
      </c>
      <c r="T1223" s="14">
        <f t="shared" si="78"/>
        <v>42708</v>
      </c>
      <c r="U1223" t="str">
        <f t="shared" si="79"/>
        <v>November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280.38000000000005</v>
      </c>
      <c r="Q1224" t="s">
        <v>8336</v>
      </c>
      <c r="R1224" t="s">
        <v>8337</v>
      </c>
      <c r="S1224" s="14">
        <f t="shared" si="77"/>
        <v>42430.720451388886</v>
      </c>
      <c r="T1224" s="14">
        <f t="shared" si="78"/>
        <v>42461.166666666672</v>
      </c>
      <c r="U1224" t="str">
        <f t="shared" si="79"/>
        <v>March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Q1225" t="s">
        <v>8336</v>
      </c>
      <c r="R1225" t="s">
        <v>8337</v>
      </c>
      <c r="S1225" s="14">
        <f t="shared" si="77"/>
        <v>42654.177187499998</v>
      </c>
      <c r="T1225" s="14">
        <f t="shared" si="78"/>
        <v>42684.218854166669</v>
      </c>
      <c r="U1225" t="str">
        <f t="shared" si="79"/>
        <v>October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Q1226" t="s">
        <v>8323</v>
      </c>
      <c r="R1226" t="s">
        <v>8338</v>
      </c>
      <c r="S1226" s="14">
        <f t="shared" si="77"/>
        <v>41736.549791666665</v>
      </c>
      <c r="T1226" s="14">
        <f t="shared" si="78"/>
        <v>41796.549791666665</v>
      </c>
      <c r="U1226" t="str">
        <f t="shared" si="79"/>
        <v>April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Q1227" t="s">
        <v>8323</v>
      </c>
      <c r="R1227" t="s">
        <v>8338</v>
      </c>
      <c r="S1227" s="14">
        <f t="shared" si="77"/>
        <v>41509.905995370369</v>
      </c>
      <c r="T1227" s="14">
        <f t="shared" si="78"/>
        <v>41569.905995370369</v>
      </c>
      <c r="U1227" t="str">
        <f t="shared" si="79"/>
        <v>August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3.8700000000000006</v>
      </c>
      <c r="Q1228" t="s">
        <v>8323</v>
      </c>
      <c r="R1228" t="s">
        <v>8338</v>
      </c>
      <c r="S1228" s="14">
        <f t="shared" si="77"/>
        <v>41715.874780092592</v>
      </c>
      <c r="T1228" s="14">
        <f t="shared" si="78"/>
        <v>41750.041666666664</v>
      </c>
      <c r="U1228" t="str">
        <f t="shared" si="79"/>
        <v>March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Q1229" t="s">
        <v>8323</v>
      </c>
      <c r="R1229" t="s">
        <v>8338</v>
      </c>
      <c r="S1229" s="14">
        <f t="shared" si="77"/>
        <v>41827.919166666667</v>
      </c>
      <c r="T1229" s="14">
        <f t="shared" si="78"/>
        <v>41858.291666666664</v>
      </c>
      <c r="U1229" t="str">
        <f t="shared" si="79"/>
        <v>July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29.300000000000004</v>
      </c>
      <c r="Q1230" t="s">
        <v>8323</v>
      </c>
      <c r="R1230" t="s">
        <v>8338</v>
      </c>
      <c r="S1230" s="14">
        <f t="shared" si="77"/>
        <v>40754.729259259257</v>
      </c>
      <c r="T1230" s="14">
        <f t="shared" si="78"/>
        <v>40814.729259259257</v>
      </c>
      <c r="U1230" t="str">
        <f t="shared" si="79"/>
        <v>July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Q1231" t="s">
        <v>8323</v>
      </c>
      <c r="R1231" t="s">
        <v>8338</v>
      </c>
      <c r="S1231" s="14">
        <f t="shared" si="77"/>
        <v>40985.459803240738</v>
      </c>
      <c r="T1231" s="14">
        <f t="shared" si="78"/>
        <v>41015.666666666664</v>
      </c>
      <c r="U1231" t="str">
        <f t="shared" si="79"/>
        <v>March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Q1232" t="s">
        <v>8323</v>
      </c>
      <c r="R1232" t="s">
        <v>8338</v>
      </c>
      <c r="S1232" s="14">
        <f t="shared" si="77"/>
        <v>40568.972569444442</v>
      </c>
      <c r="T1232" s="14">
        <f t="shared" si="78"/>
        <v>40598.972569444442</v>
      </c>
      <c r="U1232" t="str">
        <f t="shared" si="79"/>
        <v>January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Q1233" t="s">
        <v>8323</v>
      </c>
      <c r="R1233" t="s">
        <v>8338</v>
      </c>
      <c r="S1233" s="14">
        <f t="shared" si="77"/>
        <v>42193.941759259258</v>
      </c>
      <c r="T1233" s="14">
        <f t="shared" si="78"/>
        <v>42244.041666666672</v>
      </c>
      <c r="U1233" t="str">
        <f t="shared" si="79"/>
        <v>July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Q1234" t="s">
        <v>8323</v>
      </c>
      <c r="R1234" t="s">
        <v>8338</v>
      </c>
      <c r="S1234" s="14">
        <f t="shared" si="77"/>
        <v>41506.848032407404</v>
      </c>
      <c r="T1234" s="14">
        <f t="shared" si="78"/>
        <v>41553.848032407404</v>
      </c>
      <c r="U1234" t="str">
        <f t="shared" si="79"/>
        <v>August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Q1235" t="s">
        <v>8323</v>
      </c>
      <c r="R1235" t="s">
        <v>8338</v>
      </c>
      <c r="S1235" s="14">
        <f t="shared" si="77"/>
        <v>40939.948773148149</v>
      </c>
      <c r="T1235" s="14">
        <f t="shared" si="78"/>
        <v>40960.948773148149</v>
      </c>
      <c r="U1235" t="str">
        <f t="shared" si="79"/>
        <v>January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Q1236" t="s">
        <v>8323</v>
      </c>
      <c r="R1236" t="s">
        <v>8338</v>
      </c>
      <c r="S1236" s="14">
        <f t="shared" si="77"/>
        <v>42007.788680555561</v>
      </c>
      <c r="T1236" s="14">
        <f t="shared" si="78"/>
        <v>42037.788680555561</v>
      </c>
      <c r="U1236" t="str">
        <f t="shared" si="79"/>
        <v>January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Q1237" t="s">
        <v>8323</v>
      </c>
      <c r="R1237" t="s">
        <v>8338</v>
      </c>
      <c r="S1237" s="14">
        <f t="shared" si="77"/>
        <v>41583.135405092595</v>
      </c>
      <c r="T1237" s="14">
        <f t="shared" si="78"/>
        <v>41623.135405092595</v>
      </c>
      <c r="U1237" t="str">
        <f t="shared" si="79"/>
        <v>November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Q1238" t="s">
        <v>8323</v>
      </c>
      <c r="R1238" t="s">
        <v>8338</v>
      </c>
      <c r="S1238" s="14">
        <f t="shared" si="77"/>
        <v>41110.680138888885</v>
      </c>
      <c r="T1238" s="14">
        <f t="shared" si="78"/>
        <v>41118.666666666664</v>
      </c>
      <c r="U1238" t="str">
        <f t="shared" si="79"/>
        <v>July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Q1239" t="s">
        <v>8323</v>
      </c>
      <c r="R1239" t="s">
        <v>8338</v>
      </c>
      <c r="S1239" s="14">
        <f t="shared" si="77"/>
        <v>41125.283159722225</v>
      </c>
      <c r="T1239" s="14">
        <f t="shared" si="78"/>
        <v>41145.283159722225</v>
      </c>
      <c r="U1239" t="str">
        <f t="shared" si="79"/>
        <v>August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Q1240" t="s">
        <v>8323</v>
      </c>
      <c r="R1240" t="s">
        <v>8338</v>
      </c>
      <c r="S1240" s="14">
        <f t="shared" si="77"/>
        <v>40731.61037037037</v>
      </c>
      <c r="T1240" s="14">
        <f t="shared" si="78"/>
        <v>40761.61037037037</v>
      </c>
      <c r="U1240" t="str">
        <f t="shared" si="79"/>
        <v>July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Q1241" t="s">
        <v>8323</v>
      </c>
      <c r="R1241" t="s">
        <v>8338</v>
      </c>
      <c r="S1241" s="14">
        <f t="shared" si="77"/>
        <v>40883.962581018517</v>
      </c>
      <c r="T1241" s="14">
        <f t="shared" si="78"/>
        <v>40913.962581018517</v>
      </c>
      <c r="U1241" t="str">
        <f t="shared" si="79"/>
        <v>December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3.0100000000000002</v>
      </c>
      <c r="Q1242" t="s">
        <v>8323</v>
      </c>
      <c r="R1242" t="s">
        <v>8338</v>
      </c>
      <c r="S1242" s="14">
        <f t="shared" si="77"/>
        <v>41409.040011574078</v>
      </c>
      <c r="T1242" s="14">
        <f t="shared" si="78"/>
        <v>41467.910416666666</v>
      </c>
      <c r="U1242" t="str">
        <f t="shared" si="79"/>
        <v>May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50.740000000000009</v>
      </c>
      <c r="Q1243" t="s">
        <v>8323</v>
      </c>
      <c r="R1243" t="s">
        <v>8338</v>
      </c>
      <c r="S1243" s="14">
        <f t="shared" si="77"/>
        <v>41923.837731481479</v>
      </c>
      <c r="T1243" s="14">
        <f t="shared" si="78"/>
        <v>41946.249305555553</v>
      </c>
      <c r="U1243" t="str">
        <f t="shared" si="79"/>
        <v>October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Q1244" t="s">
        <v>8323</v>
      </c>
      <c r="R1244" t="s">
        <v>8338</v>
      </c>
      <c r="S1244" s="14">
        <f t="shared" si="77"/>
        <v>40782.165532407409</v>
      </c>
      <c r="T1244" s="14">
        <f t="shared" si="78"/>
        <v>40797.554166666669</v>
      </c>
      <c r="U1244" t="str">
        <f t="shared" si="79"/>
        <v>August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Q1245" t="s">
        <v>8323</v>
      </c>
      <c r="R1245" t="s">
        <v>8338</v>
      </c>
      <c r="S1245" s="14">
        <f t="shared" si="77"/>
        <v>40671.879293981481</v>
      </c>
      <c r="T1245" s="14">
        <f t="shared" si="78"/>
        <v>40732.875</v>
      </c>
      <c r="U1245" t="str">
        <f t="shared" si="79"/>
        <v>May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Q1246" t="s">
        <v>8323</v>
      </c>
      <c r="R1246" t="s">
        <v>8324</v>
      </c>
      <c r="S1246" s="14">
        <f t="shared" si="77"/>
        <v>41355.825497685189</v>
      </c>
      <c r="T1246" s="14">
        <f t="shared" si="78"/>
        <v>41386.875</v>
      </c>
      <c r="U1246" t="str">
        <f t="shared" si="79"/>
        <v>March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120.25000000000001</v>
      </c>
      <c r="Q1247" t="s">
        <v>8323</v>
      </c>
      <c r="R1247" t="s">
        <v>8324</v>
      </c>
      <c r="S1247" s="14">
        <f t="shared" si="77"/>
        <v>41774.59993055556</v>
      </c>
      <c r="T1247" s="14">
        <f t="shared" si="78"/>
        <v>41804.59993055556</v>
      </c>
      <c r="U1247" t="str">
        <f t="shared" si="79"/>
        <v>May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117.00000000000001</v>
      </c>
      <c r="Q1248" t="s">
        <v>8323</v>
      </c>
      <c r="R1248" t="s">
        <v>8324</v>
      </c>
      <c r="S1248" s="14">
        <f t="shared" si="77"/>
        <v>40838.043391203704</v>
      </c>
      <c r="T1248" s="14">
        <f t="shared" si="78"/>
        <v>40883.085057870368</v>
      </c>
      <c r="U1248" t="str">
        <f t="shared" si="79"/>
        <v>October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Q1249" t="s">
        <v>8323</v>
      </c>
      <c r="R1249" t="s">
        <v>8324</v>
      </c>
      <c r="S1249" s="14">
        <f t="shared" si="77"/>
        <v>41370.292303240742</v>
      </c>
      <c r="T1249" s="14">
        <f t="shared" si="78"/>
        <v>41400.292303240742</v>
      </c>
      <c r="U1249" t="str">
        <f t="shared" si="79"/>
        <v>April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Q1250" t="s">
        <v>8323</v>
      </c>
      <c r="R1250" t="s">
        <v>8324</v>
      </c>
      <c r="S1250" s="14">
        <f t="shared" si="77"/>
        <v>41767.656863425924</v>
      </c>
      <c r="T1250" s="14">
        <f t="shared" si="78"/>
        <v>41803.290972222225</v>
      </c>
      <c r="U1250" t="str">
        <f t="shared" si="79"/>
        <v>May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Q1251" t="s">
        <v>8323</v>
      </c>
      <c r="R1251" t="s">
        <v>8324</v>
      </c>
      <c r="S1251" s="14">
        <f t="shared" si="77"/>
        <v>41067.740868055553</v>
      </c>
      <c r="T1251" s="14">
        <f t="shared" si="78"/>
        <v>41097.740868055553</v>
      </c>
      <c r="U1251" t="str">
        <f t="shared" si="79"/>
        <v>June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Q1252" t="s">
        <v>8323</v>
      </c>
      <c r="R1252" t="s">
        <v>8324</v>
      </c>
      <c r="S1252" s="14">
        <f t="shared" si="77"/>
        <v>41843.64271990741</v>
      </c>
      <c r="T1252" s="14">
        <f t="shared" si="78"/>
        <v>41888.64271990741</v>
      </c>
      <c r="U1252" t="str">
        <f t="shared" si="79"/>
        <v>July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Q1253" t="s">
        <v>8323</v>
      </c>
      <c r="R1253" t="s">
        <v>8324</v>
      </c>
      <c r="S1253" s="14">
        <f t="shared" si="77"/>
        <v>40751.814432870371</v>
      </c>
      <c r="T1253" s="14">
        <f t="shared" si="78"/>
        <v>40811.814432870371</v>
      </c>
      <c r="U1253" t="str">
        <f t="shared" si="79"/>
        <v>July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Q1254" t="s">
        <v>8323</v>
      </c>
      <c r="R1254" t="s">
        <v>8324</v>
      </c>
      <c r="S1254" s="14">
        <f t="shared" si="77"/>
        <v>41543.988067129627</v>
      </c>
      <c r="T1254" s="14">
        <f t="shared" si="78"/>
        <v>41571.988067129627</v>
      </c>
      <c r="U1254" t="str">
        <f t="shared" si="79"/>
        <v>September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Q1255" t="s">
        <v>8323</v>
      </c>
      <c r="R1255" t="s">
        <v>8324</v>
      </c>
      <c r="S1255" s="14">
        <f t="shared" si="77"/>
        <v>41855.783645833333</v>
      </c>
      <c r="T1255" s="14">
        <f t="shared" si="78"/>
        <v>41885.783645833333</v>
      </c>
      <c r="U1255" t="str">
        <f t="shared" si="79"/>
        <v>August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198.85000000000002</v>
      </c>
      <c r="Q1256" t="s">
        <v>8323</v>
      </c>
      <c r="R1256" t="s">
        <v>8324</v>
      </c>
      <c r="S1256" s="14">
        <f t="shared" si="77"/>
        <v>40487.621365740742</v>
      </c>
      <c r="T1256" s="14">
        <f t="shared" si="78"/>
        <v>40544.207638888889</v>
      </c>
      <c r="U1256" t="str">
        <f t="shared" si="79"/>
        <v>November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202.37000000000003</v>
      </c>
      <c r="Q1257" t="s">
        <v>8323</v>
      </c>
      <c r="R1257" t="s">
        <v>8324</v>
      </c>
      <c r="S1257" s="14">
        <f t="shared" si="77"/>
        <v>41579.845509259263</v>
      </c>
      <c r="T1257" s="14">
        <f t="shared" si="78"/>
        <v>41609.887175925927</v>
      </c>
      <c r="U1257" t="str">
        <f t="shared" si="79"/>
        <v>November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Q1258" t="s">
        <v>8323</v>
      </c>
      <c r="R1258" t="s">
        <v>8324</v>
      </c>
      <c r="S1258" s="14">
        <f t="shared" si="77"/>
        <v>40921.919340277775</v>
      </c>
      <c r="T1258" s="14">
        <f t="shared" si="78"/>
        <v>40951.919340277775</v>
      </c>
      <c r="U1258" t="str">
        <f t="shared" si="79"/>
        <v>January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Q1259" t="s">
        <v>8323</v>
      </c>
      <c r="R1259" t="s">
        <v>8324</v>
      </c>
      <c r="S1259" s="14">
        <f t="shared" si="77"/>
        <v>40587.085532407407</v>
      </c>
      <c r="T1259" s="14">
        <f t="shared" si="78"/>
        <v>40636.043865740743</v>
      </c>
      <c r="U1259" t="str">
        <f t="shared" si="79"/>
        <v>February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Q1260" t="s">
        <v>8323</v>
      </c>
      <c r="R1260" t="s">
        <v>8324</v>
      </c>
      <c r="S1260" s="14">
        <f t="shared" si="77"/>
        <v>41487.611250000002</v>
      </c>
      <c r="T1260" s="14">
        <f t="shared" si="78"/>
        <v>41517.611250000002</v>
      </c>
      <c r="U1260" t="str">
        <f t="shared" si="79"/>
        <v>August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Q1261" t="s">
        <v>8323</v>
      </c>
      <c r="R1261" t="s">
        <v>8324</v>
      </c>
      <c r="S1261" s="14">
        <f t="shared" si="77"/>
        <v>41766.970648148148</v>
      </c>
      <c r="T1261" s="14">
        <f t="shared" si="78"/>
        <v>41799.165972222225</v>
      </c>
      <c r="U1261" t="str">
        <f t="shared" si="79"/>
        <v>May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Q1262" t="s">
        <v>8323</v>
      </c>
      <c r="R1262" t="s">
        <v>8324</v>
      </c>
      <c r="S1262" s="14">
        <f t="shared" si="77"/>
        <v>41666.842824074076</v>
      </c>
      <c r="T1262" s="14">
        <f t="shared" si="78"/>
        <v>41696.842824074076</v>
      </c>
      <c r="U1262" t="str">
        <f t="shared" si="79"/>
        <v>January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Q1263" t="s">
        <v>8323</v>
      </c>
      <c r="R1263" t="s">
        <v>8324</v>
      </c>
      <c r="S1263" s="14">
        <f t="shared" si="77"/>
        <v>41638.342905092592</v>
      </c>
      <c r="T1263" s="14">
        <f t="shared" si="78"/>
        <v>41668.342905092592</v>
      </c>
      <c r="U1263" t="str">
        <f t="shared" si="79"/>
        <v>December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Q1264" t="s">
        <v>8323</v>
      </c>
      <c r="R1264" t="s">
        <v>8324</v>
      </c>
      <c r="S1264" s="14">
        <f t="shared" si="77"/>
        <v>41656.762638888889</v>
      </c>
      <c r="T1264" s="14">
        <f t="shared" si="78"/>
        <v>41686.762638888889</v>
      </c>
      <c r="U1264" t="str">
        <f t="shared" si="79"/>
        <v>January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Q1265" t="s">
        <v>8323</v>
      </c>
      <c r="R1265" t="s">
        <v>8324</v>
      </c>
      <c r="S1265" s="14">
        <f t="shared" si="77"/>
        <v>41692.084143518521</v>
      </c>
      <c r="T1265" s="14">
        <f t="shared" si="78"/>
        <v>41727.041666666664</v>
      </c>
      <c r="U1265" t="str">
        <f t="shared" si="79"/>
        <v>February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Q1266" t="s">
        <v>8323</v>
      </c>
      <c r="R1266" t="s">
        <v>8324</v>
      </c>
      <c r="S1266" s="14">
        <f t="shared" si="77"/>
        <v>41547.662997685184</v>
      </c>
      <c r="T1266" s="14">
        <f t="shared" si="78"/>
        <v>41576.662997685184</v>
      </c>
      <c r="U1266" t="str">
        <f t="shared" si="79"/>
        <v>September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Q1267" t="s">
        <v>8323</v>
      </c>
      <c r="R1267" t="s">
        <v>8324</v>
      </c>
      <c r="S1267" s="14">
        <f t="shared" si="77"/>
        <v>40465.655266203699</v>
      </c>
      <c r="T1267" s="14">
        <f t="shared" si="78"/>
        <v>40512.655266203699</v>
      </c>
      <c r="U1267" t="str">
        <f t="shared" si="79"/>
        <v>October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100.47000000000001</v>
      </c>
      <c r="Q1268" t="s">
        <v>8323</v>
      </c>
      <c r="R1268" t="s">
        <v>8324</v>
      </c>
      <c r="S1268" s="14">
        <f t="shared" si="77"/>
        <v>41620.87667824074</v>
      </c>
      <c r="T1268" s="14">
        <f t="shared" si="78"/>
        <v>41650.87667824074</v>
      </c>
      <c r="U1268" t="str">
        <f t="shared" si="79"/>
        <v>December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Q1269" t="s">
        <v>8323</v>
      </c>
      <c r="R1269" t="s">
        <v>8324</v>
      </c>
      <c r="S1269" s="14">
        <f t="shared" si="77"/>
        <v>41449.585162037038</v>
      </c>
      <c r="T1269" s="14">
        <f t="shared" si="78"/>
        <v>41479.585162037038</v>
      </c>
      <c r="U1269" t="str">
        <f t="shared" si="79"/>
        <v>June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Q1270" t="s">
        <v>8323</v>
      </c>
      <c r="R1270" t="s">
        <v>8324</v>
      </c>
      <c r="S1270" s="14">
        <f t="shared" si="77"/>
        <v>41507.845451388886</v>
      </c>
      <c r="T1270" s="14">
        <f t="shared" si="78"/>
        <v>41537.845451388886</v>
      </c>
      <c r="U1270" t="str">
        <f t="shared" si="79"/>
        <v>August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Q1271" t="s">
        <v>8323</v>
      </c>
      <c r="R1271" t="s">
        <v>8324</v>
      </c>
      <c r="S1271" s="14">
        <f t="shared" si="77"/>
        <v>42445.823055555556</v>
      </c>
      <c r="T1271" s="14">
        <f t="shared" si="78"/>
        <v>42476</v>
      </c>
      <c r="U1271" t="str">
        <f t="shared" si="79"/>
        <v>March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Q1272" t="s">
        <v>8323</v>
      </c>
      <c r="R1272" t="s">
        <v>8324</v>
      </c>
      <c r="S1272" s="14">
        <f t="shared" si="77"/>
        <v>40933.85696759259</v>
      </c>
      <c r="T1272" s="14">
        <f t="shared" si="78"/>
        <v>40993.815300925926</v>
      </c>
      <c r="U1272" t="str">
        <f t="shared" si="79"/>
        <v>January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Q1273" t="s">
        <v>8323</v>
      </c>
      <c r="R1273" t="s">
        <v>8324</v>
      </c>
      <c r="S1273" s="14">
        <f t="shared" si="77"/>
        <v>41561.683553240742</v>
      </c>
      <c r="T1273" s="14">
        <f t="shared" si="78"/>
        <v>41591.725219907406</v>
      </c>
      <c r="U1273" t="str">
        <f t="shared" si="79"/>
        <v>October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Q1274" t="s">
        <v>8323</v>
      </c>
      <c r="R1274" t="s">
        <v>8324</v>
      </c>
      <c r="S1274" s="14">
        <f t="shared" si="77"/>
        <v>40274.745127314818</v>
      </c>
      <c r="T1274" s="14">
        <f t="shared" si="78"/>
        <v>40344.166666666664</v>
      </c>
      <c r="U1274" t="str">
        <f t="shared" si="79"/>
        <v>April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103.50000000000001</v>
      </c>
      <c r="Q1275" t="s">
        <v>8323</v>
      </c>
      <c r="R1275" t="s">
        <v>8324</v>
      </c>
      <c r="S1275" s="14">
        <f t="shared" si="77"/>
        <v>41852.730219907404</v>
      </c>
      <c r="T1275" s="14">
        <f t="shared" si="78"/>
        <v>41882.730219907404</v>
      </c>
      <c r="U1275" t="str">
        <f t="shared" si="79"/>
        <v>August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154.98000000000002</v>
      </c>
      <c r="Q1276" t="s">
        <v>8323</v>
      </c>
      <c r="R1276" t="s">
        <v>8324</v>
      </c>
      <c r="S1276" s="14">
        <f t="shared" si="77"/>
        <v>41116.690104166664</v>
      </c>
      <c r="T1276" s="14">
        <f t="shared" si="78"/>
        <v>41151.690104166664</v>
      </c>
      <c r="U1276" t="str">
        <f t="shared" si="79"/>
        <v>July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162.14000000000001</v>
      </c>
      <c r="Q1277" t="s">
        <v>8323</v>
      </c>
      <c r="R1277" t="s">
        <v>8324</v>
      </c>
      <c r="S1277" s="14">
        <f t="shared" si="77"/>
        <v>41458.867905092593</v>
      </c>
      <c r="T1277" s="14">
        <f t="shared" si="78"/>
        <v>41493.867905092593</v>
      </c>
      <c r="U1277" t="str">
        <f t="shared" si="79"/>
        <v>July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Q1278" t="s">
        <v>8323</v>
      </c>
      <c r="R1278" t="s">
        <v>8324</v>
      </c>
      <c r="S1278" s="14">
        <f t="shared" si="77"/>
        <v>40007.704247685186</v>
      </c>
      <c r="T1278" s="14">
        <f t="shared" si="78"/>
        <v>40057.166666666664</v>
      </c>
      <c r="U1278" t="str">
        <f t="shared" si="79"/>
        <v>July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106.12000000000002</v>
      </c>
      <c r="Q1279" t="s">
        <v>8323</v>
      </c>
      <c r="R1279" t="s">
        <v>8324</v>
      </c>
      <c r="S1279" s="14">
        <f t="shared" si="77"/>
        <v>41121.561886574076</v>
      </c>
      <c r="T1279" s="14">
        <f t="shared" si="78"/>
        <v>41156.561886574076</v>
      </c>
      <c r="U1279" t="str">
        <f t="shared" si="79"/>
        <v>July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Q1280" t="s">
        <v>8323</v>
      </c>
      <c r="R1280" t="s">
        <v>8324</v>
      </c>
      <c r="S1280" s="14">
        <f t="shared" si="77"/>
        <v>41786.555162037039</v>
      </c>
      <c r="T1280" s="14">
        <f t="shared" si="78"/>
        <v>41815.083333333336</v>
      </c>
      <c r="U1280" t="str">
        <f t="shared" si="79"/>
        <v>May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110.77000000000001</v>
      </c>
      <c r="Q1281" t="s">
        <v>8323</v>
      </c>
      <c r="R1281" t="s">
        <v>8324</v>
      </c>
      <c r="S1281" s="14">
        <f t="shared" si="77"/>
        <v>41682.099189814813</v>
      </c>
      <c r="T1281" s="14">
        <f t="shared" si="78"/>
        <v>41722.057523148149</v>
      </c>
      <c r="U1281" t="str">
        <f t="shared" si="79"/>
        <v>February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Q1282" t="s">
        <v>8323</v>
      </c>
      <c r="R1282" t="s">
        <v>8324</v>
      </c>
      <c r="S1282" s="14">
        <f t="shared" si="77"/>
        <v>40513.757569444446</v>
      </c>
      <c r="T1282" s="14">
        <f t="shared" si="78"/>
        <v>40603.757569444446</v>
      </c>
      <c r="U1282" t="str">
        <f t="shared" si="79"/>
        <v>December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MROUND(E1283/D1283, 0.0001) * 100</f>
        <v>110.71</v>
      </c>
      <c r="Q1283" t="s">
        <v>8323</v>
      </c>
      <c r="R1283" t="s">
        <v>8324</v>
      </c>
      <c r="S1283" s="14">
        <f t="shared" ref="S1283:S1346" si="81">(J1283/86400)+DATE(1970,1,1)</f>
        <v>41463.743472222224</v>
      </c>
      <c r="T1283" s="14">
        <f t="shared" ref="T1283:T1346" si="82">(I1283/86400)+DATE(1970,1,1)</f>
        <v>41483.743472222224</v>
      </c>
      <c r="U1283" t="str">
        <f t="shared" ref="U1283:U1346" si="83">TEXT(S1283, "MMMM")</f>
        <v>July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Q1284" t="s">
        <v>8323</v>
      </c>
      <c r="R1284" t="s">
        <v>8324</v>
      </c>
      <c r="S1284" s="14">
        <f t="shared" si="81"/>
        <v>41586.475173611107</v>
      </c>
      <c r="T1284" s="14">
        <f t="shared" si="82"/>
        <v>41617.207638888889</v>
      </c>
      <c r="U1284" t="str">
        <f t="shared" si="83"/>
        <v>November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Q1285" t="s">
        <v>8323</v>
      </c>
      <c r="R1285" t="s">
        <v>8324</v>
      </c>
      <c r="S1285" s="14">
        <f t="shared" si="81"/>
        <v>41320.717465277776</v>
      </c>
      <c r="T1285" s="14">
        <f t="shared" si="82"/>
        <v>41344.166666666664</v>
      </c>
      <c r="U1285" t="str">
        <f t="shared" si="83"/>
        <v>February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Q1286" t="s">
        <v>8315</v>
      </c>
      <c r="R1286" t="s">
        <v>8316</v>
      </c>
      <c r="S1286" s="14">
        <f t="shared" si="81"/>
        <v>42712.23474537037</v>
      </c>
      <c r="T1286" s="14">
        <f t="shared" si="82"/>
        <v>42735.707638888889</v>
      </c>
      <c r="U1286" t="str">
        <f t="shared" si="83"/>
        <v>December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Q1287" t="s">
        <v>8315</v>
      </c>
      <c r="R1287" t="s">
        <v>8316</v>
      </c>
      <c r="S1287" s="14">
        <f t="shared" si="81"/>
        <v>42160.583043981482</v>
      </c>
      <c r="T1287" s="14">
        <f t="shared" si="82"/>
        <v>42175.583043981482</v>
      </c>
      <c r="U1287" t="str">
        <f t="shared" si="83"/>
        <v>June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108.33000000000001</v>
      </c>
      <c r="Q1288" t="s">
        <v>8315</v>
      </c>
      <c r="R1288" t="s">
        <v>8316</v>
      </c>
      <c r="S1288" s="14">
        <f t="shared" si="81"/>
        <v>42039.384571759263</v>
      </c>
      <c r="T1288" s="14">
        <f t="shared" si="82"/>
        <v>42052.583333333328</v>
      </c>
      <c r="U1288" t="str">
        <f t="shared" si="83"/>
        <v>February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Q1289" t="s">
        <v>8315</v>
      </c>
      <c r="R1289" t="s">
        <v>8316</v>
      </c>
      <c r="S1289" s="14">
        <f t="shared" si="81"/>
        <v>42107.621018518519</v>
      </c>
      <c r="T1289" s="14">
        <f t="shared" si="82"/>
        <v>42167.621018518519</v>
      </c>
      <c r="U1289" t="str">
        <f t="shared" si="83"/>
        <v>April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Q1290" t="s">
        <v>8315</v>
      </c>
      <c r="R1290" t="s">
        <v>8316</v>
      </c>
      <c r="S1290" s="14">
        <f t="shared" si="81"/>
        <v>42561.154664351852</v>
      </c>
      <c r="T1290" s="14">
        <f t="shared" si="82"/>
        <v>42592.166666666672</v>
      </c>
      <c r="U1290" t="str">
        <f t="shared" si="83"/>
        <v>July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125.07000000000002</v>
      </c>
      <c r="Q1291" t="s">
        <v>8315</v>
      </c>
      <c r="R1291" t="s">
        <v>8316</v>
      </c>
      <c r="S1291" s="14">
        <f t="shared" si="81"/>
        <v>42709.134780092594</v>
      </c>
      <c r="T1291" s="14">
        <f t="shared" si="82"/>
        <v>42739.134780092594</v>
      </c>
      <c r="U1291" t="str">
        <f t="shared" si="83"/>
        <v>December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108.57000000000001</v>
      </c>
      <c r="Q1292" t="s">
        <v>8315</v>
      </c>
      <c r="R1292" t="s">
        <v>8316</v>
      </c>
      <c r="S1292" s="14">
        <f t="shared" si="81"/>
        <v>42086.614942129629</v>
      </c>
      <c r="T1292" s="14">
        <f t="shared" si="82"/>
        <v>42117.290972222225</v>
      </c>
      <c r="U1292" t="str">
        <f t="shared" si="83"/>
        <v>March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Q1293" t="s">
        <v>8315</v>
      </c>
      <c r="R1293" t="s">
        <v>8316</v>
      </c>
      <c r="S1293" s="14">
        <f t="shared" si="81"/>
        <v>42064.652673611112</v>
      </c>
      <c r="T1293" s="14">
        <f t="shared" si="82"/>
        <v>42101.291666666672</v>
      </c>
      <c r="U1293" t="str">
        <f t="shared" si="83"/>
        <v>March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Q1294" t="s">
        <v>8315</v>
      </c>
      <c r="R1294" t="s">
        <v>8316</v>
      </c>
      <c r="S1294" s="14">
        <f t="shared" si="81"/>
        <v>42256.764212962968</v>
      </c>
      <c r="T1294" s="14">
        <f t="shared" si="82"/>
        <v>42283.957638888889</v>
      </c>
      <c r="U1294" t="str">
        <f t="shared" si="83"/>
        <v>September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Q1295" t="s">
        <v>8315</v>
      </c>
      <c r="R1295" t="s">
        <v>8316</v>
      </c>
      <c r="S1295" s="14">
        <f t="shared" si="81"/>
        <v>42292.701053240744</v>
      </c>
      <c r="T1295" s="14">
        <f t="shared" si="82"/>
        <v>42322.742719907408</v>
      </c>
      <c r="U1295" t="str">
        <f t="shared" si="83"/>
        <v>October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Q1296" t="s">
        <v>8315</v>
      </c>
      <c r="R1296" t="s">
        <v>8316</v>
      </c>
      <c r="S1296" s="14">
        <f t="shared" si="81"/>
        <v>42278.453668981485</v>
      </c>
      <c r="T1296" s="14">
        <f t="shared" si="82"/>
        <v>42296.458333333328</v>
      </c>
      <c r="U1296" t="str">
        <f t="shared" si="83"/>
        <v>October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Q1297" t="s">
        <v>8315</v>
      </c>
      <c r="R1297" t="s">
        <v>8316</v>
      </c>
      <c r="S1297" s="14">
        <f t="shared" si="81"/>
        <v>42184.572881944448</v>
      </c>
      <c r="T1297" s="14">
        <f t="shared" si="82"/>
        <v>42214.708333333328</v>
      </c>
      <c r="U1297" t="str">
        <f t="shared" si="83"/>
        <v>June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Q1298" t="s">
        <v>8315</v>
      </c>
      <c r="R1298" t="s">
        <v>8316</v>
      </c>
      <c r="S1298" s="14">
        <f t="shared" si="81"/>
        <v>42423.050613425927</v>
      </c>
      <c r="T1298" s="14">
        <f t="shared" si="82"/>
        <v>42443.008946759262</v>
      </c>
      <c r="U1298" t="str">
        <f t="shared" si="83"/>
        <v>February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109.53000000000002</v>
      </c>
      <c r="Q1299" t="s">
        <v>8315</v>
      </c>
      <c r="R1299" t="s">
        <v>8316</v>
      </c>
      <c r="S1299" s="14">
        <f t="shared" si="81"/>
        <v>42461.747199074074</v>
      </c>
      <c r="T1299" s="14">
        <f t="shared" si="82"/>
        <v>42491.747199074074</v>
      </c>
      <c r="U1299" t="str">
        <f t="shared" si="83"/>
        <v>April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Q1300" t="s">
        <v>8315</v>
      </c>
      <c r="R1300" t="s">
        <v>8316</v>
      </c>
      <c r="S1300" s="14">
        <f t="shared" si="81"/>
        <v>42458.680925925924</v>
      </c>
      <c r="T1300" s="14">
        <f t="shared" si="82"/>
        <v>42488.680925925924</v>
      </c>
      <c r="U1300" t="str">
        <f t="shared" si="83"/>
        <v>March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Q1301" t="s">
        <v>8315</v>
      </c>
      <c r="R1301" t="s">
        <v>8316</v>
      </c>
      <c r="S1301" s="14">
        <f t="shared" si="81"/>
        <v>42169.814340277779</v>
      </c>
      <c r="T1301" s="14">
        <f t="shared" si="82"/>
        <v>42199.814340277779</v>
      </c>
      <c r="U1301" t="str">
        <f t="shared" si="83"/>
        <v>June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Q1302" t="s">
        <v>8315</v>
      </c>
      <c r="R1302" t="s">
        <v>8316</v>
      </c>
      <c r="S1302" s="14">
        <f t="shared" si="81"/>
        <v>42483.675208333334</v>
      </c>
      <c r="T1302" s="14">
        <f t="shared" si="82"/>
        <v>42522.789583333331</v>
      </c>
      <c r="U1302" t="str">
        <f t="shared" si="83"/>
        <v>April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Q1303" t="s">
        <v>8315</v>
      </c>
      <c r="R1303" t="s">
        <v>8316</v>
      </c>
      <c r="S1303" s="14">
        <f t="shared" si="81"/>
        <v>42195.749745370369</v>
      </c>
      <c r="T1303" s="14">
        <f t="shared" si="82"/>
        <v>42206.125</v>
      </c>
      <c r="U1303" t="str">
        <f t="shared" si="83"/>
        <v>July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Q1304" t="s">
        <v>8315</v>
      </c>
      <c r="R1304" t="s">
        <v>8316</v>
      </c>
      <c r="S1304" s="14">
        <f t="shared" si="81"/>
        <v>42675.057997685188</v>
      </c>
      <c r="T1304" s="14">
        <f t="shared" si="82"/>
        <v>42705.099664351852</v>
      </c>
      <c r="U1304" t="str">
        <f t="shared" si="83"/>
        <v>November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Q1305" t="s">
        <v>8315</v>
      </c>
      <c r="R1305" t="s">
        <v>8316</v>
      </c>
      <c r="S1305" s="14">
        <f t="shared" si="81"/>
        <v>42566.441203703704</v>
      </c>
      <c r="T1305" s="14">
        <f t="shared" si="82"/>
        <v>42582.458333333328</v>
      </c>
      <c r="U1305" t="str">
        <f t="shared" si="83"/>
        <v>July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Q1306" t="s">
        <v>8317</v>
      </c>
      <c r="R1306" t="s">
        <v>8319</v>
      </c>
      <c r="S1306" s="14">
        <f t="shared" si="81"/>
        <v>42747.194502314815</v>
      </c>
      <c r="T1306" s="14">
        <f t="shared" si="82"/>
        <v>42807.152835648143</v>
      </c>
      <c r="U1306" t="str">
        <f t="shared" si="83"/>
        <v>January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25.980000000000004</v>
      </c>
      <c r="Q1307" t="s">
        <v>8317</v>
      </c>
      <c r="R1307" t="s">
        <v>8319</v>
      </c>
      <c r="S1307" s="14">
        <f t="shared" si="81"/>
        <v>42543.665601851855</v>
      </c>
      <c r="T1307" s="14">
        <f t="shared" si="82"/>
        <v>42572.729166666672</v>
      </c>
      <c r="U1307" t="str">
        <f t="shared" si="83"/>
        <v>June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65.250000000000014</v>
      </c>
      <c r="Q1308" t="s">
        <v>8317</v>
      </c>
      <c r="R1308" t="s">
        <v>8319</v>
      </c>
      <c r="S1308" s="14">
        <f t="shared" si="81"/>
        <v>41947.457569444443</v>
      </c>
      <c r="T1308" s="14">
        <f t="shared" si="82"/>
        <v>41977.457569444443</v>
      </c>
      <c r="U1308" t="str">
        <f t="shared" si="83"/>
        <v>November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11.510000000000002</v>
      </c>
      <c r="Q1309" t="s">
        <v>8317</v>
      </c>
      <c r="R1309" t="s">
        <v>8319</v>
      </c>
      <c r="S1309" s="14">
        <f t="shared" si="81"/>
        <v>42387.503229166672</v>
      </c>
      <c r="T1309" s="14">
        <f t="shared" si="82"/>
        <v>42417.503229166672</v>
      </c>
      <c r="U1309" t="str">
        <f t="shared" si="83"/>
        <v>January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Q1310" t="s">
        <v>8317</v>
      </c>
      <c r="R1310" t="s">
        <v>8319</v>
      </c>
      <c r="S1310" s="14">
        <f t="shared" si="81"/>
        <v>42611.613564814819</v>
      </c>
      <c r="T1310" s="14">
        <f t="shared" si="82"/>
        <v>42651.613564814819</v>
      </c>
      <c r="U1310" t="str">
        <f t="shared" si="83"/>
        <v>August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111.99000000000001</v>
      </c>
      <c r="Q1311" t="s">
        <v>8317</v>
      </c>
      <c r="R1311" t="s">
        <v>8319</v>
      </c>
      <c r="S1311" s="14">
        <f t="shared" si="81"/>
        <v>42257.882731481484</v>
      </c>
      <c r="T1311" s="14">
        <f t="shared" si="82"/>
        <v>42292.882731481484</v>
      </c>
      <c r="U1311" t="str">
        <f t="shared" si="83"/>
        <v>September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Q1312" t="s">
        <v>8317</v>
      </c>
      <c r="R1312" t="s">
        <v>8319</v>
      </c>
      <c r="S1312" s="14">
        <f t="shared" si="81"/>
        <v>42556.667245370365</v>
      </c>
      <c r="T1312" s="14">
        <f t="shared" si="82"/>
        <v>42601.667245370365</v>
      </c>
      <c r="U1312" t="str">
        <f t="shared" si="83"/>
        <v>July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Q1313" t="s">
        <v>8317</v>
      </c>
      <c r="R1313" t="s">
        <v>8319</v>
      </c>
      <c r="S1313" s="14">
        <f t="shared" si="81"/>
        <v>42669.802303240736</v>
      </c>
      <c r="T1313" s="14">
        <f t="shared" si="82"/>
        <v>42704.843969907408</v>
      </c>
      <c r="U1313" t="str">
        <f t="shared" si="83"/>
        <v>October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Q1314" t="s">
        <v>8317</v>
      </c>
      <c r="R1314" t="s">
        <v>8319</v>
      </c>
      <c r="S1314" s="14">
        <f t="shared" si="81"/>
        <v>42082.702800925923</v>
      </c>
      <c r="T1314" s="14">
        <f t="shared" si="82"/>
        <v>42112.702800925923</v>
      </c>
      <c r="U1314" t="str">
        <f t="shared" si="83"/>
        <v>March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</v>
      </c>
      <c r="Q1315" t="s">
        <v>8317</v>
      </c>
      <c r="R1315" t="s">
        <v>8319</v>
      </c>
      <c r="S1315" s="14">
        <f t="shared" si="81"/>
        <v>42402.709652777776</v>
      </c>
      <c r="T1315" s="14">
        <f t="shared" si="82"/>
        <v>42432.709652777776</v>
      </c>
      <c r="U1315" t="str">
        <f t="shared" si="83"/>
        <v>February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1.1300000000000001</v>
      </c>
      <c r="Q1316" t="s">
        <v>8317</v>
      </c>
      <c r="R1316" t="s">
        <v>8319</v>
      </c>
      <c r="S1316" s="14">
        <f t="shared" si="81"/>
        <v>42604.669675925921</v>
      </c>
      <c r="T1316" s="14">
        <f t="shared" si="82"/>
        <v>42664.669675925921</v>
      </c>
      <c r="U1316" t="str">
        <f t="shared" si="83"/>
        <v>August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40.400000000000006</v>
      </c>
      <c r="Q1317" t="s">
        <v>8317</v>
      </c>
      <c r="R1317" t="s">
        <v>8319</v>
      </c>
      <c r="S1317" s="14">
        <f t="shared" si="81"/>
        <v>42278.498240740737</v>
      </c>
      <c r="T1317" s="14">
        <f t="shared" si="82"/>
        <v>42314.041666666672</v>
      </c>
      <c r="U1317" t="str">
        <f t="shared" si="83"/>
        <v>October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Q1318" t="s">
        <v>8317</v>
      </c>
      <c r="R1318" t="s">
        <v>8319</v>
      </c>
      <c r="S1318" s="14">
        <f t="shared" si="81"/>
        <v>42393.961909722224</v>
      </c>
      <c r="T1318" s="14">
        <f t="shared" si="82"/>
        <v>42428.961909722224</v>
      </c>
      <c r="U1318" t="str">
        <f t="shared" si="83"/>
        <v>January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Q1319" t="s">
        <v>8317</v>
      </c>
      <c r="R1319" t="s">
        <v>8319</v>
      </c>
      <c r="S1319" s="14">
        <f t="shared" si="81"/>
        <v>42520.235486111109</v>
      </c>
      <c r="T1319" s="14">
        <f t="shared" si="82"/>
        <v>42572.583333333328</v>
      </c>
      <c r="U1319" t="str">
        <f t="shared" si="83"/>
        <v>May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15.330000000000002</v>
      </c>
      <c r="Q1320" t="s">
        <v>8317</v>
      </c>
      <c r="R1320" t="s">
        <v>8319</v>
      </c>
      <c r="S1320" s="14">
        <f t="shared" si="81"/>
        <v>41985.043657407412</v>
      </c>
      <c r="T1320" s="14">
        <f t="shared" si="82"/>
        <v>42015.043657407412</v>
      </c>
      <c r="U1320" t="str">
        <f t="shared" si="83"/>
        <v>December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Q1321" t="s">
        <v>8317</v>
      </c>
      <c r="R1321" t="s">
        <v>8319</v>
      </c>
      <c r="S1321" s="14">
        <f t="shared" si="81"/>
        <v>41816.812094907407</v>
      </c>
      <c r="T1321" s="14">
        <f t="shared" si="82"/>
        <v>41831.666666666664</v>
      </c>
      <c r="U1321" t="str">
        <f t="shared" si="83"/>
        <v>June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Q1322" t="s">
        <v>8317</v>
      </c>
      <c r="R1322" t="s">
        <v>8319</v>
      </c>
      <c r="S1322" s="14">
        <f t="shared" si="81"/>
        <v>42705.690347222218</v>
      </c>
      <c r="T1322" s="14">
        <f t="shared" si="82"/>
        <v>42734.958333333328</v>
      </c>
      <c r="U1322" t="str">
        <f t="shared" si="83"/>
        <v>December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Q1323" t="s">
        <v>8317</v>
      </c>
      <c r="R1323" t="s">
        <v>8319</v>
      </c>
      <c r="S1323" s="14">
        <f t="shared" si="81"/>
        <v>42697.74927083333</v>
      </c>
      <c r="T1323" s="14">
        <f t="shared" si="82"/>
        <v>42727.74927083333</v>
      </c>
      <c r="U1323" t="str">
        <f t="shared" si="83"/>
        <v>November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Q1324" t="s">
        <v>8317</v>
      </c>
      <c r="R1324" t="s">
        <v>8319</v>
      </c>
      <c r="S1324" s="14">
        <f t="shared" si="81"/>
        <v>42115.656539351854</v>
      </c>
      <c r="T1324" s="14">
        <f t="shared" si="82"/>
        <v>42145.656539351854</v>
      </c>
      <c r="U1324" t="str">
        <f t="shared" si="83"/>
        <v>April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Q1325" t="s">
        <v>8317</v>
      </c>
      <c r="R1325" t="s">
        <v>8319</v>
      </c>
      <c r="S1325" s="14">
        <f t="shared" si="81"/>
        <v>42451.698449074072</v>
      </c>
      <c r="T1325" s="14">
        <f t="shared" si="82"/>
        <v>42486.288194444445</v>
      </c>
      <c r="U1325" t="str">
        <f t="shared" si="83"/>
        <v>March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Q1326" t="s">
        <v>8317</v>
      </c>
      <c r="R1326" t="s">
        <v>8319</v>
      </c>
      <c r="S1326" s="14">
        <f t="shared" si="81"/>
        <v>42626.633703703701</v>
      </c>
      <c r="T1326" s="14">
        <f t="shared" si="82"/>
        <v>42656.633703703701</v>
      </c>
      <c r="U1326" t="str">
        <f t="shared" si="83"/>
        <v>September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Q1327" t="s">
        <v>8317</v>
      </c>
      <c r="R1327" t="s">
        <v>8319</v>
      </c>
      <c r="S1327" s="14">
        <f t="shared" si="81"/>
        <v>42704.086053240739</v>
      </c>
      <c r="T1327" s="14">
        <f t="shared" si="82"/>
        <v>42734.086053240739</v>
      </c>
      <c r="U1327" t="str">
        <f t="shared" si="83"/>
        <v>November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1.1300000000000001</v>
      </c>
      <c r="Q1328" t="s">
        <v>8317</v>
      </c>
      <c r="R1328" t="s">
        <v>8319</v>
      </c>
      <c r="S1328" s="14">
        <f t="shared" si="81"/>
        <v>41974.791990740741</v>
      </c>
      <c r="T1328" s="14">
        <f t="shared" si="82"/>
        <v>42019.791990740741</v>
      </c>
      <c r="U1328" t="str">
        <f t="shared" si="83"/>
        <v>December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3.5500000000000003</v>
      </c>
      <c r="Q1329" t="s">
        <v>8317</v>
      </c>
      <c r="R1329" t="s">
        <v>8319</v>
      </c>
      <c r="S1329" s="14">
        <f t="shared" si="81"/>
        <v>42123.678645833337</v>
      </c>
      <c r="T1329" s="14">
        <f t="shared" si="82"/>
        <v>42153.678645833337</v>
      </c>
      <c r="U1329" t="str">
        <f t="shared" si="83"/>
        <v>April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Q1330" t="s">
        <v>8317</v>
      </c>
      <c r="R1330" t="s">
        <v>8319</v>
      </c>
      <c r="S1330" s="14">
        <f t="shared" si="81"/>
        <v>42612.642754629633</v>
      </c>
      <c r="T1330" s="14">
        <f t="shared" si="82"/>
        <v>42657.642754629633</v>
      </c>
      <c r="U1330" t="str">
        <f t="shared" si="83"/>
        <v>August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0.82000000000000006</v>
      </c>
      <c r="Q1331" t="s">
        <v>8317</v>
      </c>
      <c r="R1331" t="s">
        <v>8319</v>
      </c>
      <c r="S1331" s="14">
        <f t="shared" si="81"/>
        <v>41935.221585648149</v>
      </c>
      <c r="T1331" s="14">
        <f t="shared" si="82"/>
        <v>41975.263252314813</v>
      </c>
      <c r="U1331" t="str">
        <f t="shared" si="83"/>
        <v>October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22.490000000000002</v>
      </c>
      <c r="Q1332" t="s">
        <v>8317</v>
      </c>
      <c r="R1332" t="s">
        <v>8319</v>
      </c>
      <c r="S1332" s="14">
        <f t="shared" si="81"/>
        <v>42522.276724537034</v>
      </c>
      <c r="T1332" s="14">
        <f t="shared" si="82"/>
        <v>42553.166666666672</v>
      </c>
      <c r="U1332" t="str">
        <f t="shared" si="83"/>
        <v>June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Q1333" t="s">
        <v>8317</v>
      </c>
      <c r="R1333" t="s">
        <v>8319</v>
      </c>
      <c r="S1333" s="14">
        <f t="shared" si="81"/>
        <v>42569.50409722222</v>
      </c>
      <c r="T1333" s="14">
        <f t="shared" si="82"/>
        <v>42599.50409722222</v>
      </c>
      <c r="U1333" t="str">
        <f t="shared" si="83"/>
        <v>July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Q1334" t="s">
        <v>8317</v>
      </c>
      <c r="R1334" t="s">
        <v>8319</v>
      </c>
      <c r="S1334" s="14">
        <f t="shared" si="81"/>
        <v>42732.060277777782</v>
      </c>
      <c r="T1334" s="14">
        <f t="shared" si="82"/>
        <v>42762.060277777782</v>
      </c>
      <c r="U1334" t="str">
        <f t="shared" si="83"/>
        <v>December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Q1335" t="s">
        <v>8317</v>
      </c>
      <c r="R1335" t="s">
        <v>8319</v>
      </c>
      <c r="S1335" s="14">
        <f t="shared" si="81"/>
        <v>41806.106770833336</v>
      </c>
      <c r="T1335" s="14">
        <f t="shared" si="82"/>
        <v>41836.106770833336</v>
      </c>
      <c r="U1335" t="str">
        <f t="shared" si="83"/>
        <v>June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Q1336" t="s">
        <v>8317</v>
      </c>
      <c r="R1336" t="s">
        <v>8319</v>
      </c>
      <c r="S1336" s="14">
        <f t="shared" si="81"/>
        <v>42410.774155092593</v>
      </c>
      <c r="T1336" s="14">
        <f t="shared" si="82"/>
        <v>42440.774155092593</v>
      </c>
      <c r="U1336" t="str">
        <f t="shared" si="83"/>
        <v>February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Q1337" t="s">
        <v>8317</v>
      </c>
      <c r="R1337" t="s">
        <v>8319</v>
      </c>
      <c r="S1337" s="14">
        <f t="shared" si="81"/>
        <v>42313.936365740738</v>
      </c>
      <c r="T1337" s="14">
        <f t="shared" si="82"/>
        <v>42343.936365740738</v>
      </c>
      <c r="U1337" t="str">
        <f t="shared" si="83"/>
        <v>November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Q1338" t="s">
        <v>8317</v>
      </c>
      <c r="R1338" t="s">
        <v>8319</v>
      </c>
      <c r="S1338" s="14">
        <f t="shared" si="81"/>
        <v>41955.863750000004</v>
      </c>
      <c r="T1338" s="14">
        <f t="shared" si="82"/>
        <v>41990.863750000004</v>
      </c>
      <c r="U1338" t="str">
        <f t="shared" si="83"/>
        <v>November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Q1339" t="s">
        <v>8317</v>
      </c>
      <c r="R1339" t="s">
        <v>8319</v>
      </c>
      <c r="S1339" s="14">
        <f t="shared" si="81"/>
        <v>42767.577303240745</v>
      </c>
      <c r="T1339" s="14">
        <f t="shared" si="82"/>
        <v>42797.577303240745</v>
      </c>
      <c r="U1339" t="str">
        <f t="shared" si="83"/>
        <v>February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3.3000000000000003</v>
      </c>
      <c r="Q1340" t="s">
        <v>8317</v>
      </c>
      <c r="R1340" t="s">
        <v>8319</v>
      </c>
      <c r="S1340" s="14">
        <f t="shared" si="81"/>
        <v>42188.803622685184</v>
      </c>
      <c r="T1340" s="14">
        <f t="shared" si="82"/>
        <v>42218.803622685184</v>
      </c>
      <c r="U1340" t="str">
        <f t="shared" si="83"/>
        <v>July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Q1341" t="s">
        <v>8317</v>
      </c>
      <c r="R1341" t="s">
        <v>8319</v>
      </c>
      <c r="S1341" s="14">
        <f t="shared" si="81"/>
        <v>41936.647164351853</v>
      </c>
      <c r="T1341" s="14">
        <f t="shared" si="82"/>
        <v>41981.688831018517</v>
      </c>
      <c r="U1341" t="str">
        <f t="shared" si="83"/>
        <v>October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Q1342" t="s">
        <v>8317</v>
      </c>
      <c r="R1342" t="s">
        <v>8319</v>
      </c>
      <c r="S1342" s="14">
        <f t="shared" si="81"/>
        <v>41836.595520833333</v>
      </c>
      <c r="T1342" s="14">
        <f t="shared" si="82"/>
        <v>41866.595520833333</v>
      </c>
      <c r="U1342" t="str">
        <f t="shared" si="83"/>
        <v>July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Q1343" t="s">
        <v>8317</v>
      </c>
      <c r="R1343" t="s">
        <v>8319</v>
      </c>
      <c r="S1343" s="14">
        <f t="shared" si="81"/>
        <v>42612.624039351853</v>
      </c>
      <c r="T1343" s="14">
        <f t="shared" si="82"/>
        <v>42644.624039351853</v>
      </c>
      <c r="U1343" t="str">
        <f t="shared" si="83"/>
        <v>August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Q1344" t="s">
        <v>8317</v>
      </c>
      <c r="R1344" t="s">
        <v>8319</v>
      </c>
      <c r="S1344" s="14">
        <f t="shared" si="81"/>
        <v>42172.816423611112</v>
      </c>
      <c r="T1344" s="14">
        <f t="shared" si="82"/>
        <v>42202.816423611112</v>
      </c>
      <c r="U1344" t="str">
        <f t="shared" si="83"/>
        <v>June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102.30000000000001</v>
      </c>
      <c r="Q1345" t="s">
        <v>8317</v>
      </c>
      <c r="R1345" t="s">
        <v>8319</v>
      </c>
      <c r="S1345" s="14">
        <f t="shared" si="81"/>
        <v>42542.526423611111</v>
      </c>
      <c r="T1345" s="14">
        <f t="shared" si="82"/>
        <v>42601.165972222225</v>
      </c>
      <c r="U1345" t="str">
        <f t="shared" si="83"/>
        <v>June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Q1346" t="s">
        <v>8320</v>
      </c>
      <c r="R1346" t="s">
        <v>8321</v>
      </c>
      <c r="S1346" s="14">
        <f t="shared" si="81"/>
        <v>42522.789803240739</v>
      </c>
      <c r="T1346" s="14">
        <f t="shared" si="82"/>
        <v>42551.789803240739</v>
      </c>
      <c r="U1346" t="str">
        <f t="shared" si="83"/>
        <v>June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MROUND(E1347/D1347, 0.0001) * 100</f>
        <v>125</v>
      </c>
      <c r="Q1347" t="s">
        <v>8320</v>
      </c>
      <c r="R1347" t="s">
        <v>8321</v>
      </c>
      <c r="S1347" s="14">
        <f t="shared" ref="S1347:S1410" si="85">(J1347/86400)+DATE(1970,1,1)</f>
        <v>41799.814340277779</v>
      </c>
      <c r="T1347" s="14">
        <f t="shared" ref="T1347:T1410" si="86">(I1347/86400)+DATE(1970,1,1)</f>
        <v>41834.814340277779</v>
      </c>
      <c r="U1347" t="str">
        <f t="shared" ref="U1347:U1410" si="87">TEXT(S1347, "MMMM")</f>
        <v>June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Q1348" t="s">
        <v>8320</v>
      </c>
      <c r="R1348" t="s">
        <v>8321</v>
      </c>
      <c r="S1348" s="14">
        <f t="shared" si="85"/>
        <v>41422.075821759259</v>
      </c>
      <c r="T1348" s="14">
        <f t="shared" si="86"/>
        <v>41452.075821759259</v>
      </c>
      <c r="U1348" t="str">
        <f t="shared" si="87"/>
        <v>May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Q1349" t="s">
        <v>8320</v>
      </c>
      <c r="R1349" t="s">
        <v>8321</v>
      </c>
      <c r="S1349" s="14">
        <f t="shared" si="85"/>
        <v>42040.638020833328</v>
      </c>
      <c r="T1349" s="14">
        <f t="shared" si="86"/>
        <v>42070.638020833328</v>
      </c>
      <c r="U1349" t="str">
        <f t="shared" si="87"/>
        <v>February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101.86999999999999</v>
      </c>
      <c r="Q1350" t="s">
        <v>8320</v>
      </c>
      <c r="R1350" t="s">
        <v>8321</v>
      </c>
      <c r="S1350" s="14">
        <f t="shared" si="85"/>
        <v>41963.506168981483</v>
      </c>
      <c r="T1350" s="14">
        <f t="shared" si="86"/>
        <v>41991.506168981483</v>
      </c>
      <c r="U1350" t="str">
        <f t="shared" si="87"/>
        <v>November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204.20000000000002</v>
      </c>
      <c r="Q1351" t="s">
        <v>8320</v>
      </c>
      <c r="R1351" t="s">
        <v>8321</v>
      </c>
      <c r="S1351" s="14">
        <f t="shared" si="85"/>
        <v>42317.33258101852</v>
      </c>
      <c r="T1351" s="14">
        <f t="shared" si="86"/>
        <v>42354.290972222225</v>
      </c>
      <c r="U1351" t="str">
        <f t="shared" si="87"/>
        <v>November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Q1352" t="s">
        <v>8320</v>
      </c>
      <c r="R1352" t="s">
        <v>8321</v>
      </c>
      <c r="S1352" s="14">
        <f t="shared" si="85"/>
        <v>42334.013124999998</v>
      </c>
      <c r="T1352" s="14">
        <f t="shared" si="86"/>
        <v>42364.013124999998</v>
      </c>
      <c r="U1352" t="str">
        <f t="shared" si="87"/>
        <v>November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101.27000000000001</v>
      </c>
      <c r="Q1353" t="s">
        <v>8320</v>
      </c>
      <c r="R1353" t="s">
        <v>8321</v>
      </c>
      <c r="S1353" s="14">
        <f t="shared" si="85"/>
        <v>42382.74009259259</v>
      </c>
      <c r="T1353" s="14">
        <f t="shared" si="86"/>
        <v>42412.74009259259</v>
      </c>
      <c r="U1353" t="str">
        <f t="shared" si="87"/>
        <v>January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136.14000000000001</v>
      </c>
      <c r="Q1354" t="s">
        <v>8320</v>
      </c>
      <c r="R1354" t="s">
        <v>8321</v>
      </c>
      <c r="S1354" s="14">
        <f t="shared" si="85"/>
        <v>42200.578310185185</v>
      </c>
      <c r="T1354" s="14">
        <f t="shared" si="86"/>
        <v>42252.165972222225</v>
      </c>
      <c r="U1354" t="str">
        <f t="shared" si="87"/>
        <v>July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Q1355" t="s">
        <v>8320</v>
      </c>
      <c r="R1355" t="s">
        <v>8321</v>
      </c>
      <c r="S1355" s="14">
        <f t="shared" si="85"/>
        <v>41309.11791666667</v>
      </c>
      <c r="T1355" s="14">
        <f t="shared" si="86"/>
        <v>41344</v>
      </c>
      <c r="U1355" t="str">
        <f t="shared" si="87"/>
        <v>February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Q1356" t="s">
        <v>8320</v>
      </c>
      <c r="R1356" t="s">
        <v>8321</v>
      </c>
      <c r="S1356" s="14">
        <f t="shared" si="85"/>
        <v>42502.807627314818</v>
      </c>
      <c r="T1356" s="14">
        <f t="shared" si="86"/>
        <v>42532.807627314818</v>
      </c>
      <c r="U1356" t="str">
        <f t="shared" si="87"/>
        <v>May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Q1357" t="s">
        <v>8320</v>
      </c>
      <c r="R1357" t="s">
        <v>8321</v>
      </c>
      <c r="S1357" s="14">
        <f t="shared" si="85"/>
        <v>41213.254687499997</v>
      </c>
      <c r="T1357" s="14">
        <f t="shared" si="86"/>
        <v>41243.416666666664</v>
      </c>
      <c r="U1357" t="str">
        <f t="shared" si="87"/>
        <v>October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Q1358" t="s">
        <v>8320</v>
      </c>
      <c r="R1358" t="s">
        <v>8321</v>
      </c>
      <c r="S1358" s="14">
        <f t="shared" si="85"/>
        <v>41430.038888888885</v>
      </c>
      <c r="T1358" s="14">
        <f t="shared" si="86"/>
        <v>41460.038888888885</v>
      </c>
      <c r="U1358" t="str">
        <f t="shared" si="87"/>
        <v>June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125.30000000000001</v>
      </c>
      <c r="Q1359" t="s">
        <v>8320</v>
      </c>
      <c r="R1359" t="s">
        <v>8321</v>
      </c>
      <c r="S1359" s="14">
        <f t="shared" si="85"/>
        <v>41304.962233796294</v>
      </c>
      <c r="T1359" s="14">
        <f t="shared" si="86"/>
        <v>41334.249305555553</v>
      </c>
      <c r="U1359" t="str">
        <f t="shared" si="87"/>
        <v>January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Q1360" t="s">
        <v>8320</v>
      </c>
      <c r="R1360" t="s">
        <v>8321</v>
      </c>
      <c r="S1360" s="14">
        <f t="shared" si="85"/>
        <v>40689.570868055554</v>
      </c>
      <c r="T1360" s="14">
        <f t="shared" si="86"/>
        <v>40719.570868055554</v>
      </c>
      <c r="U1360" t="str">
        <f t="shared" si="87"/>
        <v>May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115.75999999999999</v>
      </c>
      <c r="Q1361" t="s">
        <v>8320</v>
      </c>
      <c r="R1361" t="s">
        <v>8321</v>
      </c>
      <c r="S1361" s="14">
        <f t="shared" si="85"/>
        <v>40668.814699074072</v>
      </c>
      <c r="T1361" s="14">
        <f t="shared" si="86"/>
        <v>40730.814699074072</v>
      </c>
      <c r="U1361" t="str">
        <f t="shared" si="87"/>
        <v>May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Q1362" t="s">
        <v>8320</v>
      </c>
      <c r="R1362" t="s">
        <v>8321</v>
      </c>
      <c r="S1362" s="14">
        <f t="shared" si="85"/>
        <v>41095.900694444441</v>
      </c>
      <c r="T1362" s="14">
        <f t="shared" si="86"/>
        <v>41123.900694444441</v>
      </c>
      <c r="U1362" t="str">
        <f t="shared" si="87"/>
        <v>July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Q1363" t="s">
        <v>8320</v>
      </c>
      <c r="R1363" t="s">
        <v>8321</v>
      </c>
      <c r="S1363" s="14">
        <f t="shared" si="85"/>
        <v>41781.717268518521</v>
      </c>
      <c r="T1363" s="14">
        <f t="shared" si="86"/>
        <v>41811.717268518521</v>
      </c>
      <c r="U1363" t="str">
        <f t="shared" si="87"/>
        <v>May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Q1364" t="s">
        <v>8320</v>
      </c>
      <c r="R1364" t="s">
        <v>8321</v>
      </c>
      <c r="S1364" s="14">
        <f t="shared" si="85"/>
        <v>41464.934386574074</v>
      </c>
      <c r="T1364" s="14">
        <f t="shared" si="86"/>
        <v>41524.934386574074</v>
      </c>
      <c r="U1364" t="str">
        <f t="shared" si="87"/>
        <v>July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Q1365" t="s">
        <v>8320</v>
      </c>
      <c r="R1365" t="s">
        <v>8321</v>
      </c>
      <c r="S1365" s="14">
        <f t="shared" si="85"/>
        <v>42396.8440625</v>
      </c>
      <c r="T1365" s="14">
        <f t="shared" si="86"/>
        <v>42415.332638888889</v>
      </c>
      <c r="U1365" t="str">
        <f t="shared" si="87"/>
        <v>January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118.64000000000001</v>
      </c>
      <c r="Q1366" t="s">
        <v>8323</v>
      </c>
      <c r="R1366" t="s">
        <v>8324</v>
      </c>
      <c r="S1366" s="14">
        <f t="shared" si="85"/>
        <v>41951.6956712963</v>
      </c>
      <c r="T1366" s="14">
        <f t="shared" si="86"/>
        <v>42011.6956712963</v>
      </c>
      <c r="U1366" t="str">
        <f t="shared" si="87"/>
        <v>November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100.27000000000001</v>
      </c>
      <c r="Q1367" t="s">
        <v>8323</v>
      </c>
      <c r="R1367" t="s">
        <v>8324</v>
      </c>
      <c r="S1367" s="14">
        <f t="shared" si="85"/>
        <v>42049.733240740738</v>
      </c>
      <c r="T1367" s="14">
        <f t="shared" si="86"/>
        <v>42079.691574074073</v>
      </c>
      <c r="U1367" t="str">
        <f t="shared" si="87"/>
        <v>February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126.49000000000001</v>
      </c>
      <c r="Q1368" t="s">
        <v>8323</v>
      </c>
      <c r="R1368" t="s">
        <v>8324</v>
      </c>
      <c r="S1368" s="14">
        <f t="shared" si="85"/>
        <v>41924.996099537035</v>
      </c>
      <c r="T1368" s="14">
        <f t="shared" si="86"/>
        <v>41970.037766203706</v>
      </c>
      <c r="U1368" t="str">
        <f t="shared" si="87"/>
        <v>October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Q1369" t="s">
        <v>8323</v>
      </c>
      <c r="R1369" t="s">
        <v>8324</v>
      </c>
      <c r="S1369" s="14">
        <f t="shared" si="85"/>
        <v>42292.002893518518</v>
      </c>
      <c r="T1369" s="14">
        <f t="shared" si="86"/>
        <v>42322.044560185182</v>
      </c>
      <c r="U1369" t="str">
        <f t="shared" si="87"/>
        <v>October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Q1370" t="s">
        <v>8323</v>
      </c>
      <c r="R1370" t="s">
        <v>8324</v>
      </c>
      <c r="S1370" s="14">
        <f t="shared" si="85"/>
        <v>42146.190902777773</v>
      </c>
      <c r="T1370" s="14">
        <f t="shared" si="86"/>
        <v>42170.190902777773</v>
      </c>
      <c r="U1370" t="str">
        <f t="shared" si="87"/>
        <v>May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105.35000000000001</v>
      </c>
      <c r="Q1371" t="s">
        <v>8323</v>
      </c>
      <c r="R1371" t="s">
        <v>8324</v>
      </c>
      <c r="S1371" s="14">
        <f t="shared" si="85"/>
        <v>41710.594282407408</v>
      </c>
      <c r="T1371" s="14">
        <f t="shared" si="86"/>
        <v>41740.594282407408</v>
      </c>
      <c r="U1371" t="str">
        <f t="shared" si="87"/>
        <v>March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Q1372" t="s">
        <v>8323</v>
      </c>
      <c r="R1372" t="s">
        <v>8324</v>
      </c>
      <c r="S1372" s="14">
        <f t="shared" si="85"/>
        <v>41548.00335648148</v>
      </c>
      <c r="T1372" s="14">
        <f t="shared" si="86"/>
        <v>41563.00335648148</v>
      </c>
      <c r="U1372" t="str">
        <f t="shared" si="87"/>
        <v>October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Q1373" t="s">
        <v>8323</v>
      </c>
      <c r="R1373" t="s">
        <v>8324</v>
      </c>
      <c r="S1373" s="14">
        <f t="shared" si="85"/>
        <v>42101.758587962962</v>
      </c>
      <c r="T1373" s="14">
        <f t="shared" si="86"/>
        <v>42131.758587962962</v>
      </c>
      <c r="U1373" t="str">
        <f t="shared" si="87"/>
        <v>April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Q1374" t="s">
        <v>8323</v>
      </c>
      <c r="R1374" t="s">
        <v>8324</v>
      </c>
      <c r="S1374" s="14">
        <f t="shared" si="85"/>
        <v>41072.739953703705</v>
      </c>
      <c r="T1374" s="14">
        <f t="shared" si="86"/>
        <v>41102.739953703705</v>
      </c>
      <c r="U1374" t="str">
        <f t="shared" si="87"/>
        <v>June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Q1375" t="s">
        <v>8323</v>
      </c>
      <c r="R1375" t="s">
        <v>8324</v>
      </c>
      <c r="S1375" s="14">
        <f t="shared" si="85"/>
        <v>42704.95177083333</v>
      </c>
      <c r="T1375" s="14">
        <f t="shared" si="86"/>
        <v>42734.95177083333</v>
      </c>
      <c r="U1375" t="str">
        <f t="shared" si="87"/>
        <v>November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Q1376" t="s">
        <v>8323</v>
      </c>
      <c r="R1376" t="s">
        <v>8324</v>
      </c>
      <c r="S1376" s="14">
        <f t="shared" si="85"/>
        <v>42424.161898148144</v>
      </c>
      <c r="T1376" s="14">
        <f t="shared" si="86"/>
        <v>42454.12023148148</v>
      </c>
      <c r="U1376" t="str">
        <f t="shared" si="87"/>
        <v>February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Q1377" t="s">
        <v>8323</v>
      </c>
      <c r="R1377" t="s">
        <v>8324</v>
      </c>
      <c r="S1377" s="14">
        <f t="shared" si="85"/>
        <v>42720.066192129627</v>
      </c>
      <c r="T1377" s="14">
        <f t="shared" si="86"/>
        <v>42750.066192129627</v>
      </c>
      <c r="U1377" t="str">
        <f t="shared" si="87"/>
        <v>December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Q1378" t="s">
        <v>8323</v>
      </c>
      <c r="R1378" t="s">
        <v>8324</v>
      </c>
      <c r="S1378" s="14">
        <f t="shared" si="85"/>
        <v>42677.669050925921</v>
      </c>
      <c r="T1378" s="14">
        <f t="shared" si="86"/>
        <v>42707.710717592592</v>
      </c>
      <c r="U1378" t="str">
        <f t="shared" si="87"/>
        <v>November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116.14999999999999</v>
      </c>
      <c r="Q1379" t="s">
        <v>8323</v>
      </c>
      <c r="R1379" t="s">
        <v>8324</v>
      </c>
      <c r="S1379" s="14">
        <f t="shared" si="85"/>
        <v>42747.219560185185</v>
      </c>
      <c r="T1379" s="14">
        <f t="shared" si="86"/>
        <v>42769.174305555556</v>
      </c>
      <c r="U1379" t="str">
        <f t="shared" si="87"/>
        <v>January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Q1380" t="s">
        <v>8323</v>
      </c>
      <c r="R1380" t="s">
        <v>8324</v>
      </c>
      <c r="S1380" s="14">
        <f t="shared" si="85"/>
        <v>42568.759375000001</v>
      </c>
      <c r="T1380" s="14">
        <f t="shared" si="86"/>
        <v>42583.759375000001</v>
      </c>
      <c r="U1380" t="str">
        <f t="shared" si="87"/>
        <v>July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Q1381" t="s">
        <v>8323</v>
      </c>
      <c r="R1381" t="s">
        <v>8324</v>
      </c>
      <c r="S1381" s="14">
        <f t="shared" si="85"/>
        <v>42130.491620370369</v>
      </c>
      <c r="T1381" s="14">
        <f t="shared" si="86"/>
        <v>42160.491620370369</v>
      </c>
      <c r="U1381" t="str">
        <f t="shared" si="87"/>
        <v>May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Q1382" t="s">
        <v>8323</v>
      </c>
      <c r="R1382" t="s">
        <v>8324</v>
      </c>
      <c r="S1382" s="14">
        <f t="shared" si="85"/>
        <v>42141.762800925921</v>
      </c>
      <c r="T1382" s="14">
        <f t="shared" si="86"/>
        <v>42164.083333333328</v>
      </c>
      <c r="U1382" t="str">
        <f t="shared" si="87"/>
        <v>May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Q1383" t="s">
        <v>8323</v>
      </c>
      <c r="R1383" t="s">
        <v>8324</v>
      </c>
      <c r="S1383" s="14">
        <f t="shared" si="85"/>
        <v>42703.214409722219</v>
      </c>
      <c r="T1383" s="14">
        <f t="shared" si="86"/>
        <v>42733.214409722219</v>
      </c>
      <c r="U1383" t="str">
        <f t="shared" si="87"/>
        <v>November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104.36000000000001</v>
      </c>
      <c r="Q1384" t="s">
        <v>8323</v>
      </c>
      <c r="R1384" t="s">
        <v>8324</v>
      </c>
      <c r="S1384" s="14">
        <f t="shared" si="85"/>
        <v>41370.800185185188</v>
      </c>
      <c r="T1384" s="14">
        <f t="shared" si="86"/>
        <v>41400.800185185188</v>
      </c>
      <c r="U1384" t="str">
        <f t="shared" si="87"/>
        <v>April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212.41000000000003</v>
      </c>
      <c r="Q1385" t="s">
        <v>8323</v>
      </c>
      <c r="R1385" t="s">
        <v>8324</v>
      </c>
      <c r="S1385" s="14">
        <f t="shared" si="85"/>
        <v>42707.074976851851</v>
      </c>
      <c r="T1385" s="14">
        <f t="shared" si="86"/>
        <v>42727.074976851851</v>
      </c>
      <c r="U1385" t="str">
        <f t="shared" si="87"/>
        <v>December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124.09000000000002</v>
      </c>
      <c r="Q1386" t="s">
        <v>8323</v>
      </c>
      <c r="R1386" t="s">
        <v>8324</v>
      </c>
      <c r="S1386" s="14">
        <f t="shared" si="85"/>
        <v>42160.735208333332</v>
      </c>
      <c r="T1386" s="14">
        <f t="shared" si="86"/>
        <v>42190.735208333332</v>
      </c>
      <c r="U1386" t="str">
        <f t="shared" si="87"/>
        <v>June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110.41000000000001</v>
      </c>
      <c r="Q1387" t="s">
        <v>8323</v>
      </c>
      <c r="R1387" t="s">
        <v>8324</v>
      </c>
      <c r="S1387" s="14">
        <f t="shared" si="85"/>
        <v>42433.688900462963</v>
      </c>
      <c r="T1387" s="14">
        <f t="shared" si="86"/>
        <v>42489.507638888885</v>
      </c>
      <c r="U1387" t="str">
        <f t="shared" si="87"/>
        <v>March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Q1388" t="s">
        <v>8323</v>
      </c>
      <c r="R1388" t="s">
        <v>8324</v>
      </c>
      <c r="S1388" s="14">
        <f t="shared" si="85"/>
        <v>42184.646863425922</v>
      </c>
      <c r="T1388" s="14">
        <f t="shared" si="86"/>
        <v>42214.646863425922</v>
      </c>
      <c r="U1388" t="str">
        <f t="shared" si="87"/>
        <v>June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</v>
      </c>
      <c r="Q1389" t="s">
        <v>8323</v>
      </c>
      <c r="R1389" t="s">
        <v>8324</v>
      </c>
      <c r="S1389" s="14">
        <f t="shared" si="85"/>
        <v>42126.92123842593</v>
      </c>
      <c r="T1389" s="14">
        <f t="shared" si="86"/>
        <v>42158.1875</v>
      </c>
      <c r="U1389" t="str">
        <f t="shared" si="87"/>
        <v>May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Q1390" t="s">
        <v>8323</v>
      </c>
      <c r="R1390" t="s">
        <v>8324</v>
      </c>
      <c r="S1390" s="14">
        <f t="shared" si="85"/>
        <v>42634.614780092597</v>
      </c>
      <c r="T1390" s="14">
        <f t="shared" si="86"/>
        <v>42660.676388888889</v>
      </c>
      <c r="U1390" t="str">
        <f t="shared" si="87"/>
        <v>September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Q1391" t="s">
        <v>8323</v>
      </c>
      <c r="R1391" t="s">
        <v>8324</v>
      </c>
      <c r="S1391" s="14">
        <f t="shared" si="85"/>
        <v>42565.480983796297</v>
      </c>
      <c r="T1391" s="14">
        <f t="shared" si="86"/>
        <v>42595.480983796297</v>
      </c>
      <c r="U1391" t="str">
        <f t="shared" si="87"/>
        <v>July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Q1392" t="s">
        <v>8323</v>
      </c>
      <c r="R1392" t="s">
        <v>8324</v>
      </c>
      <c r="S1392" s="14">
        <f t="shared" si="85"/>
        <v>42087.803310185191</v>
      </c>
      <c r="T1392" s="14">
        <f t="shared" si="86"/>
        <v>42121.716666666667</v>
      </c>
      <c r="U1392" t="str">
        <f t="shared" si="87"/>
        <v>March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Q1393" t="s">
        <v>8323</v>
      </c>
      <c r="R1393" t="s">
        <v>8324</v>
      </c>
      <c r="S1393" s="14">
        <f t="shared" si="85"/>
        <v>42193.650671296295</v>
      </c>
      <c r="T1393" s="14">
        <f t="shared" si="86"/>
        <v>42238.207638888889</v>
      </c>
      <c r="U1393" t="str">
        <f t="shared" si="87"/>
        <v>July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Q1394" t="s">
        <v>8323</v>
      </c>
      <c r="R1394" t="s">
        <v>8324</v>
      </c>
      <c r="S1394" s="14">
        <f t="shared" si="85"/>
        <v>42401.154930555553</v>
      </c>
      <c r="T1394" s="14">
        <f t="shared" si="86"/>
        <v>42432.154930555553</v>
      </c>
      <c r="U1394" t="str">
        <f t="shared" si="87"/>
        <v>February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Q1395" t="s">
        <v>8323</v>
      </c>
      <c r="R1395" t="s">
        <v>8324</v>
      </c>
      <c r="S1395" s="14">
        <f t="shared" si="85"/>
        <v>42553.681979166664</v>
      </c>
      <c r="T1395" s="14">
        <f t="shared" si="86"/>
        <v>42583.681979166664</v>
      </c>
      <c r="U1395" t="str">
        <f t="shared" si="87"/>
        <v>July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122.13000000000001</v>
      </c>
      <c r="Q1396" t="s">
        <v>8323</v>
      </c>
      <c r="R1396" t="s">
        <v>8324</v>
      </c>
      <c r="S1396" s="14">
        <f t="shared" si="85"/>
        <v>42752.144976851851</v>
      </c>
      <c r="T1396" s="14">
        <f t="shared" si="86"/>
        <v>42795.125</v>
      </c>
      <c r="U1396" t="str">
        <f t="shared" si="87"/>
        <v>January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Q1397" t="s">
        <v>8323</v>
      </c>
      <c r="R1397" t="s">
        <v>8324</v>
      </c>
      <c r="S1397" s="14">
        <f t="shared" si="85"/>
        <v>42719.90834490741</v>
      </c>
      <c r="T1397" s="14">
        <f t="shared" si="86"/>
        <v>42749.90834490741</v>
      </c>
      <c r="U1397" t="str">
        <f t="shared" si="87"/>
        <v>December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Q1398" t="s">
        <v>8323</v>
      </c>
      <c r="R1398" t="s">
        <v>8324</v>
      </c>
      <c r="S1398" s="14">
        <f t="shared" si="85"/>
        <v>42018.99863425926</v>
      </c>
      <c r="T1398" s="14">
        <f t="shared" si="86"/>
        <v>42048.99863425926</v>
      </c>
      <c r="U1398" t="str">
        <f t="shared" si="87"/>
        <v>January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Q1399" t="s">
        <v>8323</v>
      </c>
      <c r="R1399" t="s">
        <v>8324</v>
      </c>
      <c r="S1399" s="14">
        <f t="shared" si="85"/>
        <v>42640.917939814812</v>
      </c>
      <c r="T1399" s="14">
        <f t="shared" si="86"/>
        <v>42670.888194444444</v>
      </c>
      <c r="U1399" t="str">
        <f t="shared" si="87"/>
        <v>September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Q1400" t="s">
        <v>8323</v>
      </c>
      <c r="R1400" t="s">
        <v>8324</v>
      </c>
      <c r="S1400" s="14">
        <f t="shared" si="85"/>
        <v>42526.874236111107</v>
      </c>
      <c r="T1400" s="14">
        <f t="shared" si="86"/>
        <v>42556.874236111107</v>
      </c>
      <c r="U1400" t="str">
        <f t="shared" si="87"/>
        <v>June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126.14000000000001</v>
      </c>
      <c r="Q1401" t="s">
        <v>8323</v>
      </c>
      <c r="R1401" t="s">
        <v>8324</v>
      </c>
      <c r="S1401" s="14">
        <f t="shared" si="85"/>
        <v>41889.004317129627</v>
      </c>
      <c r="T1401" s="14">
        <f t="shared" si="86"/>
        <v>41919.004317129627</v>
      </c>
      <c r="U1401" t="str">
        <f t="shared" si="87"/>
        <v>September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Q1402" t="s">
        <v>8323</v>
      </c>
      <c r="R1402" t="s">
        <v>8324</v>
      </c>
      <c r="S1402" s="14">
        <f t="shared" si="85"/>
        <v>42498.341122685189</v>
      </c>
      <c r="T1402" s="14">
        <f t="shared" si="86"/>
        <v>42533.229166666672</v>
      </c>
      <c r="U1402" t="str">
        <f t="shared" si="87"/>
        <v>May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Q1403" t="s">
        <v>8323</v>
      </c>
      <c r="R1403" t="s">
        <v>8324</v>
      </c>
      <c r="S1403" s="14">
        <f t="shared" si="85"/>
        <v>41399.99622685185</v>
      </c>
      <c r="T1403" s="14">
        <f t="shared" si="86"/>
        <v>41420.99622685185</v>
      </c>
      <c r="U1403" t="str">
        <f t="shared" si="87"/>
        <v>May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109.16000000000001</v>
      </c>
      <c r="Q1404" t="s">
        <v>8323</v>
      </c>
      <c r="R1404" t="s">
        <v>8324</v>
      </c>
      <c r="S1404" s="14">
        <f t="shared" si="85"/>
        <v>42065.053368055553</v>
      </c>
      <c r="T1404" s="14">
        <f t="shared" si="86"/>
        <v>42125.011701388888</v>
      </c>
      <c r="U1404" t="str">
        <f t="shared" si="87"/>
        <v>March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102.57000000000001</v>
      </c>
      <c r="Q1405" t="s">
        <v>8323</v>
      </c>
      <c r="R1405" t="s">
        <v>8324</v>
      </c>
      <c r="S1405" s="14">
        <f t="shared" si="85"/>
        <v>41451.062905092593</v>
      </c>
      <c r="T1405" s="14">
        <f t="shared" si="86"/>
        <v>41481.062905092593</v>
      </c>
      <c r="U1405" t="str">
        <f t="shared" si="87"/>
        <v>June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Q1406" t="s">
        <v>8320</v>
      </c>
      <c r="R1406" t="s">
        <v>8339</v>
      </c>
      <c r="S1406" s="14">
        <f t="shared" si="85"/>
        <v>42032.510243055556</v>
      </c>
      <c r="T1406" s="14">
        <f t="shared" si="86"/>
        <v>42057.510243055556</v>
      </c>
      <c r="U1406" t="str">
        <f t="shared" si="87"/>
        <v>January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0.42000000000000004</v>
      </c>
      <c r="Q1407" t="s">
        <v>8320</v>
      </c>
      <c r="R1407" t="s">
        <v>8339</v>
      </c>
      <c r="S1407" s="14">
        <f t="shared" si="85"/>
        <v>41941.680567129632</v>
      </c>
      <c r="T1407" s="14">
        <f t="shared" si="86"/>
        <v>41971.722233796296</v>
      </c>
      <c r="U1407" t="str">
        <f t="shared" si="87"/>
        <v>October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Q1408" t="s">
        <v>8320</v>
      </c>
      <c r="R1408" t="s">
        <v>8339</v>
      </c>
      <c r="S1408" s="14">
        <f t="shared" si="85"/>
        <v>42297.432951388888</v>
      </c>
      <c r="T1408" s="14">
        <f t="shared" si="86"/>
        <v>42350.416666666672</v>
      </c>
      <c r="U1408" t="str">
        <f t="shared" si="87"/>
        <v>October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Q1409" t="s">
        <v>8320</v>
      </c>
      <c r="R1409" t="s">
        <v>8339</v>
      </c>
      <c r="S1409" s="14">
        <f t="shared" si="85"/>
        <v>41838.536782407406</v>
      </c>
      <c r="T1409" s="14">
        <f t="shared" si="86"/>
        <v>41863.536782407406</v>
      </c>
      <c r="U1409" t="str">
        <f t="shared" si="87"/>
        <v>July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7.2000000000000011</v>
      </c>
      <c r="Q1410" t="s">
        <v>8320</v>
      </c>
      <c r="R1410" t="s">
        <v>8339</v>
      </c>
      <c r="S1410" s="14">
        <f t="shared" si="85"/>
        <v>42291.872175925921</v>
      </c>
      <c r="T1410" s="14">
        <f t="shared" si="86"/>
        <v>42321.913842592592</v>
      </c>
      <c r="U1410" t="str">
        <f t="shared" si="87"/>
        <v>October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MROUND(E1411/D1411, 0.0001) * 100</f>
        <v>0</v>
      </c>
      <c r="Q1411" t="s">
        <v>8320</v>
      </c>
      <c r="R1411" t="s">
        <v>8339</v>
      </c>
      <c r="S1411" s="14">
        <f t="shared" ref="S1411:S1474" si="89">(J1411/86400)+DATE(1970,1,1)</f>
        <v>41945.133506944447</v>
      </c>
      <c r="T1411" s="14">
        <f t="shared" ref="T1411:T1474" si="90">(I1411/86400)+DATE(1970,1,1)</f>
        <v>42005.175173611111</v>
      </c>
      <c r="U1411" t="str">
        <f t="shared" ref="U1411:U1474" si="91">TEXT(S1411, "MMMM")</f>
        <v>November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Q1412" t="s">
        <v>8320</v>
      </c>
      <c r="R1412" t="s">
        <v>8339</v>
      </c>
      <c r="S1412" s="14">
        <f t="shared" si="89"/>
        <v>42479.318518518514</v>
      </c>
      <c r="T1412" s="14">
        <f t="shared" si="90"/>
        <v>42524.318518518514</v>
      </c>
      <c r="U1412" t="str">
        <f t="shared" si="91"/>
        <v>April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0.22999999999999998</v>
      </c>
      <c r="Q1413" t="s">
        <v>8320</v>
      </c>
      <c r="R1413" t="s">
        <v>8339</v>
      </c>
      <c r="S1413" s="14">
        <f t="shared" si="89"/>
        <v>42013.059027777781</v>
      </c>
      <c r="T1413" s="14">
        <f t="shared" si="90"/>
        <v>42041.059027777781</v>
      </c>
      <c r="U1413" t="str">
        <f t="shared" si="91"/>
        <v>January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Q1414" t="s">
        <v>8320</v>
      </c>
      <c r="R1414" t="s">
        <v>8339</v>
      </c>
      <c r="S1414" s="14">
        <f t="shared" si="89"/>
        <v>41947.063645833332</v>
      </c>
      <c r="T1414" s="14">
        <f t="shared" si="90"/>
        <v>41977.063645833332</v>
      </c>
      <c r="U1414" t="str">
        <f t="shared" si="91"/>
        <v>November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Q1415" t="s">
        <v>8320</v>
      </c>
      <c r="R1415" t="s">
        <v>8339</v>
      </c>
      <c r="S1415" s="14">
        <f t="shared" si="89"/>
        <v>42360.437152777777</v>
      </c>
      <c r="T1415" s="14">
        <f t="shared" si="90"/>
        <v>42420.437152777777</v>
      </c>
      <c r="U1415" t="str">
        <f t="shared" si="91"/>
        <v>December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Q1416" t="s">
        <v>8320</v>
      </c>
      <c r="R1416" t="s">
        <v>8339</v>
      </c>
      <c r="S1416" s="14">
        <f t="shared" si="89"/>
        <v>42708.25309027778</v>
      </c>
      <c r="T1416" s="14">
        <f t="shared" si="90"/>
        <v>42738.25309027778</v>
      </c>
      <c r="U1416" t="str">
        <f t="shared" si="91"/>
        <v>December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18.180000000000003</v>
      </c>
      <c r="Q1417" t="s">
        <v>8320</v>
      </c>
      <c r="R1417" t="s">
        <v>8339</v>
      </c>
      <c r="S1417" s="14">
        <f t="shared" si="89"/>
        <v>42192.675821759258</v>
      </c>
      <c r="T1417" s="14">
        <f t="shared" si="90"/>
        <v>42232.675821759258</v>
      </c>
      <c r="U1417" t="str">
        <f t="shared" si="91"/>
        <v>July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Q1418" t="s">
        <v>8320</v>
      </c>
      <c r="R1418" t="s">
        <v>8339</v>
      </c>
      <c r="S1418" s="14">
        <f t="shared" si="89"/>
        <v>42299.926145833335</v>
      </c>
      <c r="T1418" s="14">
        <f t="shared" si="90"/>
        <v>42329.967812499999</v>
      </c>
      <c r="U1418" t="str">
        <f t="shared" si="91"/>
        <v>October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Q1419" t="s">
        <v>8320</v>
      </c>
      <c r="R1419" t="s">
        <v>8339</v>
      </c>
      <c r="S1419" s="14">
        <f t="shared" si="89"/>
        <v>42232.15016203704</v>
      </c>
      <c r="T1419" s="14">
        <f t="shared" si="90"/>
        <v>42262.46597222222</v>
      </c>
      <c r="U1419" t="str">
        <f t="shared" si="91"/>
        <v>August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Q1420" t="s">
        <v>8320</v>
      </c>
      <c r="R1420" t="s">
        <v>8339</v>
      </c>
      <c r="S1420" s="14">
        <f t="shared" si="89"/>
        <v>42395.456412037034</v>
      </c>
      <c r="T1420" s="14">
        <f t="shared" si="90"/>
        <v>42425.456412037034</v>
      </c>
      <c r="U1420" t="str">
        <f t="shared" si="91"/>
        <v>January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7.0600000000000014</v>
      </c>
      <c r="Q1421" t="s">
        <v>8320</v>
      </c>
      <c r="R1421" t="s">
        <v>8339</v>
      </c>
      <c r="S1421" s="14">
        <f t="shared" si="89"/>
        <v>42622.456238425926</v>
      </c>
      <c r="T1421" s="14">
        <f t="shared" si="90"/>
        <v>42652.456238425926</v>
      </c>
      <c r="U1421" t="str">
        <f t="shared" si="91"/>
        <v>September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Q1422" t="s">
        <v>8320</v>
      </c>
      <c r="R1422" t="s">
        <v>8339</v>
      </c>
      <c r="S1422" s="14">
        <f t="shared" si="89"/>
        <v>42524.667662037042</v>
      </c>
      <c r="T1422" s="14">
        <f t="shared" si="90"/>
        <v>42549.667662037042</v>
      </c>
      <c r="U1422" t="str">
        <f t="shared" si="91"/>
        <v>June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Q1423" t="s">
        <v>8320</v>
      </c>
      <c r="R1423" t="s">
        <v>8339</v>
      </c>
      <c r="S1423" s="14">
        <f t="shared" si="89"/>
        <v>42013.915613425925</v>
      </c>
      <c r="T1423" s="14">
        <f t="shared" si="90"/>
        <v>42043.915613425925</v>
      </c>
      <c r="U1423" t="str">
        <f t="shared" si="91"/>
        <v>January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Q1424" t="s">
        <v>8320</v>
      </c>
      <c r="R1424" t="s">
        <v>8339</v>
      </c>
      <c r="S1424" s="14">
        <f t="shared" si="89"/>
        <v>42604.239629629628</v>
      </c>
      <c r="T1424" s="14">
        <f t="shared" si="90"/>
        <v>42634.239629629628</v>
      </c>
      <c r="U1424" t="str">
        <f t="shared" si="91"/>
        <v>August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Q1425" t="s">
        <v>8320</v>
      </c>
      <c r="R1425" t="s">
        <v>8339</v>
      </c>
      <c r="S1425" s="14">
        <f t="shared" si="89"/>
        <v>42340.360312500001</v>
      </c>
      <c r="T1425" s="14">
        <f t="shared" si="90"/>
        <v>42370.360312500001</v>
      </c>
      <c r="U1425" t="str">
        <f t="shared" si="91"/>
        <v>December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Q1426" t="s">
        <v>8320</v>
      </c>
      <c r="R1426" t="s">
        <v>8339</v>
      </c>
      <c r="S1426" s="14">
        <f t="shared" si="89"/>
        <v>42676.717615740738</v>
      </c>
      <c r="T1426" s="14">
        <f t="shared" si="90"/>
        <v>42689.759282407409</v>
      </c>
      <c r="U1426" t="str">
        <f t="shared" si="91"/>
        <v>November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Q1427" t="s">
        <v>8320</v>
      </c>
      <c r="R1427" t="s">
        <v>8339</v>
      </c>
      <c r="S1427" s="14">
        <f t="shared" si="89"/>
        <v>42093.131469907406</v>
      </c>
      <c r="T1427" s="14">
        <f t="shared" si="90"/>
        <v>42123.131469907406</v>
      </c>
      <c r="U1427" t="str">
        <f t="shared" si="91"/>
        <v>March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Q1428" t="s">
        <v>8320</v>
      </c>
      <c r="R1428" t="s">
        <v>8339</v>
      </c>
      <c r="S1428" s="14">
        <f t="shared" si="89"/>
        <v>42180.390277777777</v>
      </c>
      <c r="T1428" s="14">
        <f t="shared" si="90"/>
        <v>42240.390277777777</v>
      </c>
      <c r="U1428" t="str">
        <f t="shared" si="91"/>
        <v>June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Q1429" t="s">
        <v>8320</v>
      </c>
      <c r="R1429" t="s">
        <v>8339</v>
      </c>
      <c r="S1429" s="14">
        <f t="shared" si="89"/>
        <v>42601.851678240739</v>
      </c>
      <c r="T1429" s="14">
        <f t="shared" si="90"/>
        <v>42631.851678240739</v>
      </c>
      <c r="U1429" t="str">
        <f t="shared" si="91"/>
        <v>August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4.5000000000000009</v>
      </c>
      <c r="Q1430" t="s">
        <v>8320</v>
      </c>
      <c r="R1430" t="s">
        <v>8339</v>
      </c>
      <c r="S1430" s="14">
        <f t="shared" si="89"/>
        <v>42432.379826388889</v>
      </c>
      <c r="T1430" s="14">
        <f t="shared" si="90"/>
        <v>42462.338159722218</v>
      </c>
      <c r="U1430" t="str">
        <f t="shared" si="91"/>
        <v>March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Q1431" t="s">
        <v>8320</v>
      </c>
      <c r="R1431" t="s">
        <v>8339</v>
      </c>
      <c r="S1431" s="14">
        <f t="shared" si="89"/>
        <v>42074.060671296298</v>
      </c>
      <c r="T1431" s="14">
        <f t="shared" si="90"/>
        <v>42104.060671296298</v>
      </c>
      <c r="U1431" t="str">
        <f t="shared" si="91"/>
        <v>March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Q1432" t="s">
        <v>8320</v>
      </c>
      <c r="R1432" t="s">
        <v>8339</v>
      </c>
      <c r="S1432" s="14">
        <f t="shared" si="89"/>
        <v>41961.813518518524</v>
      </c>
      <c r="T1432" s="14">
        <f t="shared" si="90"/>
        <v>41992.813518518524</v>
      </c>
      <c r="U1432" t="str">
        <f t="shared" si="91"/>
        <v>November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Q1433" t="s">
        <v>8320</v>
      </c>
      <c r="R1433" t="s">
        <v>8339</v>
      </c>
      <c r="S1433" s="14">
        <f t="shared" si="89"/>
        <v>42304.210833333331</v>
      </c>
      <c r="T1433" s="14">
        <f t="shared" si="90"/>
        <v>42334.252500000002</v>
      </c>
      <c r="U1433" t="str">
        <f t="shared" si="91"/>
        <v>October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Q1434" t="s">
        <v>8320</v>
      </c>
      <c r="R1434" t="s">
        <v>8339</v>
      </c>
      <c r="S1434" s="14">
        <f t="shared" si="89"/>
        <v>42175.780416666668</v>
      </c>
      <c r="T1434" s="14">
        <f t="shared" si="90"/>
        <v>42205.780416666668</v>
      </c>
      <c r="U1434" t="str">
        <f t="shared" si="91"/>
        <v>June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6.7100000000000009</v>
      </c>
      <c r="Q1435" t="s">
        <v>8320</v>
      </c>
      <c r="R1435" t="s">
        <v>8339</v>
      </c>
      <c r="S1435" s="14">
        <f t="shared" si="89"/>
        <v>42673.625868055555</v>
      </c>
      <c r="T1435" s="14">
        <f t="shared" si="90"/>
        <v>42714.458333333328</v>
      </c>
      <c r="U1435" t="str">
        <f t="shared" si="91"/>
        <v>October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Q1436" t="s">
        <v>8320</v>
      </c>
      <c r="R1436" t="s">
        <v>8339</v>
      </c>
      <c r="S1436" s="14">
        <f t="shared" si="89"/>
        <v>42142.767106481479</v>
      </c>
      <c r="T1436" s="14">
        <f t="shared" si="90"/>
        <v>42163.625</v>
      </c>
      <c r="U1436" t="str">
        <f t="shared" si="91"/>
        <v>May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Q1437" t="s">
        <v>8320</v>
      </c>
      <c r="R1437" t="s">
        <v>8339</v>
      </c>
      <c r="S1437" s="14">
        <f t="shared" si="89"/>
        <v>42258.780324074076</v>
      </c>
      <c r="T1437" s="14">
        <f t="shared" si="90"/>
        <v>42288.780324074076</v>
      </c>
      <c r="U1437" t="str">
        <f t="shared" si="91"/>
        <v>September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Q1438" t="s">
        <v>8320</v>
      </c>
      <c r="R1438" t="s">
        <v>8339</v>
      </c>
      <c r="S1438" s="14">
        <f t="shared" si="89"/>
        <v>42391.35019675926</v>
      </c>
      <c r="T1438" s="14">
        <f t="shared" si="90"/>
        <v>42421.35019675926</v>
      </c>
      <c r="U1438" t="str">
        <f t="shared" si="91"/>
        <v>January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Q1439" t="s">
        <v>8320</v>
      </c>
      <c r="R1439" t="s">
        <v>8339</v>
      </c>
      <c r="S1439" s="14">
        <f t="shared" si="89"/>
        <v>41796.531701388885</v>
      </c>
      <c r="T1439" s="14">
        <f t="shared" si="90"/>
        <v>41833.207638888889</v>
      </c>
      <c r="U1439" t="str">
        <f t="shared" si="91"/>
        <v>June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3.0000000000000004</v>
      </c>
      <c r="Q1440" t="s">
        <v>8320</v>
      </c>
      <c r="R1440" t="s">
        <v>8339</v>
      </c>
      <c r="S1440" s="14">
        <f t="shared" si="89"/>
        <v>42457.871516203704</v>
      </c>
      <c r="T1440" s="14">
        <f t="shared" si="90"/>
        <v>42487.579861111109</v>
      </c>
      <c r="U1440" t="str">
        <f t="shared" si="91"/>
        <v>March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Q1441" t="s">
        <v>8320</v>
      </c>
      <c r="R1441" t="s">
        <v>8339</v>
      </c>
      <c r="S1441" s="14">
        <f t="shared" si="89"/>
        <v>42040.829872685186</v>
      </c>
      <c r="T1441" s="14">
        <f t="shared" si="90"/>
        <v>42070.829872685186</v>
      </c>
      <c r="U1441" t="str">
        <f t="shared" si="91"/>
        <v>February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Q1442" t="s">
        <v>8320</v>
      </c>
      <c r="R1442" t="s">
        <v>8339</v>
      </c>
      <c r="S1442" s="14">
        <f t="shared" si="89"/>
        <v>42486.748414351852</v>
      </c>
      <c r="T1442" s="14">
        <f t="shared" si="90"/>
        <v>42516.748414351852</v>
      </c>
      <c r="U1442" t="str">
        <f t="shared" si="91"/>
        <v>April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1.1199999999999999</v>
      </c>
      <c r="Q1443" t="s">
        <v>8320</v>
      </c>
      <c r="R1443" t="s">
        <v>8339</v>
      </c>
      <c r="S1443" s="14">
        <f t="shared" si="89"/>
        <v>42198.765844907408</v>
      </c>
      <c r="T1443" s="14">
        <f t="shared" si="90"/>
        <v>42258.765844907408</v>
      </c>
      <c r="U1443" t="str">
        <f t="shared" si="91"/>
        <v>July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Q1444" t="s">
        <v>8320</v>
      </c>
      <c r="R1444" t="s">
        <v>8339</v>
      </c>
      <c r="S1444" s="14">
        <f t="shared" si="89"/>
        <v>42485.64534722222</v>
      </c>
      <c r="T1444" s="14">
        <f t="shared" si="90"/>
        <v>42515.64534722222</v>
      </c>
      <c r="U1444" t="str">
        <f t="shared" si="91"/>
        <v>April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Q1445" t="s">
        <v>8320</v>
      </c>
      <c r="R1445" t="s">
        <v>8339</v>
      </c>
      <c r="S1445" s="14">
        <f t="shared" si="89"/>
        <v>42707.926030092596</v>
      </c>
      <c r="T1445" s="14">
        <f t="shared" si="90"/>
        <v>42737.926030092596</v>
      </c>
      <c r="U1445" t="str">
        <f t="shared" si="91"/>
        <v>December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Q1446" t="s">
        <v>8320</v>
      </c>
      <c r="R1446" t="s">
        <v>8339</v>
      </c>
      <c r="S1446" s="14">
        <f t="shared" si="89"/>
        <v>42199.873402777783</v>
      </c>
      <c r="T1446" s="14">
        <f t="shared" si="90"/>
        <v>42259.873402777783</v>
      </c>
      <c r="U1446" t="str">
        <f t="shared" si="91"/>
        <v>July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Q1447" t="s">
        <v>8320</v>
      </c>
      <c r="R1447" t="s">
        <v>8339</v>
      </c>
      <c r="S1447" s="14">
        <f t="shared" si="89"/>
        <v>42139.542303240742</v>
      </c>
      <c r="T1447" s="14">
        <f t="shared" si="90"/>
        <v>42169.542303240742</v>
      </c>
      <c r="U1447" t="str">
        <f t="shared" si="91"/>
        <v>May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Q1448" t="s">
        <v>8320</v>
      </c>
      <c r="R1448" t="s">
        <v>8339</v>
      </c>
      <c r="S1448" s="14">
        <f t="shared" si="89"/>
        <v>42461.447662037041</v>
      </c>
      <c r="T1448" s="14">
        <f t="shared" si="90"/>
        <v>42481.447662037041</v>
      </c>
      <c r="U1448" t="str">
        <f t="shared" si="91"/>
        <v>April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Q1449" t="s">
        <v>8320</v>
      </c>
      <c r="R1449" t="s">
        <v>8339</v>
      </c>
      <c r="S1449" s="14">
        <f t="shared" si="89"/>
        <v>42529.730717592596</v>
      </c>
      <c r="T1449" s="14">
        <f t="shared" si="90"/>
        <v>42559.730717592596</v>
      </c>
      <c r="U1449" t="str">
        <f t="shared" si="91"/>
        <v>June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Q1450" t="s">
        <v>8320</v>
      </c>
      <c r="R1450" t="s">
        <v>8339</v>
      </c>
      <c r="S1450" s="14">
        <f t="shared" si="89"/>
        <v>42115.936550925922</v>
      </c>
      <c r="T1450" s="14">
        <f t="shared" si="90"/>
        <v>42146.225694444445</v>
      </c>
      <c r="U1450" t="str">
        <f t="shared" si="91"/>
        <v>April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Q1451" t="s">
        <v>8320</v>
      </c>
      <c r="R1451" t="s">
        <v>8339</v>
      </c>
      <c r="S1451" s="14">
        <f t="shared" si="89"/>
        <v>42086.811400462961</v>
      </c>
      <c r="T1451" s="14">
        <f t="shared" si="90"/>
        <v>42134.811400462961</v>
      </c>
      <c r="U1451" t="str">
        <f t="shared" si="91"/>
        <v>March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Q1452" t="s">
        <v>8320</v>
      </c>
      <c r="R1452" t="s">
        <v>8339</v>
      </c>
      <c r="S1452" s="14">
        <f t="shared" si="89"/>
        <v>42390.171261574069</v>
      </c>
      <c r="T1452" s="14">
        <f t="shared" si="90"/>
        <v>42420.171261574069</v>
      </c>
      <c r="U1452" t="str">
        <f t="shared" si="91"/>
        <v>January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Q1453" t="s">
        <v>8320</v>
      </c>
      <c r="R1453" t="s">
        <v>8339</v>
      </c>
      <c r="S1453" s="14">
        <f t="shared" si="89"/>
        <v>41931.959016203706</v>
      </c>
      <c r="T1453" s="14">
        <f t="shared" si="90"/>
        <v>41962.00068287037</v>
      </c>
      <c r="U1453" t="str">
        <f t="shared" si="91"/>
        <v>October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Q1454" t="s">
        <v>8320</v>
      </c>
      <c r="R1454" t="s">
        <v>8339</v>
      </c>
      <c r="S1454" s="14">
        <f t="shared" si="89"/>
        <v>41818.703275462962</v>
      </c>
      <c r="T1454" s="14">
        <f t="shared" si="90"/>
        <v>41848.703275462962</v>
      </c>
      <c r="U1454" t="str">
        <f t="shared" si="91"/>
        <v>June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Q1455" t="s">
        <v>8320</v>
      </c>
      <c r="R1455" t="s">
        <v>8339</v>
      </c>
      <c r="S1455" s="14">
        <f t="shared" si="89"/>
        <v>42795.696145833332</v>
      </c>
      <c r="T1455" s="14">
        <f t="shared" si="90"/>
        <v>42840.654479166667</v>
      </c>
      <c r="U1455" t="str">
        <f t="shared" si="91"/>
        <v>March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Q1456" t="s">
        <v>8320</v>
      </c>
      <c r="R1456" t="s">
        <v>8339</v>
      </c>
      <c r="S1456" s="14">
        <f t="shared" si="89"/>
        <v>42463.866666666669</v>
      </c>
      <c r="T1456" s="14">
        <f t="shared" si="90"/>
        <v>42484.915972222225</v>
      </c>
      <c r="U1456" t="str">
        <f t="shared" si="91"/>
        <v>April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10.500000000000002</v>
      </c>
      <c r="Q1457" t="s">
        <v>8320</v>
      </c>
      <c r="R1457" t="s">
        <v>8339</v>
      </c>
      <c r="S1457" s="14">
        <f t="shared" si="89"/>
        <v>41832.672685185185</v>
      </c>
      <c r="T1457" s="14">
        <f t="shared" si="90"/>
        <v>41887.568749999999</v>
      </c>
      <c r="U1457" t="str">
        <f t="shared" si="91"/>
        <v>July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Q1458" t="s">
        <v>8320</v>
      </c>
      <c r="R1458" t="s">
        <v>8339</v>
      </c>
      <c r="S1458" s="14">
        <f t="shared" si="89"/>
        <v>42708.668576388889</v>
      </c>
      <c r="T1458" s="14">
        <f t="shared" si="90"/>
        <v>42738.668576388889</v>
      </c>
      <c r="U1458" t="str">
        <f t="shared" si="91"/>
        <v>December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Q1459" t="s">
        <v>8320</v>
      </c>
      <c r="R1459" t="s">
        <v>8339</v>
      </c>
      <c r="S1459" s="14">
        <f t="shared" si="89"/>
        <v>42289.89634259259</v>
      </c>
      <c r="T1459" s="14">
        <f t="shared" si="90"/>
        <v>42319.938009259262</v>
      </c>
      <c r="U1459" t="str">
        <f t="shared" si="91"/>
        <v>October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Q1460" t="s">
        <v>8320</v>
      </c>
      <c r="R1460" t="s">
        <v>8339</v>
      </c>
      <c r="S1460" s="14">
        <f t="shared" si="89"/>
        <v>41831.705555555556</v>
      </c>
      <c r="T1460" s="14">
        <f t="shared" si="90"/>
        <v>41862.166666666664</v>
      </c>
      <c r="U1460" t="str">
        <f t="shared" si="91"/>
        <v>July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Q1461" t="s">
        <v>8320</v>
      </c>
      <c r="R1461" t="s">
        <v>8339</v>
      </c>
      <c r="S1461" s="14">
        <f t="shared" si="89"/>
        <v>42312.204814814817</v>
      </c>
      <c r="T1461" s="14">
        <f t="shared" si="90"/>
        <v>42340.725694444445</v>
      </c>
      <c r="U1461" t="str">
        <f t="shared" si="91"/>
        <v>November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Q1462" t="s">
        <v>8320</v>
      </c>
      <c r="R1462" t="s">
        <v>8339</v>
      </c>
      <c r="S1462" s="14">
        <f t="shared" si="89"/>
        <v>41915.896967592591</v>
      </c>
      <c r="T1462" s="14">
        <f t="shared" si="90"/>
        <v>41973.989583333328</v>
      </c>
      <c r="U1462" t="str">
        <f t="shared" si="91"/>
        <v>October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Q1463" t="s">
        <v>8320</v>
      </c>
      <c r="R1463" t="s">
        <v>8340</v>
      </c>
      <c r="S1463" s="14">
        <f t="shared" si="89"/>
        <v>41899.645300925928</v>
      </c>
      <c r="T1463" s="14">
        <f t="shared" si="90"/>
        <v>41933</v>
      </c>
      <c r="U1463" t="str">
        <f t="shared" si="91"/>
        <v>September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Q1464" t="s">
        <v>8320</v>
      </c>
      <c r="R1464" t="s">
        <v>8340</v>
      </c>
      <c r="S1464" s="14">
        <f t="shared" si="89"/>
        <v>41344.662858796299</v>
      </c>
      <c r="T1464" s="14">
        <f t="shared" si="90"/>
        <v>41374.662858796299</v>
      </c>
      <c r="U1464" t="str">
        <f t="shared" si="91"/>
        <v>March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147.67000000000002</v>
      </c>
      <c r="Q1465" t="s">
        <v>8320</v>
      </c>
      <c r="R1465" t="s">
        <v>8340</v>
      </c>
      <c r="S1465" s="14">
        <f t="shared" si="89"/>
        <v>41326.911319444444</v>
      </c>
      <c r="T1465" s="14">
        <f t="shared" si="90"/>
        <v>41371.869652777779</v>
      </c>
      <c r="U1465" t="str">
        <f t="shared" si="91"/>
        <v>February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163.20000000000002</v>
      </c>
      <c r="Q1466" t="s">
        <v>8320</v>
      </c>
      <c r="R1466" t="s">
        <v>8340</v>
      </c>
      <c r="S1466" s="14">
        <f t="shared" si="89"/>
        <v>41291.661550925928</v>
      </c>
      <c r="T1466" s="14">
        <f t="shared" si="90"/>
        <v>41321.661550925928</v>
      </c>
      <c r="U1466" t="str">
        <f t="shared" si="91"/>
        <v>January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456.40999999999997</v>
      </c>
      <c r="Q1467" t="s">
        <v>8320</v>
      </c>
      <c r="R1467" t="s">
        <v>8340</v>
      </c>
      <c r="S1467" s="14">
        <f t="shared" si="89"/>
        <v>40959.734398148146</v>
      </c>
      <c r="T1467" s="14">
        <f t="shared" si="90"/>
        <v>40990.125</v>
      </c>
      <c r="U1467" t="str">
        <f t="shared" si="91"/>
        <v>February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Q1468" t="s">
        <v>8320</v>
      </c>
      <c r="R1468" t="s">
        <v>8340</v>
      </c>
      <c r="S1468" s="14">
        <f t="shared" si="89"/>
        <v>42340.172060185185</v>
      </c>
      <c r="T1468" s="14">
        <f t="shared" si="90"/>
        <v>42381.208333333328</v>
      </c>
      <c r="U1468" t="str">
        <f t="shared" si="91"/>
        <v>December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Q1469" t="s">
        <v>8320</v>
      </c>
      <c r="R1469" t="s">
        <v>8340</v>
      </c>
      <c r="S1469" s="14">
        <f t="shared" si="89"/>
        <v>40933.80190972222</v>
      </c>
      <c r="T1469" s="14">
        <f t="shared" si="90"/>
        <v>40993.760243055556</v>
      </c>
      <c r="U1469" t="str">
        <f t="shared" si="91"/>
        <v>January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Q1470" t="s">
        <v>8320</v>
      </c>
      <c r="R1470" t="s">
        <v>8340</v>
      </c>
      <c r="S1470" s="14">
        <f t="shared" si="89"/>
        <v>40646.014456018514</v>
      </c>
      <c r="T1470" s="14">
        <f t="shared" si="90"/>
        <v>40706.014456018514</v>
      </c>
      <c r="U1470" t="str">
        <f t="shared" si="91"/>
        <v>April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Q1471" t="s">
        <v>8320</v>
      </c>
      <c r="R1471" t="s">
        <v>8340</v>
      </c>
      <c r="S1471" s="14">
        <f t="shared" si="89"/>
        <v>41290.598483796297</v>
      </c>
      <c r="T1471" s="14">
        <f t="shared" si="90"/>
        <v>41320.598483796297</v>
      </c>
      <c r="U1471" t="str">
        <f t="shared" si="91"/>
        <v>January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125.13000000000001</v>
      </c>
      <c r="Q1472" t="s">
        <v>8320</v>
      </c>
      <c r="R1472" t="s">
        <v>8340</v>
      </c>
      <c r="S1472" s="14">
        <f t="shared" si="89"/>
        <v>41250.827118055553</v>
      </c>
      <c r="T1472" s="14">
        <f t="shared" si="90"/>
        <v>41271.827118055553</v>
      </c>
      <c r="U1472" t="str">
        <f t="shared" si="91"/>
        <v>December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Q1473" t="s">
        <v>8320</v>
      </c>
      <c r="R1473" t="s">
        <v>8340</v>
      </c>
      <c r="S1473" s="14">
        <f t="shared" si="89"/>
        <v>42073.957569444443</v>
      </c>
      <c r="T1473" s="14">
        <f t="shared" si="90"/>
        <v>42103.957569444443</v>
      </c>
      <c r="U1473" t="str">
        <f t="shared" si="91"/>
        <v>March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Q1474" t="s">
        <v>8320</v>
      </c>
      <c r="R1474" t="s">
        <v>8340</v>
      </c>
      <c r="S1474" s="14">
        <f t="shared" si="89"/>
        <v>41533.542858796296</v>
      </c>
      <c r="T1474" s="14">
        <f t="shared" si="90"/>
        <v>41563.542858796296</v>
      </c>
      <c r="U1474" t="str">
        <f t="shared" si="91"/>
        <v>September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MROUND(E1475/D1475, 0.0001) * 100</f>
        <v>120.52000000000001</v>
      </c>
      <c r="Q1475" t="s">
        <v>8320</v>
      </c>
      <c r="R1475" t="s">
        <v>8340</v>
      </c>
      <c r="S1475" s="14">
        <f t="shared" ref="S1475:S1538" si="93">(J1475/86400)+DATE(1970,1,1)</f>
        <v>40939.979618055557</v>
      </c>
      <c r="T1475" s="14">
        <f t="shared" ref="T1475:T1538" si="94">(I1475/86400)+DATE(1970,1,1)</f>
        <v>40969.979618055557</v>
      </c>
      <c r="U1475" t="str">
        <f t="shared" ref="U1475:U1538" si="95">TEXT(S1475, "MMMM")</f>
        <v>January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112.27000000000001</v>
      </c>
      <c r="Q1476" t="s">
        <v>8320</v>
      </c>
      <c r="R1476" t="s">
        <v>8340</v>
      </c>
      <c r="S1476" s="14">
        <f t="shared" si="93"/>
        <v>41500.72791666667</v>
      </c>
      <c r="T1476" s="14">
        <f t="shared" si="94"/>
        <v>41530.72791666667</v>
      </c>
      <c r="U1476" t="str">
        <f t="shared" si="95"/>
        <v>August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188.67000000000002</v>
      </c>
      <c r="Q1477" t="s">
        <v>8320</v>
      </c>
      <c r="R1477" t="s">
        <v>8340</v>
      </c>
      <c r="S1477" s="14">
        <f t="shared" si="93"/>
        <v>41960.722951388889</v>
      </c>
      <c r="T1477" s="14">
        <f t="shared" si="94"/>
        <v>41993.207638888889</v>
      </c>
      <c r="U1477" t="str">
        <f t="shared" si="95"/>
        <v>November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Q1478" t="s">
        <v>8320</v>
      </c>
      <c r="R1478" t="s">
        <v>8340</v>
      </c>
      <c r="S1478" s="14">
        <f t="shared" si="93"/>
        <v>40766.041921296295</v>
      </c>
      <c r="T1478" s="14">
        <f t="shared" si="94"/>
        <v>40796.041921296295</v>
      </c>
      <c r="U1478" t="str">
        <f t="shared" si="95"/>
        <v>August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Q1479" t="s">
        <v>8320</v>
      </c>
      <c r="R1479" t="s">
        <v>8340</v>
      </c>
      <c r="S1479" s="14">
        <f t="shared" si="93"/>
        <v>40840.615787037037</v>
      </c>
      <c r="T1479" s="14">
        <f t="shared" si="94"/>
        <v>40900.125</v>
      </c>
      <c r="U1479" t="str">
        <f t="shared" si="95"/>
        <v>October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1181.6100000000001</v>
      </c>
      <c r="Q1480" t="s">
        <v>8320</v>
      </c>
      <c r="R1480" t="s">
        <v>8340</v>
      </c>
      <c r="S1480" s="14">
        <f t="shared" si="93"/>
        <v>41394.871678240743</v>
      </c>
      <c r="T1480" s="14">
        <f t="shared" si="94"/>
        <v>41408.871678240743</v>
      </c>
      <c r="U1480" t="str">
        <f t="shared" si="95"/>
        <v>April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137.38000000000002</v>
      </c>
      <c r="Q1481" t="s">
        <v>8320</v>
      </c>
      <c r="R1481" t="s">
        <v>8340</v>
      </c>
      <c r="S1481" s="14">
        <f t="shared" si="93"/>
        <v>41754.745243055557</v>
      </c>
      <c r="T1481" s="14">
        <f t="shared" si="94"/>
        <v>41769.165972222225</v>
      </c>
      <c r="U1481" t="str">
        <f t="shared" si="95"/>
        <v>April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Q1482" t="s">
        <v>8320</v>
      </c>
      <c r="R1482" t="s">
        <v>8340</v>
      </c>
      <c r="S1482" s="14">
        <f t="shared" si="93"/>
        <v>41464.934016203704</v>
      </c>
      <c r="T1482" s="14">
        <f t="shared" si="94"/>
        <v>41481.708333333336</v>
      </c>
      <c r="U1482" t="str">
        <f t="shared" si="95"/>
        <v>July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Q1483" t="s">
        <v>8320</v>
      </c>
      <c r="R1483" t="s">
        <v>8322</v>
      </c>
      <c r="S1483" s="14">
        <f t="shared" si="93"/>
        <v>41550.922974537039</v>
      </c>
      <c r="T1483" s="14">
        <f t="shared" si="94"/>
        <v>41580.922974537039</v>
      </c>
      <c r="U1483" t="str">
        <f t="shared" si="95"/>
        <v>October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Q1484" t="s">
        <v>8320</v>
      </c>
      <c r="R1484" t="s">
        <v>8322</v>
      </c>
      <c r="S1484" s="14">
        <f t="shared" si="93"/>
        <v>41136.858055555553</v>
      </c>
      <c r="T1484" s="14">
        <f t="shared" si="94"/>
        <v>41159.327083333337</v>
      </c>
      <c r="U1484" t="str">
        <f t="shared" si="95"/>
        <v>August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0.71000000000000008</v>
      </c>
      <c r="Q1485" t="s">
        <v>8320</v>
      </c>
      <c r="R1485" t="s">
        <v>8322</v>
      </c>
      <c r="S1485" s="14">
        <f t="shared" si="93"/>
        <v>42548.192997685182</v>
      </c>
      <c r="T1485" s="14">
        <f t="shared" si="94"/>
        <v>42573.192997685182</v>
      </c>
      <c r="U1485" t="str">
        <f t="shared" si="95"/>
        <v>June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Q1486" t="s">
        <v>8320</v>
      </c>
      <c r="R1486" t="s">
        <v>8322</v>
      </c>
      <c r="S1486" s="14">
        <f t="shared" si="93"/>
        <v>41053.200960648144</v>
      </c>
      <c r="T1486" s="14">
        <f t="shared" si="94"/>
        <v>41111.618750000001</v>
      </c>
      <c r="U1486" t="str">
        <f t="shared" si="95"/>
        <v>May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2.2399999999999998</v>
      </c>
      <c r="Q1487" t="s">
        <v>8320</v>
      </c>
      <c r="R1487" t="s">
        <v>8322</v>
      </c>
      <c r="S1487" s="14">
        <f t="shared" si="93"/>
        <v>42130.795983796299</v>
      </c>
      <c r="T1487" s="14">
        <f t="shared" si="94"/>
        <v>42175.795983796299</v>
      </c>
      <c r="U1487" t="str">
        <f t="shared" si="95"/>
        <v>May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0.24000000000000002</v>
      </c>
      <c r="Q1488" t="s">
        <v>8320</v>
      </c>
      <c r="R1488" t="s">
        <v>8322</v>
      </c>
      <c r="S1488" s="14">
        <f t="shared" si="93"/>
        <v>42032.168530092589</v>
      </c>
      <c r="T1488" s="14">
        <f t="shared" si="94"/>
        <v>42062.168530092589</v>
      </c>
      <c r="U1488" t="str">
        <f t="shared" si="95"/>
        <v>January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Q1489" t="s">
        <v>8320</v>
      </c>
      <c r="R1489" t="s">
        <v>8322</v>
      </c>
      <c r="S1489" s="14">
        <f t="shared" si="93"/>
        <v>42554.917488425926</v>
      </c>
      <c r="T1489" s="14">
        <f t="shared" si="94"/>
        <v>42584.917488425926</v>
      </c>
      <c r="U1489" t="str">
        <f t="shared" si="95"/>
        <v>July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Q1490" t="s">
        <v>8320</v>
      </c>
      <c r="R1490" t="s">
        <v>8322</v>
      </c>
      <c r="S1490" s="14">
        <f t="shared" si="93"/>
        <v>41614.563194444447</v>
      </c>
      <c r="T1490" s="14">
        <f t="shared" si="94"/>
        <v>41644.563194444447</v>
      </c>
      <c r="U1490" t="str">
        <f t="shared" si="95"/>
        <v>December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Q1491" t="s">
        <v>8320</v>
      </c>
      <c r="R1491" t="s">
        <v>8322</v>
      </c>
      <c r="S1491" s="14">
        <f t="shared" si="93"/>
        <v>41198.611712962964</v>
      </c>
      <c r="T1491" s="14">
        <f t="shared" si="94"/>
        <v>41228.653379629628</v>
      </c>
      <c r="U1491" t="str">
        <f t="shared" si="95"/>
        <v>October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30.860000000000003</v>
      </c>
      <c r="Q1492" t="s">
        <v>8320</v>
      </c>
      <c r="R1492" t="s">
        <v>8322</v>
      </c>
      <c r="S1492" s="14">
        <f t="shared" si="93"/>
        <v>41520.561041666668</v>
      </c>
      <c r="T1492" s="14">
        <f t="shared" si="94"/>
        <v>41549.561041666668</v>
      </c>
      <c r="U1492" t="str">
        <f t="shared" si="95"/>
        <v>September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Q1493" t="s">
        <v>8320</v>
      </c>
      <c r="R1493" t="s">
        <v>8322</v>
      </c>
      <c r="S1493" s="14">
        <f t="shared" si="93"/>
        <v>41991.713460648149</v>
      </c>
      <c r="T1493" s="14">
        <f t="shared" si="94"/>
        <v>42050.651388888888</v>
      </c>
      <c r="U1493" t="str">
        <f t="shared" si="95"/>
        <v>December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0.75000000000000011</v>
      </c>
      <c r="Q1494" t="s">
        <v>8320</v>
      </c>
      <c r="R1494" t="s">
        <v>8322</v>
      </c>
      <c r="S1494" s="14">
        <f t="shared" si="93"/>
        <v>40682.884791666671</v>
      </c>
      <c r="T1494" s="14">
        <f t="shared" si="94"/>
        <v>40712.884791666671</v>
      </c>
      <c r="U1494" t="str">
        <f t="shared" si="95"/>
        <v>May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Q1495" t="s">
        <v>8320</v>
      </c>
      <c r="R1495" t="s">
        <v>8322</v>
      </c>
      <c r="S1495" s="14">
        <f t="shared" si="93"/>
        <v>41411.866608796292</v>
      </c>
      <c r="T1495" s="14">
        <f t="shared" si="94"/>
        <v>41441.866608796292</v>
      </c>
      <c r="U1495" t="str">
        <f t="shared" si="95"/>
        <v>May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Q1496" t="s">
        <v>8320</v>
      </c>
      <c r="R1496" t="s">
        <v>8322</v>
      </c>
      <c r="S1496" s="14">
        <f t="shared" si="93"/>
        <v>42067.722372685181</v>
      </c>
      <c r="T1496" s="14">
        <f t="shared" si="94"/>
        <v>42097.651388888888</v>
      </c>
      <c r="U1496" t="str">
        <f t="shared" si="95"/>
        <v>March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Q1497" t="s">
        <v>8320</v>
      </c>
      <c r="R1497" t="s">
        <v>8322</v>
      </c>
      <c r="S1497" s="14">
        <f t="shared" si="93"/>
        <v>40752.789710648147</v>
      </c>
      <c r="T1497" s="14">
        <f t="shared" si="94"/>
        <v>40782.789710648147</v>
      </c>
      <c r="U1497" t="str">
        <f t="shared" si="95"/>
        <v>July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Q1498" t="s">
        <v>8320</v>
      </c>
      <c r="R1498" t="s">
        <v>8322</v>
      </c>
      <c r="S1498" s="14">
        <f t="shared" si="93"/>
        <v>41838.475219907406</v>
      </c>
      <c r="T1498" s="14">
        <f t="shared" si="94"/>
        <v>41898.475219907406</v>
      </c>
      <c r="U1498" t="str">
        <f t="shared" si="95"/>
        <v>July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Q1499" t="s">
        <v>8320</v>
      </c>
      <c r="R1499" t="s">
        <v>8322</v>
      </c>
      <c r="S1499" s="14">
        <f t="shared" si="93"/>
        <v>41444.64261574074</v>
      </c>
      <c r="T1499" s="14">
        <f t="shared" si="94"/>
        <v>41486.821527777778</v>
      </c>
      <c r="U1499" t="str">
        <f t="shared" si="95"/>
        <v>June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Q1500" t="s">
        <v>8320</v>
      </c>
      <c r="R1500" t="s">
        <v>8322</v>
      </c>
      <c r="S1500" s="14">
        <f t="shared" si="93"/>
        <v>41840.983541666668</v>
      </c>
      <c r="T1500" s="14">
        <f t="shared" si="94"/>
        <v>41885.983541666668</v>
      </c>
      <c r="U1500" t="str">
        <f t="shared" si="95"/>
        <v>July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Q1501" t="s">
        <v>8320</v>
      </c>
      <c r="R1501" t="s">
        <v>8322</v>
      </c>
      <c r="S1501" s="14">
        <f t="shared" si="93"/>
        <v>42527.007326388892</v>
      </c>
      <c r="T1501" s="14">
        <f t="shared" si="94"/>
        <v>42587.007326388892</v>
      </c>
      <c r="U1501" t="str">
        <f t="shared" si="95"/>
        <v>June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25.040000000000003</v>
      </c>
      <c r="Q1502" t="s">
        <v>8320</v>
      </c>
      <c r="R1502" t="s">
        <v>8322</v>
      </c>
      <c r="S1502" s="14">
        <f t="shared" si="93"/>
        <v>41365.904594907406</v>
      </c>
      <c r="T1502" s="14">
        <f t="shared" si="94"/>
        <v>41395.904594907406</v>
      </c>
      <c r="U1502" t="str">
        <f t="shared" si="95"/>
        <v>April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Q1503" t="s">
        <v>8336</v>
      </c>
      <c r="R1503" t="s">
        <v>8337</v>
      </c>
      <c r="S1503" s="14">
        <f t="shared" si="93"/>
        <v>42163.583599537036</v>
      </c>
      <c r="T1503" s="14">
        <f t="shared" si="94"/>
        <v>42193.583599537036</v>
      </c>
      <c r="U1503" t="str">
        <f t="shared" si="95"/>
        <v>June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101.44999999999999</v>
      </c>
      <c r="Q1504" t="s">
        <v>8336</v>
      </c>
      <c r="R1504" t="s">
        <v>8337</v>
      </c>
      <c r="S1504" s="14">
        <f t="shared" si="93"/>
        <v>42426.542592592596</v>
      </c>
      <c r="T1504" s="14">
        <f t="shared" si="94"/>
        <v>42454.916666666672</v>
      </c>
      <c r="U1504" t="str">
        <f t="shared" si="95"/>
        <v>February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Q1505" t="s">
        <v>8336</v>
      </c>
      <c r="R1505" t="s">
        <v>8337</v>
      </c>
      <c r="S1505" s="14">
        <f t="shared" si="93"/>
        <v>42606.347233796296</v>
      </c>
      <c r="T1505" s="14">
        <f t="shared" si="94"/>
        <v>42666.347233796296</v>
      </c>
      <c r="U1505" t="str">
        <f t="shared" si="95"/>
        <v>August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277.94000000000005</v>
      </c>
      <c r="Q1506" t="s">
        <v>8336</v>
      </c>
      <c r="R1506" t="s">
        <v>8337</v>
      </c>
      <c r="S1506" s="14">
        <f t="shared" si="93"/>
        <v>41772.657685185186</v>
      </c>
      <c r="T1506" s="14">
        <f t="shared" si="94"/>
        <v>41800.356249999997</v>
      </c>
      <c r="U1506" t="str">
        <f t="shared" si="95"/>
        <v>May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103.58000000000001</v>
      </c>
      <c r="Q1507" t="s">
        <v>8336</v>
      </c>
      <c r="R1507" t="s">
        <v>8337</v>
      </c>
      <c r="S1507" s="14">
        <f t="shared" si="93"/>
        <v>42414.44332175926</v>
      </c>
      <c r="T1507" s="14">
        <f t="shared" si="94"/>
        <v>42451.834027777775</v>
      </c>
      <c r="U1507" t="str">
        <f t="shared" si="95"/>
        <v>February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Q1508" t="s">
        <v>8336</v>
      </c>
      <c r="R1508" t="s">
        <v>8337</v>
      </c>
      <c r="S1508" s="14">
        <f t="shared" si="93"/>
        <v>41814.785925925928</v>
      </c>
      <c r="T1508" s="14">
        <f t="shared" si="94"/>
        <v>41844.785925925928</v>
      </c>
      <c r="U1508" t="str">
        <f t="shared" si="95"/>
        <v>June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Q1509" t="s">
        <v>8336</v>
      </c>
      <c r="R1509" t="s">
        <v>8337</v>
      </c>
      <c r="S1509" s="14">
        <f t="shared" si="93"/>
        <v>40254.450335648144</v>
      </c>
      <c r="T1509" s="14">
        <f t="shared" si="94"/>
        <v>40313.340277777781</v>
      </c>
      <c r="U1509" t="str">
        <f t="shared" si="95"/>
        <v>March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110.76000000000002</v>
      </c>
      <c r="Q1510" t="s">
        <v>8336</v>
      </c>
      <c r="R1510" t="s">
        <v>8337</v>
      </c>
      <c r="S1510" s="14">
        <f t="shared" si="93"/>
        <v>41786.614363425928</v>
      </c>
      <c r="T1510" s="14">
        <f t="shared" si="94"/>
        <v>41817.614363425928</v>
      </c>
      <c r="U1510" t="str">
        <f t="shared" si="95"/>
        <v>May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123.64000000000001</v>
      </c>
      <c r="Q1511" t="s">
        <v>8336</v>
      </c>
      <c r="R1511" t="s">
        <v>8337</v>
      </c>
      <c r="S1511" s="14">
        <f t="shared" si="93"/>
        <v>42751.533391203702</v>
      </c>
      <c r="T1511" s="14">
        <f t="shared" si="94"/>
        <v>42780.957638888889</v>
      </c>
      <c r="U1511" t="str">
        <f t="shared" si="95"/>
        <v>January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101.03999999999999</v>
      </c>
      <c r="Q1512" t="s">
        <v>8336</v>
      </c>
      <c r="R1512" t="s">
        <v>8337</v>
      </c>
      <c r="S1512" s="14">
        <f t="shared" si="93"/>
        <v>41809.385162037041</v>
      </c>
      <c r="T1512" s="14">
        <f t="shared" si="94"/>
        <v>41839.385162037041</v>
      </c>
      <c r="U1512" t="str">
        <f t="shared" si="95"/>
        <v>June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Q1513" t="s">
        <v>8336</v>
      </c>
      <c r="R1513" t="s">
        <v>8337</v>
      </c>
      <c r="S1513" s="14">
        <f t="shared" si="93"/>
        <v>42296.583379629628</v>
      </c>
      <c r="T1513" s="14">
        <f t="shared" si="94"/>
        <v>42326.625046296293</v>
      </c>
      <c r="U1513" t="str">
        <f t="shared" si="95"/>
        <v>October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Q1514" t="s">
        <v>8336</v>
      </c>
      <c r="R1514" t="s">
        <v>8337</v>
      </c>
      <c r="S1514" s="14">
        <f t="shared" si="93"/>
        <v>42741.684479166666</v>
      </c>
      <c r="T1514" s="14">
        <f t="shared" si="94"/>
        <v>42771.684479166666</v>
      </c>
      <c r="U1514" t="str">
        <f t="shared" si="95"/>
        <v>January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Q1515" t="s">
        <v>8336</v>
      </c>
      <c r="R1515" t="s">
        <v>8337</v>
      </c>
      <c r="S1515" s="14">
        <f t="shared" si="93"/>
        <v>41806.637337962966</v>
      </c>
      <c r="T1515" s="14">
        <f t="shared" si="94"/>
        <v>41836.637337962966</v>
      </c>
      <c r="U1515" t="str">
        <f t="shared" si="95"/>
        <v>June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106.47999999999999</v>
      </c>
      <c r="Q1516" t="s">
        <v>8336</v>
      </c>
      <c r="R1516" t="s">
        <v>8337</v>
      </c>
      <c r="S1516" s="14">
        <f t="shared" si="93"/>
        <v>42234.597685185188</v>
      </c>
      <c r="T1516" s="14">
        <f t="shared" si="94"/>
        <v>42274.597685185188</v>
      </c>
      <c r="U1516" t="str">
        <f t="shared" si="95"/>
        <v>August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Q1517" t="s">
        <v>8336</v>
      </c>
      <c r="R1517" t="s">
        <v>8337</v>
      </c>
      <c r="S1517" s="14">
        <f t="shared" si="93"/>
        <v>42415.253437499996</v>
      </c>
      <c r="T1517" s="14">
        <f t="shared" si="94"/>
        <v>42445.211770833332</v>
      </c>
      <c r="U1517" t="str">
        <f t="shared" si="95"/>
        <v>February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Q1518" t="s">
        <v>8336</v>
      </c>
      <c r="R1518" t="s">
        <v>8337</v>
      </c>
      <c r="S1518" s="14">
        <f t="shared" si="93"/>
        <v>42619.466342592597</v>
      </c>
      <c r="T1518" s="14">
        <f t="shared" si="94"/>
        <v>42649.583333333328</v>
      </c>
      <c r="U1518" t="str">
        <f t="shared" si="95"/>
        <v>September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161.98000000000002</v>
      </c>
      <c r="Q1519" t="s">
        <v>8336</v>
      </c>
      <c r="R1519" t="s">
        <v>8337</v>
      </c>
      <c r="S1519" s="14">
        <f t="shared" si="93"/>
        <v>41948.56658564815</v>
      </c>
      <c r="T1519" s="14">
        <f t="shared" si="94"/>
        <v>41979.25</v>
      </c>
      <c r="U1519" t="str">
        <f t="shared" si="95"/>
        <v>November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Q1520" t="s">
        <v>8336</v>
      </c>
      <c r="R1520" t="s">
        <v>8337</v>
      </c>
      <c r="S1520" s="14">
        <f t="shared" si="93"/>
        <v>41760.8200462963</v>
      </c>
      <c r="T1520" s="14">
        <f t="shared" si="94"/>
        <v>41790.8200462963</v>
      </c>
      <c r="U1520" t="str">
        <f t="shared" si="95"/>
        <v>May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103.36000000000001</v>
      </c>
      <c r="Q1521" t="s">
        <v>8336</v>
      </c>
      <c r="R1521" t="s">
        <v>8337</v>
      </c>
      <c r="S1521" s="14">
        <f t="shared" si="93"/>
        <v>41782.741701388892</v>
      </c>
      <c r="T1521" s="14">
        <f t="shared" si="94"/>
        <v>41810.915972222225</v>
      </c>
      <c r="U1521" t="str">
        <f t="shared" si="95"/>
        <v>May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Q1522" t="s">
        <v>8336</v>
      </c>
      <c r="R1522" t="s">
        <v>8337</v>
      </c>
      <c r="S1522" s="14">
        <f t="shared" si="93"/>
        <v>41955.857789351852</v>
      </c>
      <c r="T1522" s="14">
        <f t="shared" si="94"/>
        <v>41992.166666666672</v>
      </c>
      <c r="U1522" t="str">
        <f t="shared" si="95"/>
        <v>November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Q1523" t="s">
        <v>8336</v>
      </c>
      <c r="R1523" t="s">
        <v>8337</v>
      </c>
      <c r="S1523" s="14">
        <f t="shared" si="93"/>
        <v>42493.167719907404</v>
      </c>
      <c r="T1523" s="14">
        <f t="shared" si="94"/>
        <v>42528.167719907404</v>
      </c>
      <c r="U1523" t="str">
        <f t="shared" si="95"/>
        <v>May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138.97000000000003</v>
      </c>
      <c r="Q1524" t="s">
        <v>8336</v>
      </c>
      <c r="R1524" t="s">
        <v>8337</v>
      </c>
      <c r="S1524" s="14">
        <f t="shared" si="93"/>
        <v>41899.830312500002</v>
      </c>
      <c r="T1524" s="14">
        <f t="shared" si="94"/>
        <v>41929.830312500002</v>
      </c>
      <c r="U1524" t="str">
        <f t="shared" si="95"/>
        <v>September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124.83999999999999</v>
      </c>
      <c r="Q1525" t="s">
        <v>8336</v>
      </c>
      <c r="R1525" t="s">
        <v>8337</v>
      </c>
      <c r="S1525" s="14">
        <f t="shared" si="93"/>
        <v>41964.751342592594</v>
      </c>
      <c r="T1525" s="14">
        <f t="shared" si="94"/>
        <v>41996</v>
      </c>
      <c r="U1525" t="str">
        <f t="shared" si="95"/>
        <v>November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207.00000000000003</v>
      </c>
      <c r="Q1526" t="s">
        <v>8336</v>
      </c>
      <c r="R1526" t="s">
        <v>8337</v>
      </c>
      <c r="S1526" s="14">
        <f t="shared" si="93"/>
        <v>42756.501041666663</v>
      </c>
      <c r="T1526" s="14">
        <f t="shared" si="94"/>
        <v>42786.501041666663</v>
      </c>
      <c r="U1526" t="str">
        <f t="shared" si="95"/>
        <v>January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Q1527" t="s">
        <v>8336</v>
      </c>
      <c r="R1527" t="s">
        <v>8337</v>
      </c>
      <c r="S1527" s="14">
        <f t="shared" si="93"/>
        <v>42570.702986111108</v>
      </c>
      <c r="T1527" s="14">
        <f t="shared" si="94"/>
        <v>42600.702986111108</v>
      </c>
      <c r="U1527" t="str">
        <f t="shared" si="95"/>
        <v>July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Q1528" t="s">
        <v>8336</v>
      </c>
      <c r="R1528" t="s">
        <v>8337</v>
      </c>
      <c r="S1528" s="14">
        <f t="shared" si="93"/>
        <v>42339.276006944448</v>
      </c>
      <c r="T1528" s="14">
        <f t="shared" si="94"/>
        <v>42388.276006944448</v>
      </c>
      <c r="U1528" t="str">
        <f t="shared" si="95"/>
        <v>December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Q1529" t="s">
        <v>8336</v>
      </c>
      <c r="R1529" t="s">
        <v>8337</v>
      </c>
      <c r="S1529" s="14">
        <f t="shared" si="93"/>
        <v>42780.600532407407</v>
      </c>
      <c r="T1529" s="14">
        <f t="shared" si="94"/>
        <v>42808.558865740742</v>
      </c>
      <c r="U1529" t="str">
        <f t="shared" si="95"/>
        <v>February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Q1530" t="s">
        <v>8336</v>
      </c>
      <c r="R1530" t="s">
        <v>8337</v>
      </c>
      <c r="S1530" s="14">
        <f t="shared" si="93"/>
        <v>42736.732893518521</v>
      </c>
      <c r="T1530" s="14">
        <f t="shared" si="94"/>
        <v>42767</v>
      </c>
      <c r="U1530" t="str">
        <f t="shared" si="95"/>
        <v>January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Q1531" t="s">
        <v>8336</v>
      </c>
      <c r="R1531" t="s">
        <v>8337</v>
      </c>
      <c r="S1531" s="14">
        <f t="shared" si="93"/>
        <v>42052.628703703704</v>
      </c>
      <c r="T1531" s="14">
        <f t="shared" si="94"/>
        <v>42082.587037037039</v>
      </c>
      <c r="U1531" t="str">
        <f t="shared" si="95"/>
        <v>February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Q1532" t="s">
        <v>8336</v>
      </c>
      <c r="R1532" t="s">
        <v>8337</v>
      </c>
      <c r="S1532" s="14">
        <f t="shared" si="93"/>
        <v>42275.76730324074</v>
      </c>
      <c r="T1532" s="14">
        <f t="shared" si="94"/>
        <v>42300.76730324074</v>
      </c>
      <c r="U1532" t="str">
        <f t="shared" si="95"/>
        <v>September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Q1533" t="s">
        <v>8336</v>
      </c>
      <c r="R1533" t="s">
        <v>8337</v>
      </c>
      <c r="S1533" s="14">
        <f t="shared" si="93"/>
        <v>41941.802384259259</v>
      </c>
      <c r="T1533" s="14">
        <f t="shared" si="94"/>
        <v>41974.125</v>
      </c>
      <c r="U1533" t="str">
        <f t="shared" si="95"/>
        <v>October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Q1534" t="s">
        <v>8336</v>
      </c>
      <c r="R1534" t="s">
        <v>8337</v>
      </c>
      <c r="S1534" s="14">
        <f t="shared" si="93"/>
        <v>42391.475289351853</v>
      </c>
      <c r="T1534" s="14">
        <f t="shared" si="94"/>
        <v>42415.625</v>
      </c>
      <c r="U1534" t="str">
        <f t="shared" si="95"/>
        <v>January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Q1535" t="s">
        <v>8336</v>
      </c>
      <c r="R1535" t="s">
        <v>8337</v>
      </c>
      <c r="S1535" s="14">
        <f t="shared" si="93"/>
        <v>42443.00204861111</v>
      </c>
      <c r="T1535" s="14">
        <f t="shared" si="94"/>
        <v>42492.165972222225</v>
      </c>
      <c r="U1535" t="str">
        <f t="shared" si="95"/>
        <v>March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417.72999999999996</v>
      </c>
      <c r="Q1536" t="s">
        <v>8336</v>
      </c>
      <c r="R1536" t="s">
        <v>8337</v>
      </c>
      <c r="S1536" s="14">
        <f t="shared" si="93"/>
        <v>42221.674328703702</v>
      </c>
      <c r="T1536" s="14">
        <f t="shared" si="94"/>
        <v>42251.674328703702</v>
      </c>
      <c r="U1536" t="str">
        <f t="shared" si="95"/>
        <v>August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132.42000000000002</v>
      </c>
      <c r="Q1537" t="s">
        <v>8336</v>
      </c>
      <c r="R1537" t="s">
        <v>8337</v>
      </c>
      <c r="S1537" s="14">
        <f t="shared" si="93"/>
        <v>42484.829062500001</v>
      </c>
      <c r="T1537" s="14">
        <f t="shared" si="94"/>
        <v>42513.916666666672</v>
      </c>
      <c r="U1537" t="str">
        <f t="shared" si="95"/>
        <v>April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250.31000000000003</v>
      </c>
      <c r="Q1538" t="s">
        <v>8336</v>
      </c>
      <c r="R1538" t="s">
        <v>8337</v>
      </c>
      <c r="S1538" s="14">
        <f t="shared" si="93"/>
        <v>42213.802199074074</v>
      </c>
      <c r="T1538" s="14">
        <f t="shared" si="94"/>
        <v>42243.802199074074</v>
      </c>
      <c r="U1538" t="str">
        <f t="shared" si="95"/>
        <v>July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MROUND(E1539/D1539, 0.0001) * 100</f>
        <v>179.9</v>
      </c>
      <c r="Q1539" t="s">
        <v>8336</v>
      </c>
      <c r="R1539" t="s">
        <v>8337</v>
      </c>
      <c r="S1539" s="14">
        <f t="shared" ref="S1539:S1602" si="97">(J1539/86400)+DATE(1970,1,1)</f>
        <v>42552.315127314811</v>
      </c>
      <c r="T1539" s="14">
        <f t="shared" ref="T1539:T1602" si="98">(I1539/86400)+DATE(1970,1,1)</f>
        <v>42588.75</v>
      </c>
      <c r="U1539" t="str">
        <f t="shared" ref="U1539:U1602" si="99">TEXT(S1539, "MMMM")</f>
        <v>July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Q1540" t="s">
        <v>8336</v>
      </c>
      <c r="R1540" t="s">
        <v>8337</v>
      </c>
      <c r="S1540" s="14">
        <f t="shared" si="97"/>
        <v>41981.782060185185</v>
      </c>
      <c r="T1540" s="14">
        <f t="shared" si="98"/>
        <v>42026.782060185185</v>
      </c>
      <c r="U1540" t="str">
        <f t="shared" si="99"/>
        <v>December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Q1541" t="s">
        <v>8336</v>
      </c>
      <c r="R1541" t="s">
        <v>8337</v>
      </c>
      <c r="S1541" s="14">
        <f t="shared" si="97"/>
        <v>42705.91920138889</v>
      </c>
      <c r="T1541" s="14">
        <f t="shared" si="98"/>
        <v>42738.91920138889</v>
      </c>
      <c r="U1541" t="str">
        <f t="shared" si="99"/>
        <v>December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Q1542" t="s">
        <v>8336</v>
      </c>
      <c r="R1542" t="s">
        <v>8337</v>
      </c>
      <c r="S1542" s="14">
        <f t="shared" si="97"/>
        <v>41939.00712962963</v>
      </c>
      <c r="T1542" s="14">
        <f t="shared" si="98"/>
        <v>41969.052083333328</v>
      </c>
      <c r="U1542" t="str">
        <f t="shared" si="99"/>
        <v>October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3.0000000000000002E-2</v>
      </c>
      <c r="Q1543" t="s">
        <v>8336</v>
      </c>
      <c r="R1543" t="s">
        <v>8341</v>
      </c>
      <c r="S1543" s="14">
        <f t="shared" si="97"/>
        <v>41974.712245370371</v>
      </c>
      <c r="T1543" s="14">
        <f t="shared" si="98"/>
        <v>42004.712245370371</v>
      </c>
      <c r="U1543" t="str">
        <f t="shared" si="99"/>
        <v>December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Q1544" t="s">
        <v>8336</v>
      </c>
      <c r="R1544" t="s">
        <v>8341</v>
      </c>
      <c r="S1544" s="14">
        <f t="shared" si="97"/>
        <v>42170.996527777781</v>
      </c>
      <c r="T1544" s="14">
        <f t="shared" si="98"/>
        <v>42185.996527777781</v>
      </c>
      <c r="U1544" t="str">
        <f t="shared" si="99"/>
        <v>June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Q1545" t="s">
        <v>8336</v>
      </c>
      <c r="R1545" t="s">
        <v>8341</v>
      </c>
      <c r="S1545" s="14">
        <f t="shared" si="97"/>
        <v>41935.509652777779</v>
      </c>
      <c r="T1545" s="14">
        <f t="shared" si="98"/>
        <v>41965.551319444443</v>
      </c>
      <c r="U1545" t="str">
        <f t="shared" si="99"/>
        <v>October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Q1546" t="s">
        <v>8336</v>
      </c>
      <c r="R1546" t="s">
        <v>8341</v>
      </c>
      <c r="S1546" s="14">
        <f t="shared" si="97"/>
        <v>42053.051203703704</v>
      </c>
      <c r="T1546" s="14">
        <f t="shared" si="98"/>
        <v>42095.012499999997</v>
      </c>
      <c r="U1546" t="str">
        <f t="shared" si="99"/>
        <v>February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3.0000000000000002E-2</v>
      </c>
      <c r="Q1547" t="s">
        <v>8336</v>
      </c>
      <c r="R1547" t="s">
        <v>8341</v>
      </c>
      <c r="S1547" s="14">
        <f t="shared" si="97"/>
        <v>42031.884652777779</v>
      </c>
      <c r="T1547" s="14">
        <f t="shared" si="98"/>
        <v>42065.886111111111</v>
      </c>
      <c r="U1547" t="str">
        <f t="shared" si="99"/>
        <v>January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28.900000000000002</v>
      </c>
      <c r="Q1548" t="s">
        <v>8336</v>
      </c>
      <c r="R1548" t="s">
        <v>8341</v>
      </c>
      <c r="S1548" s="14">
        <f t="shared" si="97"/>
        <v>41839.212951388887</v>
      </c>
      <c r="T1548" s="14">
        <f t="shared" si="98"/>
        <v>41899.212951388887</v>
      </c>
      <c r="U1548" t="str">
        <f t="shared" si="99"/>
        <v>July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Q1549" t="s">
        <v>8336</v>
      </c>
      <c r="R1549" t="s">
        <v>8341</v>
      </c>
      <c r="S1549" s="14">
        <f t="shared" si="97"/>
        <v>42782.426875000005</v>
      </c>
      <c r="T1549" s="14">
        <f t="shared" si="98"/>
        <v>42789.426875000005</v>
      </c>
      <c r="U1549" t="str">
        <f t="shared" si="99"/>
        <v>February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Q1550" t="s">
        <v>8336</v>
      </c>
      <c r="R1550" t="s">
        <v>8341</v>
      </c>
      <c r="S1550" s="14">
        <f t="shared" si="97"/>
        <v>42286.88217592593</v>
      </c>
      <c r="T1550" s="14">
        <f t="shared" si="98"/>
        <v>42316.923842592594</v>
      </c>
      <c r="U1550" t="str">
        <f t="shared" si="99"/>
        <v>October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Q1551" t="s">
        <v>8336</v>
      </c>
      <c r="R1551" t="s">
        <v>8341</v>
      </c>
      <c r="S1551" s="14">
        <f t="shared" si="97"/>
        <v>42281.136099537034</v>
      </c>
      <c r="T1551" s="14">
        <f t="shared" si="98"/>
        <v>42311.177766203706</v>
      </c>
      <c r="U1551" t="str">
        <f t="shared" si="99"/>
        <v>October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Q1552" t="s">
        <v>8336</v>
      </c>
      <c r="R1552" t="s">
        <v>8341</v>
      </c>
      <c r="S1552" s="14">
        <f t="shared" si="97"/>
        <v>42472.449467592596</v>
      </c>
      <c r="T1552" s="14">
        <f t="shared" si="98"/>
        <v>42502.449467592596</v>
      </c>
      <c r="U1552" t="str">
        <f t="shared" si="99"/>
        <v>April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Q1553" t="s">
        <v>8336</v>
      </c>
      <c r="R1553" t="s">
        <v>8341</v>
      </c>
      <c r="S1553" s="14">
        <f t="shared" si="97"/>
        <v>42121.824525462958</v>
      </c>
      <c r="T1553" s="14">
        <f t="shared" si="98"/>
        <v>42151.824525462958</v>
      </c>
      <c r="U1553" t="str">
        <f t="shared" si="99"/>
        <v>April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Q1554" t="s">
        <v>8336</v>
      </c>
      <c r="R1554" t="s">
        <v>8341</v>
      </c>
      <c r="S1554" s="14">
        <f t="shared" si="97"/>
        <v>41892.688750000001</v>
      </c>
      <c r="T1554" s="14">
        <f t="shared" si="98"/>
        <v>41913.165972222225</v>
      </c>
      <c r="U1554" t="str">
        <f t="shared" si="99"/>
        <v>September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Q1555" t="s">
        <v>8336</v>
      </c>
      <c r="R1555" t="s">
        <v>8341</v>
      </c>
      <c r="S1555" s="14">
        <f t="shared" si="97"/>
        <v>42219.282951388886</v>
      </c>
      <c r="T1555" s="14">
        <f t="shared" si="98"/>
        <v>42249.282951388886</v>
      </c>
      <c r="U1555" t="str">
        <f t="shared" si="99"/>
        <v>August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Q1556" t="s">
        <v>8336</v>
      </c>
      <c r="R1556" t="s">
        <v>8341</v>
      </c>
      <c r="S1556" s="14">
        <f t="shared" si="97"/>
        <v>42188.252199074079</v>
      </c>
      <c r="T1556" s="14">
        <f t="shared" si="98"/>
        <v>42218.252199074079</v>
      </c>
      <c r="U1556" t="str">
        <f t="shared" si="99"/>
        <v>July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Q1557" t="s">
        <v>8336</v>
      </c>
      <c r="R1557" t="s">
        <v>8341</v>
      </c>
      <c r="S1557" s="14">
        <f t="shared" si="97"/>
        <v>42241.613796296297</v>
      </c>
      <c r="T1557" s="14">
        <f t="shared" si="98"/>
        <v>42264.708333333328</v>
      </c>
      <c r="U1557" t="str">
        <f t="shared" si="99"/>
        <v>August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Q1558" t="s">
        <v>8336</v>
      </c>
      <c r="R1558" t="s">
        <v>8341</v>
      </c>
      <c r="S1558" s="14">
        <f t="shared" si="97"/>
        <v>42525.153055555551</v>
      </c>
      <c r="T1558" s="14">
        <f t="shared" si="98"/>
        <v>42555.153055555551</v>
      </c>
      <c r="U1558" t="str">
        <f t="shared" si="99"/>
        <v>June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Q1559" t="s">
        <v>8336</v>
      </c>
      <c r="R1559" t="s">
        <v>8341</v>
      </c>
      <c r="S1559" s="14">
        <f t="shared" si="97"/>
        <v>41871.65315972222</v>
      </c>
      <c r="T1559" s="14">
        <f t="shared" si="98"/>
        <v>41902.65315972222</v>
      </c>
      <c r="U1559" t="str">
        <f t="shared" si="99"/>
        <v>August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4.6700000000000008</v>
      </c>
      <c r="Q1560" t="s">
        <v>8336</v>
      </c>
      <c r="R1560" t="s">
        <v>8341</v>
      </c>
      <c r="S1560" s="14">
        <f t="shared" si="97"/>
        <v>42185.397673611107</v>
      </c>
      <c r="T1560" s="14">
        <f t="shared" si="98"/>
        <v>42244.508333333331</v>
      </c>
      <c r="U1560" t="str">
        <f t="shared" si="99"/>
        <v>June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Q1561" t="s">
        <v>8336</v>
      </c>
      <c r="R1561" t="s">
        <v>8341</v>
      </c>
      <c r="S1561" s="14">
        <f t="shared" si="97"/>
        <v>42108.053229166668</v>
      </c>
      <c r="T1561" s="14">
        <f t="shared" si="98"/>
        <v>42123.053229166668</v>
      </c>
      <c r="U1561" t="str">
        <f t="shared" si="99"/>
        <v>April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Q1562" t="s">
        <v>8336</v>
      </c>
      <c r="R1562" t="s">
        <v>8341</v>
      </c>
      <c r="S1562" s="14">
        <f t="shared" si="97"/>
        <v>41936.020752314813</v>
      </c>
      <c r="T1562" s="14">
        <f t="shared" si="98"/>
        <v>41956.062418981484</v>
      </c>
      <c r="U1562" t="str">
        <f t="shared" si="99"/>
        <v>October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Q1563" t="s">
        <v>8320</v>
      </c>
      <c r="R1563" t="s">
        <v>8342</v>
      </c>
      <c r="S1563" s="14">
        <f t="shared" si="97"/>
        <v>41555.041701388887</v>
      </c>
      <c r="T1563" s="14">
        <f t="shared" si="98"/>
        <v>41585.083368055552</v>
      </c>
      <c r="U1563" t="str">
        <f t="shared" si="99"/>
        <v>October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Q1564" t="s">
        <v>8320</v>
      </c>
      <c r="R1564" t="s">
        <v>8342</v>
      </c>
      <c r="S1564" s="14">
        <f t="shared" si="97"/>
        <v>40079.566157407404</v>
      </c>
      <c r="T1564" s="14">
        <f t="shared" si="98"/>
        <v>40149.034722222219</v>
      </c>
      <c r="U1564" t="str">
        <f t="shared" si="99"/>
        <v>September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1.4200000000000002</v>
      </c>
      <c r="Q1565" t="s">
        <v>8320</v>
      </c>
      <c r="R1565" t="s">
        <v>8342</v>
      </c>
      <c r="S1565" s="14">
        <f t="shared" si="97"/>
        <v>41652.742488425924</v>
      </c>
      <c r="T1565" s="14">
        <f t="shared" si="98"/>
        <v>41712.700821759259</v>
      </c>
      <c r="U1565" t="str">
        <f t="shared" si="99"/>
        <v>January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Q1566" t="s">
        <v>8320</v>
      </c>
      <c r="R1566" t="s">
        <v>8342</v>
      </c>
      <c r="S1566" s="14">
        <f t="shared" si="97"/>
        <v>42121.367002314815</v>
      </c>
      <c r="T1566" s="14">
        <f t="shared" si="98"/>
        <v>42152.836805555555</v>
      </c>
      <c r="U1566" t="str">
        <f t="shared" si="99"/>
        <v>April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Q1567" t="s">
        <v>8320</v>
      </c>
      <c r="R1567" t="s">
        <v>8342</v>
      </c>
      <c r="S1567" s="14">
        <f t="shared" si="97"/>
        <v>40672.729872685188</v>
      </c>
      <c r="T1567" s="14">
        <f t="shared" si="98"/>
        <v>40702.729872685188</v>
      </c>
      <c r="U1567" t="str">
        <f t="shared" si="99"/>
        <v>May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21.250000000000004</v>
      </c>
      <c r="Q1568" t="s">
        <v>8320</v>
      </c>
      <c r="R1568" t="s">
        <v>8342</v>
      </c>
      <c r="S1568" s="14">
        <f t="shared" si="97"/>
        <v>42549.916712962964</v>
      </c>
      <c r="T1568" s="14">
        <f t="shared" si="98"/>
        <v>42578.916666666672</v>
      </c>
      <c r="U1568" t="str">
        <f t="shared" si="99"/>
        <v>June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Q1569" t="s">
        <v>8320</v>
      </c>
      <c r="R1569" t="s">
        <v>8342</v>
      </c>
      <c r="S1569" s="14">
        <f t="shared" si="97"/>
        <v>41671.93686342593</v>
      </c>
      <c r="T1569" s="14">
        <f t="shared" si="98"/>
        <v>41687</v>
      </c>
      <c r="U1569" t="str">
        <f t="shared" si="99"/>
        <v>February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Q1570" t="s">
        <v>8320</v>
      </c>
      <c r="R1570" t="s">
        <v>8342</v>
      </c>
      <c r="S1570" s="14">
        <f t="shared" si="97"/>
        <v>41962.062326388885</v>
      </c>
      <c r="T1570" s="14">
        <f t="shared" si="98"/>
        <v>41997.062326388885</v>
      </c>
      <c r="U1570" t="str">
        <f t="shared" si="99"/>
        <v>November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Q1571" t="s">
        <v>8320</v>
      </c>
      <c r="R1571" t="s">
        <v>8342</v>
      </c>
      <c r="S1571" s="14">
        <f t="shared" si="97"/>
        <v>41389.679560185185</v>
      </c>
      <c r="T1571" s="14">
        <f t="shared" si="98"/>
        <v>41419.679560185185</v>
      </c>
      <c r="U1571" t="str">
        <f t="shared" si="99"/>
        <v>April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41.400000000000006</v>
      </c>
      <c r="Q1572" t="s">
        <v>8320</v>
      </c>
      <c r="R1572" t="s">
        <v>8342</v>
      </c>
      <c r="S1572" s="14">
        <f t="shared" si="97"/>
        <v>42438.813449074078</v>
      </c>
      <c r="T1572" s="14">
        <f t="shared" si="98"/>
        <v>42468.771782407406</v>
      </c>
      <c r="U1572" t="str">
        <f t="shared" si="99"/>
        <v>March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Q1573" t="s">
        <v>8320</v>
      </c>
      <c r="R1573" t="s">
        <v>8342</v>
      </c>
      <c r="S1573" s="14">
        <f t="shared" si="97"/>
        <v>42144.769479166665</v>
      </c>
      <c r="T1573" s="14">
        <f t="shared" si="98"/>
        <v>42174.769479166665</v>
      </c>
      <c r="U1573" t="str">
        <f t="shared" si="99"/>
        <v>May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Q1574" t="s">
        <v>8320</v>
      </c>
      <c r="R1574" t="s">
        <v>8342</v>
      </c>
      <c r="S1574" s="14">
        <f t="shared" si="97"/>
        <v>42404.033090277779</v>
      </c>
      <c r="T1574" s="14">
        <f t="shared" si="98"/>
        <v>42428.999305555553</v>
      </c>
      <c r="U1574" t="str">
        <f t="shared" si="99"/>
        <v>February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2.4800000000000004</v>
      </c>
      <c r="Q1575" t="s">
        <v>8320</v>
      </c>
      <c r="R1575" t="s">
        <v>8342</v>
      </c>
      <c r="S1575" s="14">
        <f t="shared" si="97"/>
        <v>42786.000023148154</v>
      </c>
      <c r="T1575" s="14">
        <f t="shared" si="98"/>
        <v>42826.165972222225</v>
      </c>
      <c r="U1575" t="str">
        <f t="shared" si="99"/>
        <v>February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Q1576" t="s">
        <v>8320</v>
      </c>
      <c r="R1576" t="s">
        <v>8342</v>
      </c>
      <c r="S1576" s="14">
        <f t="shared" si="97"/>
        <v>42017.927418981482</v>
      </c>
      <c r="T1576" s="14">
        <f t="shared" si="98"/>
        <v>42052.927418981482</v>
      </c>
      <c r="U1576" t="str">
        <f t="shared" si="99"/>
        <v>January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Q1577" t="s">
        <v>8320</v>
      </c>
      <c r="R1577" t="s">
        <v>8342</v>
      </c>
      <c r="S1577" s="14">
        <f t="shared" si="97"/>
        <v>41799.524259259255</v>
      </c>
      <c r="T1577" s="14">
        <f t="shared" si="98"/>
        <v>41829.524259259255</v>
      </c>
      <c r="U1577" t="str">
        <f t="shared" si="99"/>
        <v>June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Q1578" t="s">
        <v>8320</v>
      </c>
      <c r="R1578" t="s">
        <v>8342</v>
      </c>
      <c r="S1578" s="14">
        <f t="shared" si="97"/>
        <v>42140.879259259258</v>
      </c>
      <c r="T1578" s="14">
        <f t="shared" si="98"/>
        <v>42185.879259259258</v>
      </c>
      <c r="U1578" t="str">
        <f t="shared" si="99"/>
        <v>May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Q1579" t="s">
        <v>8320</v>
      </c>
      <c r="R1579" t="s">
        <v>8342</v>
      </c>
      <c r="S1579" s="14">
        <f t="shared" si="97"/>
        <v>41054.847777777773</v>
      </c>
      <c r="T1579" s="14">
        <f t="shared" si="98"/>
        <v>41114.847777777773</v>
      </c>
      <c r="U1579" t="str">
        <f t="shared" si="99"/>
        <v>May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Q1580" t="s">
        <v>8320</v>
      </c>
      <c r="R1580" t="s">
        <v>8342</v>
      </c>
      <c r="S1580" s="14">
        <f t="shared" si="97"/>
        <v>40399.065868055557</v>
      </c>
      <c r="T1580" s="14">
        <f t="shared" si="98"/>
        <v>40423.083333333336</v>
      </c>
      <c r="U1580" t="str">
        <f t="shared" si="99"/>
        <v>August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0.84000000000000008</v>
      </c>
      <c r="Q1581" t="s">
        <v>8320</v>
      </c>
      <c r="R1581" t="s">
        <v>8342</v>
      </c>
      <c r="S1581" s="14">
        <f t="shared" si="97"/>
        <v>41481.996423611112</v>
      </c>
      <c r="T1581" s="14">
        <f t="shared" si="98"/>
        <v>41514.996423611112</v>
      </c>
      <c r="U1581" t="str">
        <f t="shared" si="99"/>
        <v>July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Q1582" t="s">
        <v>8320</v>
      </c>
      <c r="R1582" t="s">
        <v>8342</v>
      </c>
      <c r="S1582" s="14">
        <f t="shared" si="97"/>
        <v>40990.050069444442</v>
      </c>
      <c r="T1582" s="14">
        <f t="shared" si="98"/>
        <v>41050.050069444442</v>
      </c>
      <c r="U1582" t="str">
        <f t="shared" si="99"/>
        <v>March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Q1583" t="s">
        <v>8336</v>
      </c>
      <c r="R1583" t="s">
        <v>8343</v>
      </c>
      <c r="S1583" s="14">
        <f t="shared" si="97"/>
        <v>42325.448958333334</v>
      </c>
      <c r="T1583" s="14">
        <f t="shared" si="98"/>
        <v>42357.448958333334</v>
      </c>
      <c r="U1583" t="str">
        <f t="shared" si="99"/>
        <v>November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Q1584" t="s">
        <v>8336</v>
      </c>
      <c r="R1584" t="s">
        <v>8343</v>
      </c>
      <c r="S1584" s="14">
        <f t="shared" si="97"/>
        <v>42246.789965277778</v>
      </c>
      <c r="T1584" s="14">
        <f t="shared" si="98"/>
        <v>42303.888888888891</v>
      </c>
      <c r="U1584" t="str">
        <f t="shared" si="99"/>
        <v>August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Q1585" t="s">
        <v>8336</v>
      </c>
      <c r="R1585" t="s">
        <v>8343</v>
      </c>
      <c r="S1585" s="14">
        <f t="shared" si="97"/>
        <v>41877.904988425929</v>
      </c>
      <c r="T1585" s="14">
        <f t="shared" si="98"/>
        <v>41907.904988425929</v>
      </c>
      <c r="U1585" t="str">
        <f t="shared" si="99"/>
        <v>August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Q1586" t="s">
        <v>8336</v>
      </c>
      <c r="R1586" t="s">
        <v>8343</v>
      </c>
      <c r="S1586" s="14">
        <f t="shared" si="97"/>
        <v>41779.649317129632</v>
      </c>
      <c r="T1586" s="14">
        <f t="shared" si="98"/>
        <v>41789.649317129632</v>
      </c>
      <c r="U1586" t="str">
        <f t="shared" si="99"/>
        <v>May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Q1587" t="s">
        <v>8336</v>
      </c>
      <c r="R1587" t="s">
        <v>8343</v>
      </c>
      <c r="S1587" s="14">
        <f t="shared" si="97"/>
        <v>42707.895462962959</v>
      </c>
      <c r="T1587" s="14">
        <f t="shared" si="98"/>
        <v>42729.458333333328</v>
      </c>
      <c r="U1587" t="str">
        <f t="shared" si="99"/>
        <v>December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Q1588" t="s">
        <v>8336</v>
      </c>
      <c r="R1588" t="s">
        <v>8343</v>
      </c>
      <c r="S1588" s="14">
        <f t="shared" si="97"/>
        <v>42069.104421296295</v>
      </c>
      <c r="T1588" s="14">
        <f t="shared" si="98"/>
        <v>42099.062754629631</v>
      </c>
      <c r="U1588" t="str">
        <f t="shared" si="99"/>
        <v>March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Q1589" t="s">
        <v>8336</v>
      </c>
      <c r="R1589" t="s">
        <v>8343</v>
      </c>
      <c r="S1589" s="14">
        <f t="shared" si="97"/>
        <v>41956.950983796298</v>
      </c>
      <c r="T1589" s="14">
        <f t="shared" si="98"/>
        <v>41986.950983796298</v>
      </c>
      <c r="U1589" t="str">
        <f t="shared" si="99"/>
        <v>November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Q1590" t="s">
        <v>8336</v>
      </c>
      <c r="R1590" t="s">
        <v>8343</v>
      </c>
      <c r="S1590" s="14">
        <f t="shared" si="97"/>
        <v>42005.24998842593</v>
      </c>
      <c r="T1590" s="14">
        <f t="shared" si="98"/>
        <v>42035.841666666667</v>
      </c>
      <c r="U1590" t="str">
        <f t="shared" si="99"/>
        <v>January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Q1591" t="s">
        <v>8336</v>
      </c>
      <c r="R1591" t="s">
        <v>8343</v>
      </c>
      <c r="S1591" s="14">
        <f t="shared" si="97"/>
        <v>42256.984791666662</v>
      </c>
      <c r="T1591" s="14">
        <f t="shared" si="98"/>
        <v>42286.984791666662</v>
      </c>
      <c r="U1591" t="str">
        <f t="shared" si="99"/>
        <v>September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Q1592" t="s">
        <v>8336</v>
      </c>
      <c r="R1592" t="s">
        <v>8343</v>
      </c>
      <c r="S1592" s="14">
        <f t="shared" si="97"/>
        <v>42240.857222222221</v>
      </c>
      <c r="T1592" s="14">
        <f t="shared" si="98"/>
        <v>42270.857222222221</v>
      </c>
      <c r="U1592" t="str">
        <f t="shared" si="99"/>
        <v>August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Q1593" t="s">
        <v>8336</v>
      </c>
      <c r="R1593" t="s">
        <v>8343</v>
      </c>
      <c r="S1593" s="14">
        <f t="shared" si="97"/>
        <v>42433.726168981477</v>
      </c>
      <c r="T1593" s="14">
        <f t="shared" si="98"/>
        <v>42463.68450231482</v>
      </c>
      <c r="U1593" t="str">
        <f t="shared" si="99"/>
        <v>March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Q1594" t="s">
        <v>8336</v>
      </c>
      <c r="R1594" t="s">
        <v>8343</v>
      </c>
      <c r="S1594" s="14">
        <f t="shared" si="97"/>
        <v>42046.072743055556</v>
      </c>
      <c r="T1594" s="14">
        <f t="shared" si="98"/>
        <v>42091.031076388885</v>
      </c>
      <c r="U1594" t="str">
        <f t="shared" si="99"/>
        <v>February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Q1595" t="s">
        <v>8336</v>
      </c>
      <c r="R1595" t="s">
        <v>8343</v>
      </c>
      <c r="S1595" s="14">
        <f t="shared" si="97"/>
        <v>42033.845543981486</v>
      </c>
      <c r="T1595" s="14">
        <f t="shared" si="98"/>
        <v>42063.845543981486</v>
      </c>
      <c r="U1595" t="str">
        <f t="shared" si="99"/>
        <v>January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Q1596" t="s">
        <v>8336</v>
      </c>
      <c r="R1596" t="s">
        <v>8343</v>
      </c>
      <c r="S1596" s="14">
        <f t="shared" si="97"/>
        <v>42445.712754629625</v>
      </c>
      <c r="T1596" s="14">
        <f t="shared" si="98"/>
        <v>42505.681250000001</v>
      </c>
      <c r="U1596" t="str">
        <f t="shared" si="99"/>
        <v>March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Q1597" t="s">
        <v>8336</v>
      </c>
      <c r="R1597" t="s">
        <v>8343</v>
      </c>
      <c r="S1597" s="14">
        <f t="shared" si="97"/>
        <v>41780.050092592595</v>
      </c>
      <c r="T1597" s="14">
        <f t="shared" si="98"/>
        <v>41808.842361111107</v>
      </c>
      <c r="U1597" t="str">
        <f t="shared" si="99"/>
        <v>May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Q1598" t="s">
        <v>8336</v>
      </c>
      <c r="R1598" t="s">
        <v>8343</v>
      </c>
      <c r="S1598" s="14">
        <f t="shared" si="97"/>
        <v>41941.430196759262</v>
      </c>
      <c r="T1598" s="14">
        <f t="shared" si="98"/>
        <v>41986.471863425926</v>
      </c>
      <c r="U1598" t="str">
        <f t="shared" si="99"/>
        <v>October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Q1599" t="s">
        <v>8336</v>
      </c>
      <c r="R1599" t="s">
        <v>8343</v>
      </c>
      <c r="S1599" s="14">
        <f t="shared" si="97"/>
        <v>42603.354131944448</v>
      </c>
      <c r="T1599" s="14">
        <f t="shared" si="98"/>
        <v>42633.354131944448</v>
      </c>
      <c r="U1599" t="str">
        <f t="shared" si="99"/>
        <v>August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Q1600" t="s">
        <v>8336</v>
      </c>
      <c r="R1600" t="s">
        <v>8343</v>
      </c>
      <c r="S1600" s="14">
        <f t="shared" si="97"/>
        <v>42151.667337962965</v>
      </c>
      <c r="T1600" s="14">
        <f t="shared" si="98"/>
        <v>42211.667337962965</v>
      </c>
      <c r="U1600" t="str">
        <f t="shared" si="99"/>
        <v>May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Q1601" t="s">
        <v>8336</v>
      </c>
      <c r="R1601" t="s">
        <v>8343</v>
      </c>
      <c r="S1601" s="14">
        <f t="shared" si="97"/>
        <v>42438.53907407407</v>
      </c>
      <c r="T1601" s="14">
        <f t="shared" si="98"/>
        <v>42468.497407407413</v>
      </c>
      <c r="U1601" t="str">
        <f t="shared" si="99"/>
        <v>March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Q1602" t="s">
        <v>8336</v>
      </c>
      <c r="R1602" t="s">
        <v>8343</v>
      </c>
      <c r="S1602" s="14">
        <f t="shared" si="97"/>
        <v>41791.057314814811</v>
      </c>
      <c r="T1602" s="14">
        <f t="shared" si="98"/>
        <v>41835.21597222222</v>
      </c>
      <c r="U1602" t="str">
        <f t="shared" si="99"/>
        <v>June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MROUND(E1603/D1603, 0.0001) * 100</f>
        <v>108.25</v>
      </c>
      <c r="Q1603" t="s">
        <v>8323</v>
      </c>
      <c r="R1603" t="s">
        <v>8324</v>
      </c>
      <c r="S1603" s="14">
        <f t="shared" ref="S1603:S1666" si="101">(J1603/86400)+DATE(1970,1,1)</f>
        <v>40638.092974537038</v>
      </c>
      <c r="T1603" s="14">
        <f t="shared" ref="T1603:T1666" si="102">(I1603/86400)+DATE(1970,1,1)</f>
        <v>40668.092974537038</v>
      </c>
      <c r="U1603" t="str">
        <f t="shared" ref="U1603:U1666" si="103">TEXT(S1603, "MMMM")</f>
        <v>April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Q1604" t="s">
        <v>8323</v>
      </c>
      <c r="R1604" t="s">
        <v>8324</v>
      </c>
      <c r="S1604" s="14">
        <f t="shared" si="101"/>
        <v>40788.297650462962</v>
      </c>
      <c r="T1604" s="14">
        <f t="shared" si="102"/>
        <v>40830.958333333336</v>
      </c>
      <c r="U1604" t="str">
        <f t="shared" si="103"/>
        <v>September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Q1605" t="s">
        <v>8323</v>
      </c>
      <c r="R1605" t="s">
        <v>8324</v>
      </c>
      <c r="S1605" s="14">
        <f t="shared" si="101"/>
        <v>40876.169664351852</v>
      </c>
      <c r="T1605" s="14">
        <f t="shared" si="102"/>
        <v>40936.169664351852</v>
      </c>
      <c r="U1605" t="str">
        <f t="shared" si="103"/>
        <v>November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122.11000000000001</v>
      </c>
      <c r="Q1606" t="s">
        <v>8323</v>
      </c>
      <c r="R1606" t="s">
        <v>8324</v>
      </c>
      <c r="S1606" s="14">
        <f t="shared" si="101"/>
        <v>40945.845312500001</v>
      </c>
      <c r="T1606" s="14">
        <f t="shared" si="102"/>
        <v>40985.803645833337</v>
      </c>
      <c r="U1606" t="str">
        <f t="shared" si="103"/>
        <v>February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100.69000000000001</v>
      </c>
      <c r="Q1607" t="s">
        <v>8323</v>
      </c>
      <c r="R1607" t="s">
        <v>8324</v>
      </c>
      <c r="S1607" s="14">
        <f t="shared" si="101"/>
        <v>40747.012881944444</v>
      </c>
      <c r="T1607" s="14">
        <f t="shared" si="102"/>
        <v>40756.291666666664</v>
      </c>
      <c r="U1607" t="str">
        <f t="shared" si="103"/>
        <v>July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Q1608" t="s">
        <v>8323</v>
      </c>
      <c r="R1608" t="s">
        <v>8324</v>
      </c>
      <c r="S1608" s="14">
        <f t="shared" si="101"/>
        <v>40536.111550925925</v>
      </c>
      <c r="T1608" s="14">
        <f t="shared" si="102"/>
        <v>40626.069884259261</v>
      </c>
      <c r="U1608" t="str">
        <f t="shared" si="103"/>
        <v>December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Q1609" t="s">
        <v>8323</v>
      </c>
      <c r="R1609" t="s">
        <v>8324</v>
      </c>
      <c r="S1609" s="14">
        <f t="shared" si="101"/>
        <v>41053.80846064815</v>
      </c>
      <c r="T1609" s="14">
        <f t="shared" si="102"/>
        <v>41074.80846064815</v>
      </c>
      <c r="U1609" t="str">
        <f t="shared" si="103"/>
        <v>May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Q1610" t="s">
        <v>8323</v>
      </c>
      <c r="R1610" t="s">
        <v>8324</v>
      </c>
      <c r="S1610" s="14">
        <f t="shared" si="101"/>
        <v>41607.83085648148</v>
      </c>
      <c r="T1610" s="14">
        <f t="shared" si="102"/>
        <v>41640.226388888885</v>
      </c>
      <c r="U1610" t="str">
        <f t="shared" si="103"/>
        <v>November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Q1611" t="s">
        <v>8323</v>
      </c>
      <c r="R1611" t="s">
        <v>8324</v>
      </c>
      <c r="S1611" s="14">
        <f t="shared" si="101"/>
        <v>40796.001261574071</v>
      </c>
      <c r="T1611" s="14">
        <f t="shared" si="102"/>
        <v>40849.333333333336</v>
      </c>
      <c r="U1611" t="str">
        <f t="shared" si="103"/>
        <v>September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Q1612" t="s">
        <v>8323</v>
      </c>
      <c r="R1612" t="s">
        <v>8324</v>
      </c>
      <c r="S1612" s="14">
        <f t="shared" si="101"/>
        <v>41228.924884259257</v>
      </c>
      <c r="T1612" s="14">
        <f t="shared" si="102"/>
        <v>41258.924884259257</v>
      </c>
      <c r="U1612" t="str">
        <f t="shared" si="103"/>
        <v>November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125.13000000000001</v>
      </c>
      <c r="Q1613" t="s">
        <v>8323</v>
      </c>
      <c r="R1613" t="s">
        <v>8324</v>
      </c>
      <c r="S1613" s="14">
        <f t="shared" si="101"/>
        <v>41409.00037037037</v>
      </c>
      <c r="T1613" s="14">
        <f t="shared" si="102"/>
        <v>41430.00037037037</v>
      </c>
      <c r="U1613" t="str">
        <f t="shared" si="103"/>
        <v>May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Q1614" t="s">
        <v>8323</v>
      </c>
      <c r="R1614" t="s">
        <v>8324</v>
      </c>
      <c r="S1614" s="14">
        <f t="shared" si="101"/>
        <v>41246.874814814815</v>
      </c>
      <c r="T1614" s="14">
        <f t="shared" si="102"/>
        <v>41276.874814814815</v>
      </c>
      <c r="U1614" t="str">
        <f t="shared" si="103"/>
        <v>December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101.50000000000001</v>
      </c>
      <c r="Q1615" t="s">
        <v>8323</v>
      </c>
      <c r="R1615" t="s">
        <v>8324</v>
      </c>
      <c r="S1615" s="14">
        <f t="shared" si="101"/>
        <v>41082.069467592592</v>
      </c>
      <c r="T1615" s="14">
        <f t="shared" si="102"/>
        <v>41112.069467592592</v>
      </c>
      <c r="U1615" t="str">
        <f t="shared" si="103"/>
        <v>June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102.70000000000002</v>
      </c>
      <c r="Q1616" t="s">
        <v>8323</v>
      </c>
      <c r="R1616" t="s">
        <v>8324</v>
      </c>
      <c r="S1616" s="14">
        <f t="shared" si="101"/>
        <v>41794.981122685189</v>
      </c>
      <c r="T1616" s="14">
        <f t="shared" si="102"/>
        <v>41854.708333333336</v>
      </c>
      <c r="U1616" t="str">
        <f t="shared" si="103"/>
        <v>June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Q1617" t="s">
        <v>8323</v>
      </c>
      <c r="R1617" t="s">
        <v>8324</v>
      </c>
      <c r="S1617" s="14">
        <f t="shared" si="101"/>
        <v>40845.050879629627</v>
      </c>
      <c r="T1617" s="14">
        <f t="shared" si="102"/>
        <v>40890.092546296299</v>
      </c>
      <c r="U1617" t="str">
        <f t="shared" si="103"/>
        <v>October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Q1618" t="s">
        <v>8323</v>
      </c>
      <c r="R1618" t="s">
        <v>8324</v>
      </c>
      <c r="S1618" s="14">
        <f t="shared" si="101"/>
        <v>41194.715520833335</v>
      </c>
      <c r="T1618" s="14">
        <f t="shared" si="102"/>
        <v>41235.916666666664</v>
      </c>
      <c r="U1618" t="str">
        <f t="shared" si="103"/>
        <v>October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Q1619" t="s">
        <v>8323</v>
      </c>
      <c r="R1619" t="s">
        <v>8324</v>
      </c>
      <c r="S1619" s="14">
        <f t="shared" si="101"/>
        <v>41546.664212962962</v>
      </c>
      <c r="T1619" s="14">
        <f t="shared" si="102"/>
        <v>41579.791666666664</v>
      </c>
      <c r="U1619" t="str">
        <f t="shared" si="103"/>
        <v>September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Q1620" t="s">
        <v>8323</v>
      </c>
      <c r="R1620" t="s">
        <v>8324</v>
      </c>
      <c r="S1620" s="14">
        <f t="shared" si="101"/>
        <v>41301.654340277775</v>
      </c>
      <c r="T1620" s="14">
        <f t="shared" si="102"/>
        <v>41341.654340277775</v>
      </c>
      <c r="U1620" t="str">
        <f t="shared" si="103"/>
        <v>January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Q1621" t="s">
        <v>8323</v>
      </c>
      <c r="R1621" t="s">
        <v>8324</v>
      </c>
      <c r="S1621" s="14">
        <f t="shared" si="101"/>
        <v>41876.186180555553</v>
      </c>
      <c r="T1621" s="14">
        <f t="shared" si="102"/>
        <v>41897.186180555553</v>
      </c>
      <c r="U1621" t="str">
        <f t="shared" si="103"/>
        <v>August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113.00000000000001</v>
      </c>
      <c r="Q1622" t="s">
        <v>8323</v>
      </c>
      <c r="R1622" t="s">
        <v>8324</v>
      </c>
      <c r="S1622" s="14">
        <f t="shared" si="101"/>
        <v>41321.339583333334</v>
      </c>
      <c r="T1622" s="14">
        <f t="shared" si="102"/>
        <v>41328.339583333334</v>
      </c>
      <c r="U1622" t="str">
        <f t="shared" si="103"/>
        <v>February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Q1623" t="s">
        <v>8323</v>
      </c>
      <c r="R1623" t="s">
        <v>8324</v>
      </c>
      <c r="S1623" s="14">
        <f t="shared" si="101"/>
        <v>41003.60665509259</v>
      </c>
      <c r="T1623" s="14">
        <f t="shared" si="102"/>
        <v>41057.165972222225</v>
      </c>
      <c r="U1623" t="str">
        <f t="shared" si="103"/>
        <v>April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101.72000000000001</v>
      </c>
      <c r="Q1624" t="s">
        <v>8323</v>
      </c>
      <c r="R1624" t="s">
        <v>8324</v>
      </c>
      <c r="S1624" s="14">
        <f t="shared" si="101"/>
        <v>41950.294837962967</v>
      </c>
      <c r="T1624" s="14">
        <f t="shared" si="102"/>
        <v>41990.332638888889</v>
      </c>
      <c r="U1624" t="str">
        <f t="shared" si="103"/>
        <v>November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101.07000000000002</v>
      </c>
      <c r="Q1625" t="s">
        <v>8323</v>
      </c>
      <c r="R1625" t="s">
        <v>8324</v>
      </c>
      <c r="S1625" s="14">
        <f t="shared" si="101"/>
        <v>41453.688530092593</v>
      </c>
      <c r="T1625" s="14">
        <f t="shared" si="102"/>
        <v>41513.688530092593</v>
      </c>
      <c r="U1625" t="str">
        <f t="shared" si="103"/>
        <v>June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118.00000000000001</v>
      </c>
      <c r="Q1626" t="s">
        <v>8323</v>
      </c>
      <c r="R1626" t="s">
        <v>8324</v>
      </c>
      <c r="S1626" s="14">
        <f t="shared" si="101"/>
        <v>41243.367303240739</v>
      </c>
      <c r="T1626" s="14">
        <f t="shared" si="102"/>
        <v>41283.367303240739</v>
      </c>
      <c r="U1626" t="str">
        <f t="shared" si="103"/>
        <v>November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Q1627" t="s">
        <v>8323</v>
      </c>
      <c r="R1627" t="s">
        <v>8324</v>
      </c>
      <c r="S1627" s="14">
        <f t="shared" si="101"/>
        <v>41135.699687500004</v>
      </c>
      <c r="T1627" s="14">
        <f t="shared" si="102"/>
        <v>41163.699687500004</v>
      </c>
      <c r="U1627" t="str">
        <f t="shared" si="103"/>
        <v>August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Q1628" t="s">
        <v>8323</v>
      </c>
      <c r="R1628" t="s">
        <v>8324</v>
      </c>
      <c r="S1628" s="14">
        <f t="shared" si="101"/>
        <v>41579.847997685181</v>
      </c>
      <c r="T1628" s="14">
        <f t="shared" si="102"/>
        <v>41609.889664351853</v>
      </c>
      <c r="U1628" t="str">
        <f t="shared" si="103"/>
        <v>November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117.00000000000001</v>
      </c>
      <c r="Q1629" t="s">
        <v>8323</v>
      </c>
      <c r="R1629" t="s">
        <v>8324</v>
      </c>
      <c r="S1629" s="14">
        <f t="shared" si="101"/>
        <v>41205.707048611112</v>
      </c>
      <c r="T1629" s="14">
        <f t="shared" si="102"/>
        <v>41239.207638888889</v>
      </c>
      <c r="U1629" t="str">
        <f t="shared" si="103"/>
        <v>October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Q1630" t="s">
        <v>8323</v>
      </c>
      <c r="R1630" t="s">
        <v>8324</v>
      </c>
      <c r="S1630" s="14">
        <f t="shared" si="101"/>
        <v>41774.737060185187</v>
      </c>
      <c r="T1630" s="14">
        <f t="shared" si="102"/>
        <v>41807.737060185187</v>
      </c>
      <c r="U1630" t="str">
        <f t="shared" si="103"/>
        <v>May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Q1631" t="s">
        <v>8323</v>
      </c>
      <c r="R1631" t="s">
        <v>8324</v>
      </c>
      <c r="S1631" s="14">
        <f t="shared" si="101"/>
        <v>41645.867280092592</v>
      </c>
      <c r="T1631" s="14">
        <f t="shared" si="102"/>
        <v>41690.867280092592</v>
      </c>
      <c r="U1631" t="str">
        <f t="shared" si="103"/>
        <v>January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265.25000000000006</v>
      </c>
      <c r="Q1632" t="s">
        <v>8323</v>
      </c>
      <c r="R1632" t="s">
        <v>8324</v>
      </c>
      <c r="S1632" s="14">
        <f t="shared" si="101"/>
        <v>40939.837673611109</v>
      </c>
      <c r="T1632" s="14">
        <f t="shared" si="102"/>
        <v>40970.290972222225</v>
      </c>
      <c r="U1632" t="str">
        <f t="shared" si="103"/>
        <v>January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155.91000000000003</v>
      </c>
      <c r="Q1633" t="s">
        <v>8323</v>
      </c>
      <c r="R1633" t="s">
        <v>8324</v>
      </c>
      <c r="S1633" s="14">
        <f t="shared" si="101"/>
        <v>41164.859502314815</v>
      </c>
      <c r="T1633" s="14">
        <f t="shared" si="102"/>
        <v>41194.859502314815</v>
      </c>
      <c r="U1633" t="str">
        <f t="shared" si="103"/>
        <v>September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Q1634" t="s">
        <v>8323</v>
      </c>
      <c r="R1634" t="s">
        <v>8324</v>
      </c>
      <c r="S1634" s="14">
        <f t="shared" si="101"/>
        <v>40750.340902777782</v>
      </c>
      <c r="T1634" s="14">
        <f t="shared" si="102"/>
        <v>40810.340902777782</v>
      </c>
      <c r="U1634" t="str">
        <f t="shared" si="103"/>
        <v>July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Q1635" t="s">
        <v>8323</v>
      </c>
      <c r="R1635" t="s">
        <v>8324</v>
      </c>
      <c r="S1635" s="14">
        <f t="shared" si="101"/>
        <v>40896.883750000001</v>
      </c>
      <c r="T1635" s="14">
        <f t="shared" si="102"/>
        <v>40924.208333333336</v>
      </c>
      <c r="U1635" t="str">
        <f t="shared" si="103"/>
        <v>December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100.50000000000001</v>
      </c>
      <c r="Q1636" t="s">
        <v>8323</v>
      </c>
      <c r="R1636" t="s">
        <v>8324</v>
      </c>
      <c r="S1636" s="14">
        <f t="shared" si="101"/>
        <v>40658.189826388887</v>
      </c>
      <c r="T1636" s="14">
        <f t="shared" si="102"/>
        <v>40696.249305555553</v>
      </c>
      <c r="U1636" t="str">
        <f t="shared" si="103"/>
        <v>April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125.30000000000001</v>
      </c>
      <c r="Q1637" t="s">
        <v>8323</v>
      </c>
      <c r="R1637" t="s">
        <v>8324</v>
      </c>
      <c r="S1637" s="14">
        <f t="shared" si="101"/>
        <v>42502.868761574078</v>
      </c>
      <c r="T1637" s="14">
        <f t="shared" si="102"/>
        <v>42562.868761574078</v>
      </c>
      <c r="U1637" t="str">
        <f t="shared" si="103"/>
        <v>May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Q1638" t="s">
        <v>8323</v>
      </c>
      <c r="R1638" t="s">
        <v>8324</v>
      </c>
      <c r="S1638" s="14">
        <f t="shared" si="101"/>
        <v>40663.08666666667</v>
      </c>
      <c r="T1638" s="14">
        <f t="shared" si="102"/>
        <v>40706.166666666664</v>
      </c>
      <c r="U1638" t="str">
        <f t="shared" si="103"/>
        <v>April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Q1639" t="s">
        <v>8323</v>
      </c>
      <c r="R1639" t="s">
        <v>8324</v>
      </c>
      <c r="S1639" s="14">
        <f t="shared" si="101"/>
        <v>40122.751620370371</v>
      </c>
      <c r="T1639" s="14">
        <f t="shared" si="102"/>
        <v>40178.985416666663</v>
      </c>
      <c r="U1639" t="str">
        <f t="shared" si="103"/>
        <v>November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Q1640" t="s">
        <v>8323</v>
      </c>
      <c r="R1640" t="s">
        <v>8324</v>
      </c>
      <c r="S1640" s="14">
        <f t="shared" si="101"/>
        <v>41288.68712962963</v>
      </c>
      <c r="T1640" s="14">
        <f t="shared" si="102"/>
        <v>41333.892361111109</v>
      </c>
      <c r="U1640" t="str">
        <f t="shared" si="103"/>
        <v>January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Q1641" t="s">
        <v>8323</v>
      </c>
      <c r="R1641" t="s">
        <v>8324</v>
      </c>
      <c r="S1641" s="14">
        <f t="shared" si="101"/>
        <v>40941.652372685188</v>
      </c>
      <c r="T1641" s="14">
        <f t="shared" si="102"/>
        <v>40971.652372685188</v>
      </c>
      <c r="U1641" t="str">
        <f t="shared" si="103"/>
        <v>February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Q1642" t="s">
        <v>8323</v>
      </c>
      <c r="R1642" t="s">
        <v>8324</v>
      </c>
      <c r="S1642" s="14">
        <f t="shared" si="101"/>
        <v>40379.23096064815</v>
      </c>
      <c r="T1642" s="14">
        <f t="shared" si="102"/>
        <v>40393.082638888889</v>
      </c>
      <c r="U1642" t="str">
        <f t="shared" si="103"/>
        <v>July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Q1643" t="s">
        <v>8323</v>
      </c>
      <c r="R1643" t="s">
        <v>8344</v>
      </c>
      <c r="S1643" s="14">
        <f t="shared" si="101"/>
        <v>41962.596574074079</v>
      </c>
      <c r="T1643" s="14">
        <f t="shared" si="102"/>
        <v>41992.596574074079</v>
      </c>
      <c r="U1643" t="str">
        <f t="shared" si="103"/>
        <v>November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Q1644" t="s">
        <v>8323</v>
      </c>
      <c r="R1644" t="s">
        <v>8344</v>
      </c>
      <c r="S1644" s="14">
        <f t="shared" si="101"/>
        <v>40688.024618055555</v>
      </c>
      <c r="T1644" s="14">
        <f t="shared" si="102"/>
        <v>40708.024618055555</v>
      </c>
      <c r="U1644" t="str">
        <f t="shared" si="103"/>
        <v>May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Q1645" t="s">
        <v>8323</v>
      </c>
      <c r="R1645" t="s">
        <v>8344</v>
      </c>
      <c r="S1645" s="14">
        <f t="shared" si="101"/>
        <v>41146.824212962965</v>
      </c>
      <c r="T1645" s="14">
        <f t="shared" si="102"/>
        <v>41176.824212962965</v>
      </c>
      <c r="U1645" t="str">
        <f t="shared" si="103"/>
        <v>August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Q1646" t="s">
        <v>8323</v>
      </c>
      <c r="R1646" t="s">
        <v>8344</v>
      </c>
      <c r="S1646" s="14">
        <f t="shared" si="101"/>
        <v>41175.05972222222</v>
      </c>
      <c r="T1646" s="14">
        <f t="shared" si="102"/>
        <v>41235.101388888885</v>
      </c>
      <c r="U1646" t="str">
        <f t="shared" si="103"/>
        <v>September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Q1647" t="s">
        <v>8323</v>
      </c>
      <c r="R1647" t="s">
        <v>8344</v>
      </c>
      <c r="S1647" s="14">
        <f t="shared" si="101"/>
        <v>41521.617361111115</v>
      </c>
      <c r="T1647" s="14">
        <f t="shared" si="102"/>
        <v>41535.617361111115</v>
      </c>
      <c r="U1647" t="str">
        <f t="shared" si="103"/>
        <v>September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Q1648" t="s">
        <v>8323</v>
      </c>
      <c r="R1648" t="s">
        <v>8344</v>
      </c>
      <c r="S1648" s="14">
        <f t="shared" si="101"/>
        <v>41833.450266203705</v>
      </c>
      <c r="T1648" s="14">
        <f t="shared" si="102"/>
        <v>41865.757638888885</v>
      </c>
      <c r="U1648" t="str">
        <f t="shared" si="103"/>
        <v>July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104.72000000000001</v>
      </c>
      <c r="Q1649" t="s">
        <v>8323</v>
      </c>
      <c r="R1649" t="s">
        <v>8344</v>
      </c>
      <c r="S1649" s="14">
        <f t="shared" si="101"/>
        <v>41039.409456018519</v>
      </c>
      <c r="T1649" s="14">
        <f t="shared" si="102"/>
        <v>41069.409456018519</v>
      </c>
      <c r="U1649" t="str">
        <f t="shared" si="103"/>
        <v>May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125.26000000000002</v>
      </c>
      <c r="Q1650" t="s">
        <v>8323</v>
      </c>
      <c r="R1650" t="s">
        <v>8344</v>
      </c>
      <c r="S1650" s="14">
        <f t="shared" si="101"/>
        <v>40592.704652777778</v>
      </c>
      <c r="T1650" s="14">
        <f t="shared" si="102"/>
        <v>40622.662986111114</v>
      </c>
      <c r="U1650" t="str">
        <f t="shared" si="103"/>
        <v>February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Q1651" t="s">
        <v>8323</v>
      </c>
      <c r="R1651" t="s">
        <v>8344</v>
      </c>
      <c r="S1651" s="14">
        <f t="shared" si="101"/>
        <v>41737.684664351851</v>
      </c>
      <c r="T1651" s="14">
        <f t="shared" si="102"/>
        <v>41782.684664351851</v>
      </c>
      <c r="U1651" t="str">
        <f t="shared" si="103"/>
        <v>April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Q1652" t="s">
        <v>8323</v>
      </c>
      <c r="R1652" t="s">
        <v>8344</v>
      </c>
      <c r="S1652" s="14">
        <f t="shared" si="101"/>
        <v>41526.435613425929</v>
      </c>
      <c r="T1652" s="14">
        <f t="shared" si="102"/>
        <v>41556.435613425929</v>
      </c>
      <c r="U1652" t="str">
        <f t="shared" si="103"/>
        <v>September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Q1653" t="s">
        <v>8323</v>
      </c>
      <c r="R1653" t="s">
        <v>8344</v>
      </c>
      <c r="S1653" s="14">
        <f t="shared" si="101"/>
        <v>40625.900694444441</v>
      </c>
      <c r="T1653" s="14">
        <f t="shared" si="102"/>
        <v>40659.290972222225</v>
      </c>
      <c r="U1653" t="str">
        <f t="shared" si="103"/>
        <v>March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100.67000000000002</v>
      </c>
      <c r="Q1654" t="s">
        <v>8323</v>
      </c>
      <c r="R1654" t="s">
        <v>8344</v>
      </c>
      <c r="S1654" s="14">
        <f t="shared" si="101"/>
        <v>41572.492974537039</v>
      </c>
      <c r="T1654" s="14">
        <f t="shared" si="102"/>
        <v>41602.534641203703</v>
      </c>
      <c r="U1654" t="str">
        <f t="shared" si="103"/>
        <v>October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174.23000000000002</v>
      </c>
      <c r="Q1655" t="s">
        <v>8323</v>
      </c>
      <c r="R1655" t="s">
        <v>8344</v>
      </c>
      <c r="S1655" s="14">
        <f t="shared" si="101"/>
        <v>40626.834444444445</v>
      </c>
      <c r="T1655" s="14">
        <f t="shared" si="102"/>
        <v>40657.834444444445</v>
      </c>
      <c r="U1655" t="str">
        <f t="shared" si="103"/>
        <v>March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119.91000000000001</v>
      </c>
      <c r="Q1656" t="s">
        <v>8323</v>
      </c>
      <c r="R1656" t="s">
        <v>8344</v>
      </c>
      <c r="S1656" s="14">
        <f t="shared" si="101"/>
        <v>40987.890740740739</v>
      </c>
      <c r="T1656" s="14">
        <f t="shared" si="102"/>
        <v>41017.890740740739</v>
      </c>
      <c r="U1656" t="str">
        <f t="shared" si="103"/>
        <v>March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Q1657" t="s">
        <v>8323</v>
      </c>
      <c r="R1657" t="s">
        <v>8344</v>
      </c>
      <c r="S1657" s="14">
        <f t="shared" si="101"/>
        <v>40974.791898148149</v>
      </c>
      <c r="T1657" s="14">
        <f t="shared" si="102"/>
        <v>41004.750231481477</v>
      </c>
      <c r="U1657" t="str">
        <f t="shared" si="103"/>
        <v>March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100.33000000000001</v>
      </c>
      <c r="Q1658" t="s">
        <v>8323</v>
      </c>
      <c r="R1658" t="s">
        <v>8344</v>
      </c>
      <c r="S1658" s="14">
        <f t="shared" si="101"/>
        <v>41226.928842592592</v>
      </c>
      <c r="T1658" s="14">
        <f t="shared" si="102"/>
        <v>41256.928842592592</v>
      </c>
      <c r="U1658" t="str">
        <f t="shared" si="103"/>
        <v>November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Q1659" t="s">
        <v>8323</v>
      </c>
      <c r="R1659" t="s">
        <v>8344</v>
      </c>
      <c r="S1659" s="14">
        <f t="shared" si="101"/>
        <v>41023.782037037039</v>
      </c>
      <c r="T1659" s="14">
        <f t="shared" si="102"/>
        <v>41053.782037037039</v>
      </c>
      <c r="U1659" t="str">
        <f t="shared" si="103"/>
        <v>April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Q1660" t="s">
        <v>8323</v>
      </c>
      <c r="R1660" t="s">
        <v>8344</v>
      </c>
      <c r="S1660" s="14">
        <f t="shared" si="101"/>
        <v>41223.22184027778</v>
      </c>
      <c r="T1660" s="14">
        <f t="shared" si="102"/>
        <v>41261.597222222219</v>
      </c>
      <c r="U1660" t="str">
        <f t="shared" si="103"/>
        <v>November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112.80000000000001</v>
      </c>
      <c r="Q1661" t="s">
        <v>8323</v>
      </c>
      <c r="R1661" t="s">
        <v>8344</v>
      </c>
      <c r="S1661" s="14">
        <f t="shared" si="101"/>
        <v>41596.913437499999</v>
      </c>
      <c r="T1661" s="14">
        <f t="shared" si="102"/>
        <v>41625.5</v>
      </c>
      <c r="U1661" t="str">
        <f t="shared" si="103"/>
        <v>November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1253.7500000000002</v>
      </c>
      <c r="Q1662" t="s">
        <v>8323</v>
      </c>
      <c r="R1662" t="s">
        <v>8344</v>
      </c>
      <c r="S1662" s="14">
        <f t="shared" si="101"/>
        <v>42459.693865740745</v>
      </c>
      <c r="T1662" s="14">
        <f t="shared" si="102"/>
        <v>42490.915972222225</v>
      </c>
      <c r="U1662" t="str">
        <f t="shared" si="103"/>
        <v>March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102.51000000000002</v>
      </c>
      <c r="Q1663" t="s">
        <v>8323</v>
      </c>
      <c r="R1663" t="s">
        <v>8344</v>
      </c>
      <c r="S1663" s="14">
        <f t="shared" si="101"/>
        <v>42343.998043981483</v>
      </c>
      <c r="T1663" s="14">
        <f t="shared" si="102"/>
        <v>42386.875</v>
      </c>
      <c r="U1663" t="str">
        <f t="shared" si="103"/>
        <v>December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Q1664" t="s">
        <v>8323</v>
      </c>
      <c r="R1664" t="s">
        <v>8344</v>
      </c>
      <c r="S1664" s="14">
        <f t="shared" si="101"/>
        <v>40848.198333333334</v>
      </c>
      <c r="T1664" s="14">
        <f t="shared" si="102"/>
        <v>40908.239999999998</v>
      </c>
      <c r="U1664" t="str">
        <f t="shared" si="103"/>
        <v>November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Q1665" t="s">
        <v>8323</v>
      </c>
      <c r="R1665" t="s">
        <v>8344</v>
      </c>
      <c r="S1665" s="14">
        <f t="shared" si="101"/>
        <v>42006.02207175926</v>
      </c>
      <c r="T1665" s="14">
        <f t="shared" si="102"/>
        <v>42036.02207175926</v>
      </c>
      <c r="U1665" t="str">
        <f t="shared" si="103"/>
        <v>January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Q1666" t="s">
        <v>8323</v>
      </c>
      <c r="R1666" t="s">
        <v>8344</v>
      </c>
      <c r="S1666" s="14">
        <f t="shared" si="101"/>
        <v>40939.761782407411</v>
      </c>
      <c r="T1666" s="14">
        <f t="shared" si="102"/>
        <v>40984.165972222225</v>
      </c>
      <c r="U1666" t="str">
        <f t="shared" si="103"/>
        <v>January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MROUND(E1667/D1667, 0.0001) * 100</f>
        <v>119.46000000000001</v>
      </c>
      <c r="Q1667" t="s">
        <v>8323</v>
      </c>
      <c r="R1667" t="s">
        <v>8344</v>
      </c>
      <c r="S1667" s="14">
        <f t="shared" ref="S1667:S1730" si="105">(J1667/86400)+DATE(1970,1,1)</f>
        <v>40564.649456018517</v>
      </c>
      <c r="T1667" s="14">
        <f t="shared" ref="T1667:T1730" si="106">(I1667/86400)+DATE(1970,1,1)</f>
        <v>40596.125</v>
      </c>
      <c r="U1667" t="str">
        <f t="shared" ref="U1667:U1730" si="107">TEXT(S1667, "MMMM")</f>
        <v>January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Q1668" t="s">
        <v>8323</v>
      </c>
      <c r="R1668" t="s">
        <v>8344</v>
      </c>
      <c r="S1668" s="14">
        <f t="shared" si="105"/>
        <v>41331.253159722226</v>
      </c>
      <c r="T1668" s="14">
        <f t="shared" si="106"/>
        <v>41361.211493055554</v>
      </c>
      <c r="U1668" t="str">
        <f t="shared" si="107"/>
        <v>February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Q1669" t="s">
        <v>8323</v>
      </c>
      <c r="R1669" t="s">
        <v>8344</v>
      </c>
      <c r="S1669" s="14">
        <f t="shared" si="105"/>
        <v>41682.0705787037</v>
      </c>
      <c r="T1669" s="14">
        <f t="shared" si="106"/>
        <v>41709.290972222225</v>
      </c>
      <c r="U1669" t="str">
        <f t="shared" si="107"/>
        <v>February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Q1670" t="s">
        <v>8323</v>
      </c>
      <c r="R1670" t="s">
        <v>8344</v>
      </c>
      <c r="S1670" s="14">
        <f t="shared" si="105"/>
        <v>40845.149756944447</v>
      </c>
      <c r="T1670" s="14">
        <f t="shared" si="106"/>
        <v>40875.191423611112</v>
      </c>
      <c r="U1670" t="str">
        <f t="shared" si="107"/>
        <v>October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Q1671" t="s">
        <v>8323</v>
      </c>
      <c r="R1671" t="s">
        <v>8344</v>
      </c>
      <c r="S1671" s="14">
        <f t="shared" si="105"/>
        <v>42461.885138888887</v>
      </c>
      <c r="T1671" s="14">
        <f t="shared" si="106"/>
        <v>42521.885138888887</v>
      </c>
      <c r="U1671" t="str">
        <f t="shared" si="107"/>
        <v>April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Q1672" t="s">
        <v>8323</v>
      </c>
      <c r="R1672" t="s">
        <v>8344</v>
      </c>
      <c r="S1672" s="14">
        <f t="shared" si="105"/>
        <v>40313.930543981478</v>
      </c>
      <c r="T1672" s="14">
        <f t="shared" si="106"/>
        <v>40364.166666666664</v>
      </c>
      <c r="U1672" t="str">
        <f t="shared" si="107"/>
        <v>May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100.67000000000002</v>
      </c>
      <c r="Q1673" t="s">
        <v>8323</v>
      </c>
      <c r="R1673" t="s">
        <v>8344</v>
      </c>
      <c r="S1673" s="14">
        <f t="shared" si="105"/>
        <v>42553.54414351852</v>
      </c>
      <c r="T1673" s="14">
        <f t="shared" si="106"/>
        <v>42583.54414351852</v>
      </c>
      <c r="U1673" t="str">
        <f t="shared" si="107"/>
        <v>July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Q1674" t="s">
        <v>8323</v>
      </c>
      <c r="R1674" t="s">
        <v>8344</v>
      </c>
      <c r="S1674" s="14">
        <f t="shared" si="105"/>
        <v>41034.656597222223</v>
      </c>
      <c r="T1674" s="14">
        <f t="shared" si="106"/>
        <v>41064.656597222223</v>
      </c>
      <c r="U1674" t="str">
        <f t="shared" si="107"/>
        <v>May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128.10000000000002</v>
      </c>
      <c r="Q1675" t="s">
        <v>8323</v>
      </c>
      <c r="R1675" t="s">
        <v>8344</v>
      </c>
      <c r="S1675" s="14">
        <f t="shared" si="105"/>
        <v>42039.878379629634</v>
      </c>
      <c r="T1675" s="14">
        <f t="shared" si="106"/>
        <v>42069.878379629634</v>
      </c>
      <c r="U1675" t="str">
        <f t="shared" si="107"/>
        <v>February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Q1676" t="s">
        <v>8323</v>
      </c>
      <c r="R1676" t="s">
        <v>8344</v>
      </c>
      <c r="S1676" s="14">
        <f t="shared" si="105"/>
        <v>42569.605393518519</v>
      </c>
      <c r="T1676" s="14">
        <f t="shared" si="106"/>
        <v>42600.290972222225</v>
      </c>
      <c r="U1676" t="str">
        <f t="shared" si="107"/>
        <v>July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137.42000000000002</v>
      </c>
      <c r="Q1677" t="s">
        <v>8323</v>
      </c>
      <c r="R1677" t="s">
        <v>8344</v>
      </c>
      <c r="S1677" s="14">
        <f t="shared" si="105"/>
        <v>40802.733101851853</v>
      </c>
      <c r="T1677" s="14">
        <f t="shared" si="106"/>
        <v>40832.918749999997</v>
      </c>
      <c r="U1677" t="str">
        <f t="shared" si="107"/>
        <v>September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Q1678" t="s">
        <v>8323</v>
      </c>
      <c r="R1678" t="s">
        <v>8344</v>
      </c>
      <c r="S1678" s="14">
        <f t="shared" si="105"/>
        <v>40973.726238425923</v>
      </c>
      <c r="T1678" s="14">
        <f t="shared" si="106"/>
        <v>41020.165972222225</v>
      </c>
      <c r="U1678" t="str">
        <f t="shared" si="107"/>
        <v>March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Q1679" t="s">
        <v>8323</v>
      </c>
      <c r="R1679" t="s">
        <v>8344</v>
      </c>
      <c r="S1679" s="14">
        <f t="shared" si="105"/>
        <v>42416.407129629632</v>
      </c>
      <c r="T1679" s="14">
        <f t="shared" si="106"/>
        <v>42476.249305555553</v>
      </c>
      <c r="U1679" t="str">
        <f t="shared" si="107"/>
        <v>February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118.40000000000002</v>
      </c>
      <c r="Q1680" t="s">
        <v>8323</v>
      </c>
      <c r="R1680" t="s">
        <v>8344</v>
      </c>
      <c r="S1680" s="14">
        <f t="shared" si="105"/>
        <v>41662.854988425926</v>
      </c>
      <c r="T1680" s="14">
        <f t="shared" si="106"/>
        <v>41676.854988425926</v>
      </c>
      <c r="U1680" t="str">
        <f t="shared" si="107"/>
        <v>January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Q1681" t="s">
        <v>8323</v>
      </c>
      <c r="R1681" t="s">
        <v>8344</v>
      </c>
      <c r="S1681" s="14">
        <f t="shared" si="105"/>
        <v>40723.068807870368</v>
      </c>
      <c r="T1681" s="14">
        <f t="shared" si="106"/>
        <v>40746.068807870368</v>
      </c>
      <c r="U1681" t="str">
        <f t="shared" si="107"/>
        <v>June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Q1682" t="s">
        <v>8323</v>
      </c>
      <c r="R1682" t="s">
        <v>8344</v>
      </c>
      <c r="S1682" s="14">
        <f t="shared" si="105"/>
        <v>41802.757719907408</v>
      </c>
      <c r="T1682" s="14">
        <f t="shared" si="106"/>
        <v>41832.757719907408</v>
      </c>
      <c r="U1682" t="str">
        <f t="shared" si="107"/>
        <v>June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Q1683" t="s">
        <v>8323</v>
      </c>
      <c r="R1683" t="s">
        <v>8345</v>
      </c>
      <c r="S1683" s="14">
        <f t="shared" si="105"/>
        <v>42774.121342592596</v>
      </c>
      <c r="T1683" s="14">
        <f t="shared" si="106"/>
        <v>42823.083333333328</v>
      </c>
      <c r="U1683" t="str">
        <f t="shared" si="107"/>
        <v>February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Q1684" t="s">
        <v>8323</v>
      </c>
      <c r="R1684" t="s">
        <v>8345</v>
      </c>
      <c r="S1684" s="14">
        <f t="shared" si="105"/>
        <v>42779.21365740741</v>
      </c>
      <c r="T1684" s="14">
        <f t="shared" si="106"/>
        <v>42839.171990740739</v>
      </c>
      <c r="U1684" t="str">
        <f t="shared" si="107"/>
        <v>February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Q1685" t="s">
        <v>8323</v>
      </c>
      <c r="R1685" t="s">
        <v>8345</v>
      </c>
      <c r="S1685" s="14">
        <f t="shared" si="105"/>
        <v>42808.781689814816</v>
      </c>
      <c r="T1685" s="14">
        <f t="shared" si="106"/>
        <v>42832.781689814816</v>
      </c>
      <c r="U1685" t="str">
        <f t="shared" si="107"/>
        <v>March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109.13000000000001</v>
      </c>
      <c r="Q1686" t="s">
        <v>8323</v>
      </c>
      <c r="R1686" t="s">
        <v>8345</v>
      </c>
      <c r="S1686" s="14">
        <f t="shared" si="105"/>
        <v>42783.815289351856</v>
      </c>
      <c r="T1686" s="14">
        <f t="shared" si="106"/>
        <v>42811.773622685185</v>
      </c>
      <c r="U1686" t="str">
        <f t="shared" si="107"/>
        <v>February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Q1687" t="s">
        <v>8323</v>
      </c>
      <c r="R1687" t="s">
        <v>8345</v>
      </c>
      <c r="S1687" s="14">
        <f t="shared" si="105"/>
        <v>42788.2502662037</v>
      </c>
      <c r="T1687" s="14">
        <f t="shared" si="106"/>
        <v>42818.208599537036</v>
      </c>
      <c r="U1687" t="str">
        <f t="shared" si="107"/>
        <v>February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0.36000000000000004</v>
      </c>
      <c r="Q1688" t="s">
        <v>8323</v>
      </c>
      <c r="R1688" t="s">
        <v>8345</v>
      </c>
      <c r="S1688" s="14">
        <f t="shared" si="105"/>
        <v>42792.843969907408</v>
      </c>
      <c r="T1688" s="14">
        <f t="shared" si="106"/>
        <v>42852.802303240736</v>
      </c>
      <c r="U1688" t="str">
        <f t="shared" si="107"/>
        <v>February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Q1689" t="s">
        <v>8323</v>
      </c>
      <c r="R1689" t="s">
        <v>8345</v>
      </c>
      <c r="S1689" s="14">
        <f t="shared" si="105"/>
        <v>42802.046817129631</v>
      </c>
      <c r="T1689" s="14">
        <f t="shared" si="106"/>
        <v>42835.84375</v>
      </c>
      <c r="U1689" t="str">
        <f t="shared" si="107"/>
        <v>March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Q1690" t="s">
        <v>8323</v>
      </c>
      <c r="R1690" t="s">
        <v>8345</v>
      </c>
      <c r="S1690" s="14">
        <f t="shared" si="105"/>
        <v>42804.534652777773</v>
      </c>
      <c r="T1690" s="14">
        <f t="shared" si="106"/>
        <v>42834.492986111116</v>
      </c>
      <c r="U1690" t="str">
        <f t="shared" si="107"/>
        <v>March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Q1691" t="s">
        <v>8323</v>
      </c>
      <c r="R1691" t="s">
        <v>8345</v>
      </c>
      <c r="S1691" s="14">
        <f t="shared" si="105"/>
        <v>42780.942476851851</v>
      </c>
      <c r="T1691" s="14">
        <f t="shared" si="106"/>
        <v>42810.900810185187</v>
      </c>
      <c r="U1691" t="str">
        <f t="shared" si="107"/>
        <v>February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Q1692" t="s">
        <v>8323</v>
      </c>
      <c r="R1692" t="s">
        <v>8345</v>
      </c>
      <c r="S1692" s="14">
        <f t="shared" si="105"/>
        <v>42801.43104166667</v>
      </c>
      <c r="T1692" s="14">
        <f t="shared" si="106"/>
        <v>42831.389374999999</v>
      </c>
      <c r="U1692" t="str">
        <f t="shared" si="107"/>
        <v>March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Q1693" t="s">
        <v>8323</v>
      </c>
      <c r="R1693" t="s">
        <v>8345</v>
      </c>
      <c r="S1693" s="14">
        <f t="shared" si="105"/>
        <v>42795.701481481483</v>
      </c>
      <c r="T1693" s="14">
        <f t="shared" si="106"/>
        <v>42828.041666666672</v>
      </c>
      <c r="U1693" t="str">
        <f t="shared" si="107"/>
        <v>March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47.800000000000004</v>
      </c>
      <c r="Q1694" t="s">
        <v>8323</v>
      </c>
      <c r="R1694" t="s">
        <v>8345</v>
      </c>
      <c r="S1694" s="14">
        <f t="shared" si="105"/>
        <v>42788.151238425926</v>
      </c>
      <c r="T1694" s="14">
        <f t="shared" si="106"/>
        <v>42820.999305555553</v>
      </c>
      <c r="U1694" t="str">
        <f t="shared" si="107"/>
        <v>February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Q1695" t="s">
        <v>8323</v>
      </c>
      <c r="R1695" t="s">
        <v>8345</v>
      </c>
      <c r="S1695" s="14">
        <f t="shared" si="105"/>
        <v>42803.920277777783</v>
      </c>
      <c r="T1695" s="14">
        <f t="shared" si="106"/>
        <v>42834.833333333328</v>
      </c>
      <c r="U1695" t="str">
        <f t="shared" si="107"/>
        <v>March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Q1696" t="s">
        <v>8323</v>
      </c>
      <c r="R1696" t="s">
        <v>8345</v>
      </c>
      <c r="S1696" s="14">
        <f t="shared" si="105"/>
        <v>42791.669837962967</v>
      </c>
      <c r="T1696" s="14">
        <f t="shared" si="106"/>
        <v>42821.191666666666</v>
      </c>
      <c r="U1696" t="str">
        <f t="shared" si="107"/>
        <v>February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Q1697" t="s">
        <v>8323</v>
      </c>
      <c r="R1697" t="s">
        <v>8345</v>
      </c>
      <c r="S1697" s="14">
        <f t="shared" si="105"/>
        <v>42801.031412037039</v>
      </c>
      <c r="T1697" s="14">
        <f t="shared" si="106"/>
        <v>42835.041666666672</v>
      </c>
      <c r="U1697" t="str">
        <f t="shared" si="107"/>
        <v>March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Q1698" t="s">
        <v>8323</v>
      </c>
      <c r="R1698" t="s">
        <v>8345</v>
      </c>
      <c r="S1698" s="14">
        <f t="shared" si="105"/>
        <v>42796.069571759261</v>
      </c>
      <c r="T1698" s="14">
        <f t="shared" si="106"/>
        <v>42826.027905092589</v>
      </c>
      <c r="U1698" t="str">
        <f t="shared" si="107"/>
        <v>March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Q1699" t="s">
        <v>8323</v>
      </c>
      <c r="R1699" t="s">
        <v>8345</v>
      </c>
      <c r="S1699" s="14">
        <f t="shared" si="105"/>
        <v>42805.032962962963</v>
      </c>
      <c r="T1699" s="14">
        <f t="shared" si="106"/>
        <v>42834.991296296299</v>
      </c>
      <c r="U1699" t="str">
        <f t="shared" si="107"/>
        <v>March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Q1700" t="s">
        <v>8323</v>
      </c>
      <c r="R1700" t="s">
        <v>8345</v>
      </c>
      <c r="S1700" s="14">
        <f t="shared" si="105"/>
        <v>42796.207870370374</v>
      </c>
      <c r="T1700" s="14">
        <f t="shared" si="106"/>
        <v>42820.147916666669</v>
      </c>
      <c r="U1700" t="str">
        <f t="shared" si="107"/>
        <v>March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Q1701" t="s">
        <v>8323</v>
      </c>
      <c r="R1701" t="s">
        <v>8345</v>
      </c>
      <c r="S1701" s="14">
        <f t="shared" si="105"/>
        <v>42806.863946759258</v>
      </c>
      <c r="T1701" s="14">
        <f t="shared" si="106"/>
        <v>42836.863946759258</v>
      </c>
      <c r="U1701" t="str">
        <f t="shared" si="107"/>
        <v>March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Q1702" t="s">
        <v>8323</v>
      </c>
      <c r="R1702" t="s">
        <v>8345</v>
      </c>
      <c r="S1702" s="14">
        <f t="shared" si="105"/>
        <v>42796.071643518517</v>
      </c>
      <c r="T1702" s="14">
        <f t="shared" si="106"/>
        <v>42826.166666666672</v>
      </c>
      <c r="U1702" t="str">
        <f t="shared" si="107"/>
        <v>March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Q1703" t="s">
        <v>8323</v>
      </c>
      <c r="R1703" t="s">
        <v>8345</v>
      </c>
      <c r="S1703" s="14">
        <f t="shared" si="105"/>
        <v>41989.664409722223</v>
      </c>
      <c r="T1703" s="14">
        <f t="shared" si="106"/>
        <v>42019.664409722223</v>
      </c>
      <c r="U1703" t="str">
        <f t="shared" si="107"/>
        <v>December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Q1704" t="s">
        <v>8323</v>
      </c>
      <c r="R1704" t="s">
        <v>8345</v>
      </c>
      <c r="S1704" s="14">
        <f t="shared" si="105"/>
        <v>42063.869791666672</v>
      </c>
      <c r="T1704" s="14">
        <f t="shared" si="106"/>
        <v>42093.828125</v>
      </c>
      <c r="U1704" t="str">
        <f t="shared" si="107"/>
        <v>February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Q1705" t="s">
        <v>8323</v>
      </c>
      <c r="R1705" t="s">
        <v>8345</v>
      </c>
      <c r="S1705" s="14">
        <f t="shared" si="105"/>
        <v>42187.281678240739</v>
      </c>
      <c r="T1705" s="14">
        <f t="shared" si="106"/>
        <v>42247.281678240739</v>
      </c>
      <c r="U1705" t="str">
        <f t="shared" si="107"/>
        <v>July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Q1706" t="s">
        <v>8323</v>
      </c>
      <c r="R1706" t="s">
        <v>8345</v>
      </c>
      <c r="S1706" s="14">
        <f t="shared" si="105"/>
        <v>42021.139733796299</v>
      </c>
      <c r="T1706" s="14">
        <f t="shared" si="106"/>
        <v>42051.139733796299</v>
      </c>
      <c r="U1706" t="str">
        <f t="shared" si="107"/>
        <v>January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Q1707" t="s">
        <v>8323</v>
      </c>
      <c r="R1707" t="s">
        <v>8345</v>
      </c>
      <c r="S1707" s="14">
        <f t="shared" si="105"/>
        <v>42245.016736111109</v>
      </c>
      <c r="T1707" s="14">
        <f t="shared" si="106"/>
        <v>42256.666666666672</v>
      </c>
      <c r="U1707" t="str">
        <f t="shared" si="107"/>
        <v>August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Q1708" t="s">
        <v>8323</v>
      </c>
      <c r="R1708" t="s">
        <v>8345</v>
      </c>
      <c r="S1708" s="14">
        <f t="shared" si="105"/>
        <v>42179.306388888886</v>
      </c>
      <c r="T1708" s="14">
        <f t="shared" si="106"/>
        <v>42239.306388888886</v>
      </c>
      <c r="U1708" t="str">
        <f t="shared" si="107"/>
        <v>June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Q1709" t="s">
        <v>8323</v>
      </c>
      <c r="R1709" t="s">
        <v>8345</v>
      </c>
      <c r="S1709" s="14">
        <f t="shared" si="105"/>
        <v>42427.721006944441</v>
      </c>
      <c r="T1709" s="14">
        <f t="shared" si="106"/>
        <v>42457.679340277777</v>
      </c>
      <c r="U1709" t="str">
        <f t="shared" si="107"/>
        <v>February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Q1710" t="s">
        <v>8323</v>
      </c>
      <c r="R1710" t="s">
        <v>8345</v>
      </c>
      <c r="S1710" s="14">
        <f t="shared" si="105"/>
        <v>42451.866967592592</v>
      </c>
      <c r="T1710" s="14">
        <f t="shared" si="106"/>
        <v>42491.866967592592</v>
      </c>
      <c r="U1710" t="str">
        <f t="shared" si="107"/>
        <v>March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Q1711" t="s">
        <v>8323</v>
      </c>
      <c r="R1711" t="s">
        <v>8345</v>
      </c>
      <c r="S1711" s="14">
        <f t="shared" si="105"/>
        <v>41841.563819444447</v>
      </c>
      <c r="T1711" s="14">
        <f t="shared" si="106"/>
        <v>41882.818749999999</v>
      </c>
      <c r="U1711" t="str">
        <f t="shared" si="107"/>
        <v>July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Q1712" t="s">
        <v>8323</v>
      </c>
      <c r="R1712" t="s">
        <v>8345</v>
      </c>
      <c r="S1712" s="14">
        <f t="shared" si="105"/>
        <v>42341.591296296298</v>
      </c>
      <c r="T1712" s="14">
        <f t="shared" si="106"/>
        <v>42387.541666666672</v>
      </c>
      <c r="U1712" t="str">
        <f t="shared" si="107"/>
        <v>December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10.500000000000002</v>
      </c>
      <c r="Q1713" t="s">
        <v>8323</v>
      </c>
      <c r="R1713" t="s">
        <v>8345</v>
      </c>
      <c r="S1713" s="14">
        <f t="shared" si="105"/>
        <v>41852.646226851852</v>
      </c>
      <c r="T1713" s="14">
        <f t="shared" si="106"/>
        <v>41883.646226851852</v>
      </c>
      <c r="U1713" t="str">
        <f t="shared" si="107"/>
        <v>August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Q1714" t="s">
        <v>8323</v>
      </c>
      <c r="R1714" t="s">
        <v>8345</v>
      </c>
      <c r="S1714" s="14">
        <f t="shared" si="105"/>
        <v>42125.913807870369</v>
      </c>
      <c r="T1714" s="14">
        <f t="shared" si="106"/>
        <v>42185.913807870369</v>
      </c>
      <c r="U1714" t="str">
        <f t="shared" si="107"/>
        <v>May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Q1715" t="s">
        <v>8323</v>
      </c>
      <c r="R1715" t="s">
        <v>8345</v>
      </c>
      <c r="S1715" s="14">
        <f t="shared" si="105"/>
        <v>41887.801064814819</v>
      </c>
      <c r="T1715" s="14">
        <f t="shared" si="106"/>
        <v>41917.801064814819</v>
      </c>
      <c r="U1715" t="str">
        <f t="shared" si="107"/>
        <v>September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7.870000000000001</v>
      </c>
      <c r="Q1716" t="s">
        <v>8323</v>
      </c>
      <c r="R1716" t="s">
        <v>8345</v>
      </c>
      <c r="S1716" s="14">
        <f t="shared" si="105"/>
        <v>42095.918530092589</v>
      </c>
      <c r="T1716" s="14">
        <f t="shared" si="106"/>
        <v>42125.918530092589</v>
      </c>
      <c r="U1716" t="str">
        <f t="shared" si="107"/>
        <v>April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Q1717" t="s">
        <v>8323</v>
      </c>
      <c r="R1717" t="s">
        <v>8345</v>
      </c>
      <c r="S1717" s="14">
        <f t="shared" si="105"/>
        <v>42064.217418981483</v>
      </c>
      <c r="T1717" s="14">
        <f t="shared" si="106"/>
        <v>42094.140277777777</v>
      </c>
      <c r="U1717" t="str">
        <f t="shared" si="107"/>
        <v>March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Q1718" t="s">
        <v>8323</v>
      </c>
      <c r="R1718" t="s">
        <v>8345</v>
      </c>
      <c r="S1718" s="14">
        <f t="shared" si="105"/>
        <v>42673.577534722222</v>
      </c>
      <c r="T1718" s="14">
        <f t="shared" si="106"/>
        <v>42713.619201388894</v>
      </c>
      <c r="U1718" t="str">
        <f t="shared" si="107"/>
        <v>October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42.730000000000004</v>
      </c>
      <c r="Q1719" t="s">
        <v>8323</v>
      </c>
      <c r="R1719" t="s">
        <v>8345</v>
      </c>
      <c r="S1719" s="14">
        <f t="shared" si="105"/>
        <v>42460.981921296298</v>
      </c>
      <c r="T1719" s="14">
        <f t="shared" si="106"/>
        <v>42481.166666666672</v>
      </c>
      <c r="U1719" t="str">
        <f t="shared" si="107"/>
        <v>March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0.21000000000000002</v>
      </c>
      <c r="Q1720" t="s">
        <v>8323</v>
      </c>
      <c r="R1720" t="s">
        <v>8345</v>
      </c>
      <c r="S1720" s="14">
        <f t="shared" si="105"/>
        <v>42460.610520833332</v>
      </c>
      <c r="T1720" s="14">
        <f t="shared" si="106"/>
        <v>42504.207638888889</v>
      </c>
      <c r="U1720" t="str">
        <f t="shared" si="107"/>
        <v>March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Q1721" t="s">
        <v>8323</v>
      </c>
      <c r="R1721" t="s">
        <v>8345</v>
      </c>
      <c r="S1721" s="14">
        <f t="shared" si="105"/>
        <v>41869.534618055557</v>
      </c>
      <c r="T1721" s="14">
        <f t="shared" si="106"/>
        <v>41899.534618055557</v>
      </c>
      <c r="U1721" t="str">
        <f t="shared" si="107"/>
        <v>August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Q1722" t="s">
        <v>8323</v>
      </c>
      <c r="R1722" t="s">
        <v>8345</v>
      </c>
      <c r="S1722" s="14">
        <f t="shared" si="105"/>
        <v>41922.783229166671</v>
      </c>
      <c r="T1722" s="14">
        <f t="shared" si="106"/>
        <v>41952.824895833335</v>
      </c>
      <c r="U1722" t="str">
        <f t="shared" si="107"/>
        <v>October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Q1723" t="s">
        <v>8323</v>
      </c>
      <c r="R1723" t="s">
        <v>8345</v>
      </c>
      <c r="S1723" s="14">
        <f t="shared" si="105"/>
        <v>42319.461377314816</v>
      </c>
      <c r="T1723" s="14">
        <f t="shared" si="106"/>
        <v>42349.461377314816</v>
      </c>
      <c r="U1723" t="str">
        <f t="shared" si="107"/>
        <v>November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3.0000000000000002E-2</v>
      </c>
      <c r="Q1724" t="s">
        <v>8323</v>
      </c>
      <c r="R1724" t="s">
        <v>8345</v>
      </c>
      <c r="S1724" s="14">
        <f t="shared" si="105"/>
        <v>42425.960983796293</v>
      </c>
      <c r="T1724" s="14">
        <f t="shared" si="106"/>
        <v>42463.006944444445</v>
      </c>
      <c r="U1724" t="str">
        <f t="shared" si="107"/>
        <v>February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Q1725" t="s">
        <v>8323</v>
      </c>
      <c r="R1725" t="s">
        <v>8345</v>
      </c>
      <c r="S1725" s="14">
        <f t="shared" si="105"/>
        <v>42129.82540509259</v>
      </c>
      <c r="T1725" s="14">
        <f t="shared" si="106"/>
        <v>42186.25</v>
      </c>
      <c r="U1725" t="str">
        <f t="shared" si="107"/>
        <v>May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0.58000000000000007</v>
      </c>
      <c r="Q1726" t="s">
        <v>8323</v>
      </c>
      <c r="R1726" t="s">
        <v>8345</v>
      </c>
      <c r="S1726" s="14">
        <f t="shared" si="105"/>
        <v>41912.932430555556</v>
      </c>
      <c r="T1726" s="14">
        <f t="shared" si="106"/>
        <v>41942.932430555556</v>
      </c>
      <c r="U1726" t="str">
        <f t="shared" si="107"/>
        <v>September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Q1727" t="s">
        <v>8323</v>
      </c>
      <c r="R1727" t="s">
        <v>8345</v>
      </c>
      <c r="S1727" s="14">
        <f t="shared" si="105"/>
        <v>41845.968159722222</v>
      </c>
      <c r="T1727" s="14">
        <f t="shared" si="106"/>
        <v>41875.968159722222</v>
      </c>
      <c r="U1727" t="str">
        <f t="shared" si="107"/>
        <v>July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Q1728" t="s">
        <v>8323</v>
      </c>
      <c r="R1728" t="s">
        <v>8345</v>
      </c>
      <c r="S1728" s="14">
        <f t="shared" si="105"/>
        <v>41788.919722222221</v>
      </c>
      <c r="T1728" s="14">
        <f t="shared" si="106"/>
        <v>41817.919722222221</v>
      </c>
      <c r="U1728" t="str">
        <f t="shared" si="107"/>
        <v>May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3.0000000000000002E-2</v>
      </c>
      <c r="Q1729" t="s">
        <v>8323</v>
      </c>
      <c r="R1729" t="s">
        <v>8345</v>
      </c>
      <c r="S1729" s="14">
        <f t="shared" si="105"/>
        <v>42044.927974537037</v>
      </c>
      <c r="T1729" s="14">
        <f t="shared" si="106"/>
        <v>42099.458333333328</v>
      </c>
      <c r="U1729" t="str">
        <f t="shared" si="107"/>
        <v>February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Q1730" t="s">
        <v>8323</v>
      </c>
      <c r="R1730" t="s">
        <v>8345</v>
      </c>
      <c r="S1730" s="14">
        <f t="shared" si="105"/>
        <v>42268.625856481478</v>
      </c>
      <c r="T1730" s="14">
        <f t="shared" si="106"/>
        <v>42298.625856481478</v>
      </c>
      <c r="U1730" t="str">
        <f t="shared" si="107"/>
        <v>September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MROUND(E1731/D1731, 0.0001) * 100</f>
        <v>0</v>
      </c>
      <c r="Q1731" t="s">
        <v>8323</v>
      </c>
      <c r="R1731" t="s">
        <v>8345</v>
      </c>
      <c r="S1731" s="14">
        <f t="shared" ref="S1731:S1794" si="109">(J1731/86400)+DATE(1970,1,1)</f>
        <v>42471.052152777775</v>
      </c>
      <c r="T1731" s="14">
        <f t="shared" ref="T1731:T1794" si="110">(I1731/86400)+DATE(1970,1,1)</f>
        <v>42531.052152777775</v>
      </c>
      <c r="U1731" t="str">
        <f t="shared" ref="U1731:U1794" si="111">TEXT(S1731, "MMMM")</f>
        <v>April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Q1732" t="s">
        <v>8323</v>
      </c>
      <c r="R1732" t="s">
        <v>8345</v>
      </c>
      <c r="S1732" s="14">
        <f t="shared" si="109"/>
        <v>42272.087766203702</v>
      </c>
      <c r="T1732" s="14">
        <f t="shared" si="110"/>
        <v>42302.087766203702</v>
      </c>
      <c r="U1732" t="str">
        <f t="shared" si="111"/>
        <v>September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Q1733" t="s">
        <v>8323</v>
      </c>
      <c r="R1733" t="s">
        <v>8345</v>
      </c>
      <c r="S1733" s="14">
        <f t="shared" si="109"/>
        <v>42152.906851851847</v>
      </c>
      <c r="T1733" s="14">
        <f t="shared" si="110"/>
        <v>42166.625</v>
      </c>
      <c r="U1733" t="str">
        <f t="shared" si="111"/>
        <v>May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Q1734" t="s">
        <v>8323</v>
      </c>
      <c r="R1734" t="s">
        <v>8345</v>
      </c>
      <c r="S1734" s="14">
        <f t="shared" si="109"/>
        <v>42325.683807870373</v>
      </c>
      <c r="T1734" s="14">
        <f t="shared" si="110"/>
        <v>42385.208333333328</v>
      </c>
      <c r="U1734" t="str">
        <f t="shared" si="111"/>
        <v>November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Q1735" t="s">
        <v>8323</v>
      </c>
      <c r="R1735" t="s">
        <v>8345</v>
      </c>
      <c r="S1735" s="14">
        <f t="shared" si="109"/>
        <v>42614.675625000003</v>
      </c>
      <c r="T1735" s="14">
        <f t="shared" si="110"/>
        <v>42626.895833333328</v>
      </c>
      <c r="U1735" t="str">
        <f t="shared" si="111"/>
        <v>September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Q1736" t="s">
        <v>8323</v>
      </c>
      <c r="R1736" t="s">
        <v>8345</v>
      </c>
      <c r="S1736" s="14">
        <f t="shared" si="109"/>
        <v>42102.036527777775</v>
      </c>
      <c r="T1736" s="14">
        <f t="shared" si="110"/>
        <v>42132.036527777775</v>
      </c>
      <c r="U1736" t="str">
        <f t="shared" si="111"/>
        <v>April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Q1737" t="s">
        <v>8323</v>
      </c>
      <c r="R1737" t="s">
        <v>8345</v>
      </c>
      <c r="S1737" s="14">
        <f t="shared" si="109"/>
        <v>42559.81417824074</v>
      </c>
      <c r="T1737" s="14">
        <f t="shared" si="110"/>
        <v>42589.81417824074</v>
      </c>
      <c r="U1737" t="str">
        <f t="shared" si="111"/>
        <v>July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Q1738" t="s">
        <v>8323</v>
      </c>
      <c r="R1738" t="s">
        <v>8345</v>
      </c>
      <c r="S1738" s="14">
        <f t="shared" si="109"/>
        <v>42286.861493055556</v>
      </c>
      <c r="T1738" s="14">
        <f t="shared" si="110"/>
        <v>42316.90315972222</v>
      </c>
      <c r="U1738" t="str">
        <f t="shared" si="111"/>
        <v>October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21.250000000000004</v>
      </c>
      <c r="Q1739" t="s">
        <v>8323</v>
      </c>
      <c r="R1739" t="s">
        <v>8345</v>
      </c>
      <c r="S1739" s="14">
        <f t="shared" si="109"/>
        <v>42175.948981481481</v>
      </c>
      <c r="T1739" s="14">
        <f t="shared" si="110"/>
        <v>42205.948981481481</v>
      </c>
      <c r="U1739" t="str">
        <f t="shared" si="111"/>
        <v>June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Q1740" t="s">
        <v>8323</v>
      </c>
      <c r="R1740" t="s">
        <v>8345</v>
      </c>
      <c r="S1740" s="14">
        <f t="shared" si="109"/>
        <v>41884.874328703707</v>
      </c>
      <c r="T1740" s="14">
        <f t="shared" si="110"/>
        <v>41914.874328703707</v>
      </c>
      <c r="U1740" t="str">
        <f t="shared" si="111"/>
        <v>September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Q1741" t="s">
        <v>8323</v>
      </c>
      <c r="R1741" t="s">
        <v>8345</v>
      </c>
      <c r="S1741" s="14">
        <f t="shared" si="109"/>
        <v>42435.874212962968</v>
      </c>
      <c r="T1741" s="14">
        <f t="shared" si="110"/>
        <v>42494.832546296297</v>
      </c>
      <c r="U1741" t="str">
        <f t="shared" si="111"/>
        <v>March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Q1742" t="s">
        <v>8323</v>
      </c>
      <c r="R1742" t="s">
        <v>8345</v>
      </c>
      <c r="S1742" s="14">
        <f t="shared" si="109"/>
        <v>42171.817384259259</v>
      </c>
      <c r="T1742" s="14">
        <f t="shared" si="110"/>
        <v>42201.817384259259</v>
      </c>
      <c r="U1742" t="str">
        <f t="shared" si="111"/>
        <v>June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110.83000000000001</v>
      </c>
      <c r="Q1743" t="s">
        <v>8336</v>
      </c>
      <c r="R1743" t="s">
        <v>8337</v>
      </c>
      <c r="S1743" s="14">
        <f t="shared" si="109"/>
        <v>42120.628136574072</v>
      </c>
      <c r="T1743" s="14">
        <f t="shared" si="110"/>
        <v>42165.628136574072</v>
      </c>
      <c r="U1743" t="str">
        <f t="shared" si="111"/>
        <v>April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108.75000000000001</v>
      </c>
      <c r="Q1744" t="s">
        <v>8336</v>
      </c>
      <c r="R1744" t="s">
        <v>8337</v>
      </c>
      <c r="S1744" s="14">
        <f t="shared" si="109"/>
        <v>42710.876967592594</v>
      </c>
      <c r="T1744" s="14">
        <f t="shared" si="110"/>
        <v>42742.875</v>
      </c>
      <c r="U1744" t="str">
        <f t="shared" si="111"/>
        <v>December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Q1745" t="s">
        <v>8336</v>
      </c>
      <c r="R1745" t="s">
        <v>8337</v>
      </c>
      <c r="S1745" s="14">
        <f t="shared" si="109"/>
        <v>42586.925636574073</v>
      </c>
      <c r="T1745" s="14">
        <f t="shared" si="110"/>
        <v>42609.165972222225</v>
      </c>
      <c r="U1745" t="str">
        <f t="shared" si="111"/>
        <v>August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118.45000000000002</v>
      </c>
      <c r="Q1746" t="s">
        <v>8336</v>
      </c>
      <c r="R1746" t="s">
        <v>8337</v>
      </c>
      <c r="S1746" s="14">
        <f t="shared" si="109"/>
        <v>42026.605057870373</v>
      </c>
      <c r="T1746" s="14">
        <f t="shared" si="110"/>
        <v>42071.563391203701</v>
      </c>
      <c r="U1746" t="str">
        <f t="shared" si="111"/>
        <v>January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Q1747" t="s">
        <v>8336</v>
      </c>
      <c r="R1747" t="s">
        <v>8337</v>
      </c>
      <c r="S1747" s="14">
        <f t="shared" si="109"/>
        <v>42690.259699074071</v>
      </c>
      <c r="T1747" s="14">
        <f t="shared" si="110"/>
        <v>42726.083333333328</v>
      </c>
      <c r="U1747" t="str">
        <f t="shared" si="111"/>
        <v>November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Q1748" t="s">
        <v>8336</v>
      </c>
      <c r="R1748" t="s">
        <v>8337</v>
      </c>
      <c r="S1748" s="14">
        <f t="shared" si="109"/>
        <v>42668.176701388889</v>
      </c>
      <c r="T1748" s="14">
        <f t="shared" si="110"/>
        <v>42698.083333333328</v>
      </c>
      <c r="U1748" t="str">
        <f t="shared" si="111"/>
        <v>October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104.96000000000001</v>
      </c>
      <c r="Q1749" t="s">
        <v>8336</v>
      </c>
      <c r="R1749" t="s">
        <v>8337</v>
      </c>
      <c r="S1749" s="14">
        <f t="shared" si="109"/>
        <v>42292.435532407406</v>
      </c>
      <c r="T1749" s="14">
        <f t="shared" si="110"/>
        <v>42321.625</v>
      </c>
      <c r="U1749" t="str">
        <f t="shared" si="111"/>
        <v>October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129.95000000000002</v>
      </c>
      <c r="Q1750" t="s">
        <v>8336</v>
      </c>
      <c r="R1750" t="s">
        <v>8337</v>
      </c>
      <c r="S1750" s="14">
        <f t="shared" si="109"/>
        <v>42219.950729166667</v>
      </c>
      <c r="T1750" s="14">
        <f t="shared" si="110"/>
        <v>42249.950729166667</v>
      </c>
      <c r="U1750" t="str">
        <f t="shared" si="111"/>
        <v>August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123.49000000000001</v>
      </c>
      <c r="Q1751" t="s">
        <v>8336</v>
      </c>
      <c r="R1751" t="s">
        <v>8337</v>
      </c>
      <c r="S1751" s="14">
        <f t="shared" si="109"/>
        <v>42758.975937499999</v>
      </c>
      <c r="T1751" s="14">
        <f t="shared" si="110"/>
        <v>42795.791666666672</v>
      </c>
      <c r="U1751" t="str">
        <f t="shared" si="111"/>
        <v>January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Q1752" t="s">
        <v>8336</v>
      </c>
      <c r="R1752" t="s">
        <v>8337</v>
      </c>
      <c r="S1752" s="14">
        <f t="shared" si="109"/>
        <v>42454.836851851855</v>
      </c>
      <c r="T1752" s="14">
        <f t="shared" si="110"/>
        <v>42479.836851851855</v>
      </c>
      <c r="U1752" t="str">
        <f t="shared" si="111"/>
        <v>March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102.90000000000002</v>
      </c>
      <c r="Q1753" t="s">
        <v>8336</v>
      </c>
      <c r="R1753" t="s">
        <v>8337</v>
      </c>
      <c r="S1753" s="14">
        <f t="shared" si="109"/>
        <v>42052.7815162037</v>
      </c>
      <c r="T1753" s="14">
        <f t="shared" si="110"/>
        <v>42082.739849537036</v>
      </c>
      <c r="U1753" t="str">
        <f t="shared" si="111"/>
        <v>February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Q1754" t="s">
        <v>8336</v>
      </c>
      <c r="R1754" t="s">
        <v>8337</v>
      </c>
      <c r="S1754" s="14">
        <f t="shared" si="109"/>
        <v>42627.253263888888</v>
      </c>
      <c r="T1754" s="14">
        <f t="shared" si="110"/>
        <v>42657.253263888888</v>
      </c>
      <c r="U1754" t="str">
        <f t="shared" si="111"/>
        <v>September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Q1755" t="s">
        <v>8336</v>
      </c>
      <c r="R1755" t="s">
        <v>8337</v>
      </c>
      <c r="S1755" s="14">
        <f t="shared" si="109"/>
        <v>42420.74962962963</v>
      </c>
      <c r="T1755" s="14">
        <f t="shared" si="110"/>
        <v>42450.707962962959</v>
      </c>
      <c r="U1755" t="str">
        <f t="shared" si="111"/>
        <v>February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Q1756" t="s">
        <v>8336</v>
      </c>
      <c r="R1756" t="s">
        <v>8337</v>
      </c>
      <c r="S1756" s="14">
        <f t="shared" si="109"/>
        <v>42067.876770833333</v>
      </c>
      <c r="T1756" s="14">
        <f t="shared" si="110"/>
        <v>42097.835104166668</v>
      </c>
      <c r="U1756" t="str">
        <f t="shared" si="111"/>
        <v>March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Q1757" t="s">
        <v>8336</v>
      </c>
      <c r="R1757" t="s">
        <v>8337</v>
      </c>
      <c r="S1757" s="14">
        <f t="shared" si="109"/>
        <v>42252.788900462961</v>
      </c>
      <c r="T1757" s="14">
        <f t="shared" si="110"/>
        <v>42282.788900462961</v>
      </c>
      <c r="U1757" t="str">
        <f t="shared" si="111"/>
        <v>September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Q1758" t="s">
        <v>8336</v>
      </c>
      <c r="R1758" t="s">
        <v>8337</v>
      </c>
      <c r="S1758" s="14">
        <f t="shared" si="109"/>
        <v>42571.167465277773</v>
      </c>
      <c r="T1758" s="14">
        <f t="shared" si="110"/>
        <v>42611.167465277773</v>
      </c>
      <c r="U1758" t="str">
        <f t="shared" si="111"/>
        <v>July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116.00000000000001</v>
      </c>
      <c r="Q1759" t="s">
        <v>8336</v>
      </c>
      <c r="R1759" t="s">
        <v>8337</v>
      </c>
      <c r="S1759" s="14">
        <f t="shared" si="109"/>
        <v>42733.827349537038</v>
      </c>
      <c r="T1759" s="14">
        <f t="shared" si="110"/>
        <v>42763.811805555553</v>
      </c>
      <c r="U1759" t="str">
        <f t="shared" si="111"/>
        <v>December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Q1760" t="s">
        <v>8336</v>
      </c>
      <c r="R1760" t="s">
        <v>8337</v>
      </c>
      <c r="S1760" s="14">
        <f t="shared" si="109"/>
        <v>42505.955925925926</v>
      </c>
      <c r="T1760" s="14">
        <f t="shared" si="110"/>
        <v>42565.955925925926</v>
      </c>
      <c r="U1760" t="str">
        <f t="shared" si="111"/>
        <v>May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Q1761" t="s">
        <v>8336</v>
      </c>
      <c r="R1761" t="s">
        <v>8337</v>
      </c>
      <c r="S1761" s="14">
        <f t="shared" si="109"/>
        <v>42068.829039351855</v>
      </c>
      <c r="T1761" s="14">
        <f t="shared" si="110"/>
        <v>42088.787372685183</v>
      </c>
      <c r="U1761" t="str">
        <f t="shared" si="111"/>
        <v>March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Q1762" t="s">
        <v>8336</v>
      </c>
      <c r="R1762" t="s">
        <v>8337</v>
      </c>
      <c r="S1762" s="14">
        <f t="shared" si="109"/>
        <v>42405.67260416667</v>
      </c>
      <c r="T1762" s="14">
        <f t="shared" si="110"/>
        <v>42425.67260416667</v>
      </c>
      <c r="U1762" t="str">
        <f t="shared" si="111"/>
        <v>February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Q1763" t="s">
        <v>8336</v>
      </c>
      <c r="R1763" t="s">
        <v>8337</v>
      </c>
      <c r="S1763" s="14">
        <f t="shared" si="109"/>
        <v>42209.567824074074</v>
      </c>
      <c r="T1763" s="14">
        <f t="shared" si="110"/>
        <v>42259.567824074074</v>
      </c>
      <c r="U1763" t="str">
        <f t="shared" si="111"/>
        <v>July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Q1764" t="s">
        <v>8336</v>
      </c>
      <c r="R1764" t="s">
        <v>8337</v>
      </c>
      <c r="S1764" s="14">
        <f t="shared" si="109"/>
        <v>42410.982002314813</v>
      </c>
      <c r="T1764" s="14">
        <f t="shared" si="110"/>
        <v>42440.982002314813</v>
      </c>
      <c r="U1764" t="str">
        <f t="shared" si="111"/>
        <v>February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101.91000000000001</v>
      </c>
      <c r="Q1765" t="s">
        <v>8336</v>
      </c>
      <c r="R1765" t="s">
        <v>8337</v>
      </c>
      <c r="S1765" s="14">
        <f t="shared" si="109"/>
        <v>42636.868518518517</v>
      </c>
      <c r="T1765" s="14">
        <f t="shared" si="110"/>
        <v>42666.868518518517</v>
      </c>
      <c r="U1765" t="str">
        <f t="shared" si="111"/>
        <v>September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Q1766" t="s">
        <v>8336</v>
      </c>
      <c r="R1766" t="s">
        <v>8337</v>
      </c>
      <c r="S1766" s="14">
        <f t="shared" si="109"/>
        <v>41825.485868055555</v>
      </c>
      <c r="T1766" s="14">
        <f t="shared" si="110"/>
        <v>41854.485868055555</v>
      </c>
      <c r="U1766" t="str">
        <f t="shared" si="111"/>
        <v>July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Q1767" t="s">
        <v>8336</v>
      </c>
      <c r="R1767" t="s">
        <v>8337</v>
      </c>
      <c r="S1767" s="14">
        <f t="shared" si="109"/>
        <v>41834.980462962965</v>
      </c>
      <c r="T1767" s="14">
        <f t="shared" si="110"/>
        <v>41864.980462962965</v>
      </c>
      <c r="U1767" t="str">
        <f t="shared" si="111"/>
        <v>July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Q1768" t="s">
        <v>8336</v>
      </c>
      <c r="R1768" t="s">
        <v>8337</v>
      </c>
      <c r="S1768" s="14">
        <f t="shared" si="109"/>
        <v>41855.859814814816</v>
      </c>
      <c r="T1768" s="14">
        <f t="shared" si="110"/>
        <v>41876.859814814816</v>
      </c>
      <c r="U1768" t="str">
        <f t="shared" si="111"/>
        <v>August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Q1769" t="s">
        <v>8336</v>
      </c>
      <c r="R1769" t="s">
        <v>8337</v>
      </c>
      <c r="S1769" s="14">
        <f t="shared" si="109"/>
        <v>41824.658379629633</v>
      </c>
      <c r="T1769" s="14">
        <f t="shared" si="110"/>
        <v>41854.658379629633</v>
      </c>
      <c r="U1769" t="str">
        <f t="shared" si="111"/>
        <v>July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Q1770" t="s">
        <v>8336</v>
      </c>
      <c r="R1770" t="s">
        <v>8337</v>
      </c>
      <c r="S1770" s="14">
        <f t="shared" si="109"/>
        <v>41849.560694444444</v>
      </c>
      <c r="T1770" s="14">
        <f t="shared" si="110"/>
        <v>41909.560694444444</v>
      </c>
      <c r="U1770" t="str">
        <f t="shared" si="111"/>
        <v>July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Q1771" t="s">
        <v>8336</v>
      </c>
      <c r="R1771" t="s">
        <v>8337</v>
      </c>
      <c r="S1771" s="14">
        <f t="shared" si="109"/>
        <v>41987.818969907406</v>
      </c>
      <c r="T1771" s="14">
        <f t="shared" si="110"/>
        <v>42017.818969907406</v>
      </c>
      <c r="U1771" t="str">
        <f t="shared" si="111"/>
        <v>December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56.510000000000005</v>
      </c>
      <c r="Q1772" t="s">
        <v>8336</v>
      </c>
      <c r="R1772" t="s">
        <v>8337</v>
      </c>
      <c r="S1772" s="14">
        <f t="shared" si="109"/>
        <v>41891.780023148152</v>
      </c>
      <c r="T1772" s="14">
        <f t="shared" si="110"/>
        <v>41926.780023148152</v>
      </c>
      <c r="U1772" t="str">
        <f t="shared" si="111"/>
        <v>September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21.310000000000002</v>
      </c>
      <c r="Q1773" t="s">
        <v>8336</v>
      </c>
      <c r="R1773" t="s">
        <v>8337</v>
      </c>
      <c r="S1773" s="14">
        <f t="shared" si="109"/>
        <v>41905.979629629626</v>
      </c>
      <c r="T1773" s="14">
        <f t="shared" si="110"/>
        <v>41935.979629629626</v>
      </c>
      <c r="U1773" t="str">
        <f t="shared" si="111"/>
        <v>September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Q1774" t="s">
        <v>8336</v>
      </c>
      <c r="R1774" t="s">
        <v>8337</v>
      </c>
      <c r="S1774" s="14">
        <f t="shared" si="109"/>
        <v>41766.718009259261</v>
      </c>
      <c r="T1774" s="14">
        <f t="shared" si="110"/>
        <v>41826.718009259261</v>
      </c>
      <c r="U1774" t="str">
        <f t="shared" si="111"/>
        <v>May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6.2600000000000007</v>
      </c>
      <c r="Q1775" t="s">
        <v>8336</v>
      </c>
      <c r="R1775" t="s">
        <v>8337</v>
      </c>
      <c r="S1775" s="14">
        <f t="shared" si="109"/>
        <v>41978.760393518518</v>
      </c>
      <c r="T1775" s="14">
        <f t="shared" si="110"/>
        <v>42023.760393518518</v>
      </c>
      <c r="U1775" t="str">
        <f t="shared" si="111"/>
        <v>December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Q1776" t="s">
        <v>8336</v>
      </c>
      <c r="R1776" t="s">
        <v>8337</v>
      </c>
      <c r="S1776" s="14">
        <f t="shared" si="109"/>
        <v>41930.218657407408</v>
      </c>
      <c r="T1776" s="14">
        <f t="shared" si="110"/>
        <v>41972.624305555553</v>
      </c>
      <c r="U1776" t="str">
        <f t="shared" si="111"/>
        <v>October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65.100000000000009</v>
      </c>
      <c r="Q1777" t="s">
        <v>8336</v>
      </c>
      <c r="R1777" t="s">
        <v>8337</v>
      </c>
      <c r="S1777" s="14">
        <f t="shared" si="109"/>
        <v>41891.976388888885</v>
      </c>
      <c r="T1777" s="14">
        <f t="shared" si="110"/>
        <v>41936.976388888885</v>
      </c>
      <c r="U1777" t="str">
        <f t="shared" si="111"/>
        <v>September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Q1778" t="s">
        <v>8336</v>
      </c>
      <c r="R1778" t="s">
        <v>8337</v>
      </c>
      <c r="S1778" s="14">
        <f t="shared" si="109"/>
        <v>41905.95684027778</v>
      </c>
      <c r="T1778" s="14">
        <f t="shared" si="110"/>
        <v>41941.95684027778</v>
      </c>
      <c r="U1778" t="str">
        <f t="shared" si="111"/>
        <v>September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Q1779" t="s">
        <v>8336</v>
      </c>
      <c r="R1779" t="s">
        <v>8337</v>
      </c>
      <c r="S1779" s="14">
        <f t="shared" si="109"/>
        <v>42025.357094907406</v>
      </c>
      <c r="T1779" s="14">
        <f t="shared" si="110"/>
        <v>42055.357094907406</v>
      </c>
      <c r="U1779" t="str">
        <f t="shared" si="111"/>
        <v>January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Q1780" t="s">
        <v>8336</v>
      </c>
      <c r="R1780" t="s">
        <v>8337</v>
      </c>
      <c r="S1780" s="14">
        <f t="shared" si="109"/>
        <v>42045.86336805555</v>
      </c>
      <c r="T1780" s="14">
        <f t="shared" si="110"/>
        <v>42090.821701388893</v>
      </c>
      <c r="U1780" t="str">
        <f t="shared" si="111"/>
        <v>February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Q1781" t="s">
        <v>8336</v>
      </c>
      <c r="R1781" t="s">
        <v>8337</v>
      </c>
      <c r="S1781" s="14">
        <f t="shared" si="109"/>
        <v>42585.691898148143</v>
      </c>
      <c r="T1781" s="14">
        <f t="shared" si="110"/>
        <v>42615.691898148143</v>
      </c>
      <c r="U1781" t="str">
        <f t="shared" si="111"/>
        <v>August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Q1782" t="s">
        <v>8336</v>
      </c>
      <c r="R1782" t="s">
        <v>8337</v>
      </c>
      <c r="S1782" s="14">
        <f t="shared" si="109"/>
        <v>42493.600810185184</v>
      </c>
      <c r="T1782" s="14">
        <f t="shared" si="110"/>
        <v>42553.600810185184</v>
      </c>
      <c r="U1782" t="str">
        <f t="shared" si="111"/>
        <v>May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25.759999999999998</v>
      </c>
      <c r="Q1783" t="s">
        <v>8336</v>
      </c>
      <c r="R1783" t="s">
        <v>8337</v>
      </c>
      <c r="S1783" s="14">
        <f t="shared" si="109"/>
        <v>42597.617418981477</v>
      </c>
      <c r="T1783" s="14">
        <f t="shared" si="110"/>
        <v>42628.617418981477</v>
      </c>
      <c r="U1783" t="str">
        <f t="shared" si="111"/>
        <v>August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Q1784" t="s">
        <v>8336</v>
      </c>
      <c r="R1784" t="s">
        <v>8337</v>
      </c>
      <c r="S1784" s="14">
        <f t="shared" si="109"/>
        <v>42388.575104166666</v>
      </c>
      <c r="T1784" s="14">
        <f t="shared" si="110"/>
        <v>42421.575104166666</v>
      </c>
      <c r="U1784" t="str">
        <f t="shared" si="111"/>
        <v>January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Q1785" t="s">
        <v>8336</v>
      </c>
      <c r="R1785" t="s">
        <v>8337</v>
      </c>
      <c r="S1785" s="14">
        <f t="shared" si="109"/>
        <v>42115.949976851851</v>
      </c>
      <c r="T1785" s="14">
        <f t="shared" si="110"/>
        <v>42145.949976851851</v>
      </c>
      <c r="U1785" t="str">
        <f t="shared" si="111"/>
        <v>April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Q1786" t="s">
        <v>8336</v>
      </c>
      <c r="R1786" t="s">
        <v>8337</v>
      </c>
      <c r="S1786" s="14">
        <f t="shared" si="109"/>
        <v>42003.655555555553</v>
      </c>
      <c r="T1786" s="14">
        <f t="shared" si="110"/>
        <v>42035.142361111109</v>
      </c>
      <c r="U1786" t="str">
        <f t="shared" si="111"/>
        <v>December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20.220000000000002</v>
      </c>
      <c r="Q1787" t="s">
        <v>8336</v>
      </c>
      <c r="R1787" t="s">
        <v>8337</v>
      </c>
      <c r="S1787" s="14">
        <f t="shared" si="109"/>
        <v>41897.134895833333</v>
      </c>
      <c r="T1787" s="14">
        <f t="shared" si="110"/>
        <v>41928</v>
      </c>
      <c r="U1787" t="str">
        <f t="shared" si="111"/>
        <v>September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Q1788" t="s">
        <v>8336</v>
      </c>
      <c r="R1788" t="s">
        <v>8337</v>
      </c>
      <c r="S1788" s="14">
        <f t="shared" si="109"/>
        <v>41958.550659722227</v>
      </c>
      <c r="T1788" s="14">
        <f t="shared" si="110"/>
        <v>41988.550659722227</v>
      </c>
      <c r="U1788" t="str">
        <f t="shared" si="111"/>
        <v>November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15.330000000000002</v>
      </c>
      <c r="Q1789" t="s">
        <v>8336</v>
      </c>
      <c r="R1789" t="s">
        <v>8337</v>
      </c>
      <c r="S1789" s="14">
        <f t="shared" si="109"/>
        <v>42068.65552083333</v>
      </c>
      <c r="T1789" s="14">
        <f t="shared" si="110"/>
        <v>42098.613854166666</v>
      </c>
      <c r="U1789" t="str">
        <f t="shared" si="111"/>
        <v>March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1.3800000000000001</v>
      </c>
      <c r="Q1790" t="s">
        <v>8336</v>
      </c>
      <c r="R1790" t="s">
        <v>8337</v>
      </c>
      <c r="S1790" s="14">
        <f t="shared" si="109"/>
        <v>41913.94840277778</v>
      </c>
      <c r="T1790" s="14">
        <f t="shared" si="110"/>
        <v>41943.94840277778</v>
      </c>
      <c r="U1790" t="str">
        <f t="shared" si="111"/>
        <v>October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Q1791" t="s">
        <v>8336</v>
      </c>
      <c r="R1791" t="s">
        <v>8337</v>
      </c>
      <c r="S1791" s="14">
        <f t="shared" si="109"/>
        <v>41956.250034722223</v>
      </c>
      <c r="T1791" s="14">
        <f t="shared" si="110"/>
        <v>42016.250034722223</v>
      </c>
      <c r="U1791" t="str">
        <f t="shared" si="111"/>
        <v>November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4.9600000000000009</v>
      </c>
      <c r="Q1792" t="s">
        <v>8336</v>
      </c>
      <c r="R1792" t="s">
        <v>8337</v>
      </c>
      <c r="S1792" s="14">
        <f t="shared" si="109"/>
        <v>42010.674513888887</v>
      </c>
      <c r="T1792" s="14">
        <f t="shared" si="110"/>
        <v>42040.674513888887</v>
      </c>
      <c r="U1792" t="str">
        <f t="shared" si="111"/>
        <v>January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3.5700000000000003</v>
      </c>
      <c r="Q1793" t="s">
        <v>8336</v>
      </c>
      <c r="R1793" t="s">
        <v>8337</v>
      </c>
      <c r="S1793" s="14">
        <f t="shared" si="109"/>
        <v>41973.740335648152</v>
      </c>
      <c r="T1793" s="14">
        <f t="shared" si="110"/>
        <v>42033.740335648152</v>
      </c>
      <c r="U1793" t="str">
        <f t="shared" si="111"/>
        <v>November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61.120000000000005</v>
      </c>
      <c r="Q1794" t="s">
        <v>8336</v>
      </c>
      <c r="R1794" t="s">
        <v>8337</v>
      </c>
      <c r="S1794" s="14">
        <f t="shared" si="109"/>
        <v>42189.031041666662</v>
      </c>
      <c r="T1794" s="14">
        <f t="shared" si="110"/>
        <v>42226.290972222225</v>
      </c>
      <c r="U1794" t="str">
        <f t="shared" si="111"/>
        <v>July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MROUND(E1795/D1795, 0.0001) * 100</f>
        <v>1.33</v>
      </c>
      <c r="Q1795" t="s">
        <v>8336</v>
      </c>
      <c r="R1795" t="s">
        <v>8337</v>
      </c>
      <c r="S1795" s="14">
        <f t="shared" ref="S1795:S1858" si="113">(J1795/86400)+DATE(1970,1,1)</f>
        <v>41940.891666666663</v>
      </c>
      <c r="T1795" s="14">
        <f t="shared" ref="T1795:T1858" si="114">(I1795/86400)+DATE(1970,1,1)</f>
        <v>41970.933333333334</v>
      </c>
      <c r="U1795" t="str">
        <f t="shared" ref="U1795:U1858" si="115">TEXT(S1795, "MMMM")</f>
        <v>October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11.080000000000002</v>
      </c>
      <c r="Q1796" t="s">
        <v>8336</v>
      </c>
      <c r="R1796" t="s">
        <v>8337</v>
      </c>
      <c r="S1796" s="14">
        <f t="shared" si="113"/>
        <v>42011.551180555558</v>
      </c>
      <c r="T1796" s="14">
        <f t="shared" si="114"/>
        <v>42046.551180555558</v>
      </c>
      <c r="U1796" t="str">
        <f t="shared" si="115"/>
        <v>January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Q1797" t="s">
        <v>8336</v>
      </c>
      <c r="R1797" t="s">
        <v>8337</v>
      </c>
      <c r="S1797" s="14">
        <f t="shared" si="113"/>
        <v>42628.288668981477</v>
      </c>
      <c r="T1797" s="14">
        <f t="shared" si="114"/>
        <v>42657.666666666672</v>
      </c>
      <c r="U1797" t="str">
        <f t="shared" si="115"/>
        <v>September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Q1798" t="s">
        <v>8336</v>
      </c>
      <c r="R1798" t="s">
        <v>8337</v>
      </c>
      <c r="S1798" s="14">
        <f t="shared" si="113"/>
        <v>42515.439421296294</v>
      </c>
      <c r="T1798" s="14">
        <f t="shared" si="114"/>
        <v>42575.439421296294</v>
      </c>
      <c r="U1798" t="str">
        <f t="shared" si="115"/>
        <v>May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Q1799" t="s">
        <v>8336</v>
      </c>
      <c r="R1799" t="s">
        <v>8337</v>
      </c>
      <c r="S1799" s="14">
        <f t="shared" si="113"/>
        <v>42689.56931712963</v>
      </c>
      <c r="T1799" s="14">
        <f t="shared" si="114"/>
        <v>42719.56931712963</v>
      </c>
      <c r="U1799" t="str">
        <f t="shared" si="115"/>
        <v>November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13.639999999999999</v>
      </c>
      <c r="Q1800" t="s">
        <v>8336</v>
      </c>
      <c r="R1800" t="s">
        <v>8337</v>
      </c>
      <c r="S1800" s="14">
        <f t="shared" si="113"/>
        <v>42344.32677083333</v>
      </c>
      <c r="T1800" s="14">
        <f t="shared" si="114"/>
        <v>42404.32677083333</v>
      </c>
      <c r="U1800" t="str">
        <f t="shared" si="115"/>
        <v>December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1.7500000000000002</v>
      </c>
      <c r="Q1801" t="s">
        <v>8336</v>
      </c>
      <c r="R1801" t="s">
        <v>8337</v>
      </c>
      <c r="S1801" s="14">
        <f t="shared" si="113"/>
        <v>41934.842685185184</v>
      </c>
      <c r="T1801" s="14">
        <f t="shared" si="114"/>
        <v>41954.884351851855</v>
      </c>
      <c r="U1801" t="str">
        <f t="shared" si="115"/>
        <v>October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20.450000000000003</v>
      </c>
      <c r="Q1802" t="s">
        <v>8336</v>
      </c>
      <c r="R1802" t="s">
        <v>8337</v>
      </c>
      <c r="S1802" s="14">
        <f t="shared" si="113"/>
        <v>42623.606134259258</v>
      </c>
      <c r="T1802" s="14">
        <f t="shared" si="114"/>
        <v>42653.606134259258</v>
      </c>
      <c r="U1802" t="str">
        <f t="shared" si="115"/>
        <v>September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13.850000000000001</v>
      </c>
      <c r="Q1803" t="s">
        <v>8336</v>
      </c>
      <c r="R1803" t="s">
        <v>8337</v>
      </c>
      <c r="S1803" s="14">
        <f t="shared" si="113"/>
        <v>42321.660509259258</v>
      </c>
      <c r="T1803" s="14">
        <f t="shared" si="114"/>
        <v>42353.506944444445</v>
      </c>
      <c r="U1803" t="str">
        <f t="shared" si="115"/>
        <v>November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Q1804" t="s">
        <v>8336</v>
      </c>
      <c r="R1804" t="s">
        <v>8337</v>
      </c>
      <c r="S1804" s="14">
        <f t="shared" si="113"/>
        <v>42159.47256944445</v>
      </c>
      <c r="T1804" s="14">
        <f t="shared" si="114"/>
        <v>42182.915972222225</v>
      </c>
      <c r="U1804" t="str">
        <f t="shared" si="115"/>
        <v>June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Q1805" t="s">
        <v>8336</v>
      </c>
      <c r="R1805" t="s">
        <v>8337</v>
      </c>
      <c r="S1805" s="14">
        <f t="shared" si="113"/>
        <v>42018.071550925924</v>
      </c>
      <c r="T1805" s="14">
        <f t="shared" si="114"/>
        <v>42049.071550925924</v>
      </c>
      <c r="U1805" t="str">
        <f t="shared" si="115"/>
        <v>January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Q1806" t="s">
        <v>8336</v>
      </c>
      <c r="R1806" t="s">
        <v>8337</v>
      </c>
      <c r="S1806" s="14">
        <f t="shared" si="113"/>
        <v>42282.678287037037</v>
      </c>
      <c r="T1806" s="14">
        <f t="shared" si="114"/>
        <v>42322.719953703709</v>
      </c>
      <c r="U1806" t="str">
        <f t="shared" si="115"/>
        <v>October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Q1807" t="s">
        <v>8336</v>
      </c>
      <c r="R1807" t="s">
        <v>8337</v>
      </c>
      <c r="S1807" s="14">
        <f t="shared" si="113"/>
        <v>42247.803912037038</v>
      </c>
      <c r="T1807" s="14">
        <f t="shared" si="114"/>
        <v>42279.75</v>
      </c>
      <c r="U1807" t="str">
        <f t="shared" si="115"/>
        <v>August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Q1808" t="s">
        <v>8336</v>
      </c>
      <c r="R1808" t="s">
        <v>8337</v>
      </c>
      <c r="S1808" s="14">
        <f t="shared" si="113"/>
        <v>41877.638298611113</v>
      </c>
      <c r="T1808" s="14">
        <f t="shared" si="114"/>
        <v>41912.638298611113</v>
      </c>
      <c r="U1808" t="str">
        <f t="shared" si="115"/>
        <v>August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Q1809" t="s">
        <v>8336</v>
      </c>
      <c r="R1809" t="s">
        <v>8337</v>
      </c>
      <c r="S1809" s="14">
        <f t="shared" si="113"/>
        <v>41880.068437499998</v>
      </c>
      <c r="T1809" s="14">
        <f t="shared" si="114"/>
        <v>41910.068437499998</v>
      </c>
      <c r="U1809" t="str">
        <f t="shared" si="115"/>
        <v>August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41.410000000000004</v>
      </c>
      <c r="Q1810" t="s">
        <v>8336</v>
      </c>
      <c r="R1810" t="s">
        <v>8337</v>
      </c>
      <c r="S1810" s="14">
        <f t="shared" si="113"/>
        <v>42742.680902777778</v>
      </c>
      <c r="T1810" s="14">
        <f t="shared" si="114"/>
        <v>42777.680902777778</v>
      </c>
      <c r="U1810" t="str">
        <f t="shared" si="115"/>
        <v>January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Q1811" t="s">
        <v>8336</v>
      </c>
      <c r="R1811" t="s">
        <v>8337</v>
      </c>
      <c r="S1811" s="14">
        <f t="shared" si="113"/>
        <v>42029.907858796301</v>
      </c>
      <c r="T1811" s="14">
        <f t="shared" si="114"/>
        <v>42064.907858796301</v>
      </c>
      <c r="U1811" t="str">
        <f t="shared" si="115"/>
        <v>January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3.3300000000000005</v>
      </c>
      <c r="Q1812" t="s">
        <v>8336</v>
      </c>
      <c r="R1812" t="s">
        <v>8337</v>
      </c>
      <c r="S1812" s="14">
        <f t="shared" si="113"/>
        <v>41860.91002314815</v>
      </c>
      <c r="T1812" s="14">
        <f t="shared" si="114"/>
        <v>41872.91002314815</v>
      </c>
      <c r="U1812" t="str">
        <f t="shared" si="115"/>
        <v>August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6.9999999999999993E-2</v>
      </c>
      <c r="Q1813" t="s">
        <v>8336</v>
      </c>
      <c r="R1813" t="s">
        <v>8337</v>
      </c>
      <c r="S1813" s="14">
        <f t="shared" si="113"/>
        <v>41876.433680555558</v>
      </c>
      <c r="T1813" s="14">
        <f t="shared" si="114"/>
        <v>41936.166666666664</v>
      </c>
      <c r="U1813" t="str">
        <f t="shared" si="115"/>
        <v>August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13.309999999999999</v>
      </c>
      <c r="Q1814" t="s">
        <v>8336</v>
      </c>
      <c r="R1814" t="s">
        <v>8337</v>
      </c>
      <c r="S1814" s="14">
        <f t="shared" si="113"/>
        <v>42524.318703703699</v>
      </c>
      <c r="T1814" s="14">
        <f t="shared" si="114"/>
        <v>42554.318703703699</v>
      </c>
      <c r="U1814" t="str">
        <f t="shared" si="115"/>
        <v>June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Q1815" t="s">
        <v>8336</v>
      </c>
      <c r="R1815" t="s">
        <v>8337</v>
      </c>
      <c r="S1815" s="14">
        <f t="shared" si="113"/>
        <v>41829.889027777775</v>
      </c>
      <c r="T1815" s="14">
        <f t="shared" si="114"/>
        <v>41859.889027777775</v>
      </c>
      <c r="U1815" t="str">
        <f t="shared" si="115"/>
        <v>July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Q1816" t="s">
        <v>8336</v>
      </c>
      <c r="R1816" t="s">
        <v>8337</v>
      </c>
      <c r="S1816" s="14">
        <f t="shared" si="113"/>
        <v>42033.314074074078</v>
      </c>
      <c r="T1816" s="14">
        <f t="shared" si="114"/>
        <v>42063.314074074078</v>
      </c>
      <c r="U1816" t="str">
        <f t="shared" si="115"/>
        <v>January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Q1817" t="s">
        <v>8336</v>
      </c>
      <c r="R1817" t="s">
        <v>8337</v>
      </c>
      <c r="S1817" s="14">
        <f t="shared" si="113"/>
        <v>42172.906678240739</v>
      </c>
      <c r="T1817" s="14">
        <f t="shared" si="114"/>
        <v>42186.906678240739</v>
      </c>
      <c r="U1817" t="str">
        <f t="shared" si="115"/>
        <v>June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Q1818" t="s">
        <v>8336</v>
      </c>
      <c r="R1818" t="s">
        <v>8337</v>
      </c>
      <c r="S1818" s="14">
        <f t="shared" si="113"/>
        <v>42548.876192129625</v>
      </c>
      <c r="T1818" s="14">
        <f t="shared" si="114"/>
        <v>42576.791666666672</v>
      </c>
      <c r="U1818" t="str">
        <f t="shared" si="115"/>
        <v>June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Q1819" t="s">
        <v>8336</v>
      </c>
      <c r="R1819" t="s">
        <v>8337</v>
      </c>
      <c r="S1819" s="14">
        <f t="shared" si="113"/>
        <v>42705.662118055552</v>
      </c>
      <c r="T1819" s="14">
        <f t="shared" si="114"/>
        <v>42765.290972222225</v>
      </c>
      <c r="U1819" t="str">
        <f t="shared" si="115"/>
        <v>December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Q1820" t="s">
        <v>8336</v>
      </c>
      <c r="R1820" t="s">
        <v>8337</v>
      </c>
      <c r="S1820" s="14">
        <f t="shared" si="113"/>
        <v>42067.234375</v>
      </c>
      <c r="T1820" s="14">
        <f t="shared" si="114"/>
        <v>42097.192708333328</v>
      </c>
      <c r="U1820" t="str">
        <f t="shared" si="115"/>
        <v>March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Q1821" t="s">
        <v>8336</v>
      </c>
      <c r="R1821" t="s">
        <v>8337</v>
      </c>
      <c r="S1821" s="14">
        <f t="shared" si="113"/>
        <v>41820.752268518518</v>
      </c>
      <c r="T1821" s="14">
        <f t="shared" si="114"/>
        <v>41850.752268518518</v>
      </c>
      <c r="U1821" t="str">
        <f t="shared" si="115"/>
        <v>June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6.5700000000000012</v>
      </c>
      <c r="Q1822" t="s">
        <v>8336</v>
      </c>
      <c r="R1822" t="s">
        <v>8337</v>
      </c>
      <c r="S1822" s="14">
        <f t="shared" si="113"/>
        <v>42065.084374999999</v>
      </c>
      <c r="T1822" s="14">
        <f t="shared" si="114"/>
        <v>42095.042708333334</v>
      </c>
      <c r="U1822" t="str">
        <f t="shared" si="115"/>
        <v>March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Q1823" t="s">
        <v>8323</v>
      </c>
      <c r="R1823" t="s">
        <v>8324</v>
      </c>
      <c r="S1823" s="14">
        <f t="shared" si="113"/>
        <v>40926.319062499999</v>
      </c>
      <c r="T1823" s="14">
        <f t="shared" si="114"/>
        <v>40971.319062499999</v>
      </c>
      <c r="U1823" t="str">
        <f t="shared" si="115"/>
        <v>January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Q1824" t="s">
        <v>8323</v>
      </c>
      <c r="R1824" t="s">
        <v>8324</v>
      </c>
      <c r="S1824" s="14">
        <f t="shared" si="113"/>
        <v>41634.797013888892</v>
      </c>
      <c r="T1824" s="14">
        <f t="shared" si="114"/>
        <v>41670.792361111111</v>
      </c>
      <c r="U1824" t="str">
        <f t="shared" si="115"/>
        <v>December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115.86000000000001</v>
      </c>
      <c r="Q1825" t="s">
        <v>8323</v>
      </c>
      <c r="R1825" t="s">
        <v>8324</v>
      </c>
      <c r="S1825" s="14">
        <f t="shared" si="113"/>
        <v>41176.684907407405</v>
      </c>
      <c r="T1825" s="14">
        <f t="shared" si="114"/>
        <v>41206.684907407405</v>
      </c>
      <c r="U1825" t="str">
        <f t="shared" si="115"/>
        <v>September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100.07000000000002</v>
      </c>
      <c r="Q1826" t="s">
        <v>8323</v>
      </c>
      <c r="R1826" t="s">
        <v>8324</v>
      </c>
      <c r="S1826" s="14">
        <f t="shared" si="113"/>
        <v>41626.916284722218</v>
      </c>
      <c r="T1826" s="14">
        <f t="shared" si="114"/>
        <v>41647.088888888888</v>
      </c>
      <c r="U1826" t="str">
        <f t="shared" si="115"/>
        <v>December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Q1827" t="s">
        <v>8323</v>
      </c>
      <c r="R1827" t="s">
        <v>8324</v>
      </c>
      <c r="S1827" s="14">
        <f t="shared" si="113"/>
        <v>41443.83452546296</v>
      </c>
      <c r="T1827" s="14">
        <f t="shared" si="114"/>
        <v>41466.83452546296</v>
      </c>
      <c r="U1827" t="str">
        <f t="shared" si="115"/>
        <v>June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Q1828" t="s">
        <v>8323</v>
      </c>
      <c r="R1828" t="s">
        <v>8324</v>
      </c>
      <c r="S1828" s="14">
        <f t="shared" si="113"/>
        <v>41657.923807870371</v>
      </c>
      <c r="T1828" s="14">
        <f t="shared" si="114"/>
        <v>41687.923807870371</v>
      </c>
      <c r="U1828" t="str">
        <f t="shared" si="115"/>
        <v>January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Q1829" t="s">
        <v>8323</v>
      </c>
      <c r="R1829" t="s">
        <v>8324</v>
      </c>
      <c r="S1829" s="14">
        <f t="shared" si="113"/>
        <v>40555.325937499998</v>
      </c>
      <c r="T1829" s="14">
        <f t="shared" si="114"/>
        <v>40605.325937499998</v>
      </c>
      <c r="U1829" t="str">
        <f t="shared" si="115"/>
        <v>January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Q1830" t="s">
        <v>8323</v>
      </c>
      <c r="R1830" t="s">
        <v>8324</v>
      </c>
      <c r="S1830" s="14">
        <f t="shared" si="113"/>
        <v>41736.899652777778</v>
      </c>
      <c r="T1830" s="14">
        <f t="shared" si="114"/>
        <v>41768.916666666664</v>
      </c>
      <c r="U1830" t="str">
        <f t="shared" si="115"/>
        <v>April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Q1831" t="s">
        <v>8323</v>
      </c>
      <c r="R1831" t="s">
        <v>8324</v>
      </c>
      <c r="S1831" s="14">
        <f t="shared" si="113"/>
        <v>40516.087627314817</v>
      </c>
      <c r="T1831" s="14">
        <f t="shared" si="114"/>
        <v>40564.916666666664</v>
      </c>
      <c r="U1831" t="str">
        <f t="shared" si="115"/>
        <v>December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101.53000000000002</v>
      </c>
      <c r="Q1832" t="s">
        <v>8323</v>
      </c>
      <c r="R1832" t="s">
        <v>8324</v>
      </c>
      <c r="S1832" s="14">
        <f t="shared" si="113"/>
        <v>41664.684108796297</v>
      </c>
      <c r="T1832" s="14">
        <f t="shared" si="114"/>
        <v>41694.684108796297</v>
      </c>
      <c r="U1832" t="str">
        <f t="shared" si="115"/>
        <v>January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Q1833" t="s">
        <v>8323</v>
      </c>
      <c r="R1833" t="s">
        <v>8324</v>
      </c>
      <c r="S1833" s="14">
        <f t="shared" si="113"/>
        <v>41026.996099537035</v>
      </c>
      <c r="T1833" s="14">
        <f t="shared" si="114"/>
        <v>41041.996099537035</v>
      </c>
      <c r="U1833" t="str">
        <f t="shared" si="115"/>
        <v>April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Q1834" t="s">
        <v>8323</v>
      </c>
      <c r="R1834" t="s">
        <v>8324</v>
      </c>
      <c r="S1834" s="14">
        <f t="shared" si="113"/>
        <v>40576.539664351854</v>
      </c>
      <c r="T1834" s="14">
        <f t="shared" si="114"/>
        <v>40606.539664351854</v>
      </c>
      <c r="U1834" t="str">
        <f t="shared" si="115"/>
        <v>February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Q1835" t="s">
        <v>8323</v>
      </c>
      <c r="R1835" t="s">
        <v>8324</v>
      </c>
      <c r="S1835" s="14">
        <f t="shared" si="113"/>
        <v>41303.044016203705</v>
      </c>
      <c r="T1835" s="14">
        <f t="shared" si="114"/>
        <v>41335.332638888889</v>
      </c>
      <c r="U1835" t="str">
        <f t="shared" si="115"/>
        <v>January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Q1836" t="s">
        <v>8323</v>
      </c>
      <c r="R1836" t="s">
        <v>8324</v>
      </c>
      <c r="S1836" s="14">
        <f t="shared" si="113"/>
        <v>41988.964062500003</v>
      </c>
      <c r="T1836" s="14">
        <f t="shared" si="114"/>
        <v>42028.964062500003</v>
      </c>
      <c r="U1836" t="str">
        <f t="shared" si="115"/>
        <v>December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Q1837" t="s">
        <v>8323</v>
      </c>
      <c r="R1837" t="s">
        <v>8324</v>
      </c>
      <c r="S1837" s="14">
        <f t="shared" si="113"/>
        <v>42430.702210648145</v>
      </c>
      <c r="T1837" s="14">
        <f t="shared" si="114"/>
        <v>42460.660543981481</v>
      </c>
      <c r="U1837" t="str">
        <f t="shared" si="115"/>
        <v>March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Q1838" t="s">
        <v>8323</v>
      </c>
      <c r="R1838" t="s">
        <v>8324</v>
      </c>
      <c r="S1838" s="14">
        <f t="shared" si="113"/>
        <v>41305.809363425928</v>
      </c>
      <c r="T1838" s="14">
        <f t="shared" si="114"/>
        <v>41322.809363425928</v>
      </c>
      <c r="U1838" t="str">
        <f t="shared" si="115"/>
        <v>January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306.83000000000004</v>
      </c>
      <c r="Q1839" t="s">
        <v>8323</v>
      </c>
      <c r="R1839" t="s">
        <v>8324</v>
      </c>
      <c r="S1839" s="14">
        <f t="shared" si="113"/>
        <v>40926.047858796301</v>
      </c>
      <c r="T1839" s="14">
        <f t="shared" si="114"/>
        <v>40986.006192129629</v>
      </c>
      <c r="U1839" t="str">
        <f t="shared" si="115"/>
        <v>January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Q1840" t="s">
        <v>8323</v>
      </c>
      <c r="R1840" t="s">
        <v>8324</v>
      </c>
      <c r="S1840" s="14">
        <f t="shared" si="113"/>
        <v>40788.786539351851</v>
      </c>
      <c r="T1840" s="14">
        <f t="shared" si="114"/>
        <v>40817.125</v>
      </c>
      <c r="U1840" t="str">
        <f t="shared" si="115"/>
        <v>September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Q1841" t="s">
        <v>8323</v>
      </c>
      <c r="R1841" t="s">
        <v>8324</v>
      </c>
      <c r="S1841" s="14">
        <f t="shared" si="113"/>
        <v>42614.722013888888</v>
      </c>
      <c r="T1841" s="14">
        <f t="shared" si="114"/>
        <v>42644.722013888888</v>
      </c>
      <c r="U1841" t="str">
        <f t="shared" si="115"/>
        <v>September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Q1842" t="s">
        <v>8323</v>
      </c>
      <c r="R1842" t="s">
        <v>8324</v>
      </c>
      <c r="S1842" s="14">
        <f t="shared" si="113"/>
        <v>41382.096180555556</v>
      </c>
      <c r="T1842" s="14">
        <f t="shared" si="114"/>
        <v>41401.207638888889</v>
      </c>
      <c r="U1842" t="str">
        <f t="shared" si="115"/>
        <v>April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Q1843" t="s">
        <v>8323</v>
      </c>
      <c r="R1843" t="s">
        <v>8324</v>
      </c>
      <c r="S1843" s="14">
        <f t="shared" si="113"/>
        <v>41745.84542824074</v>
      </c>
      <c r="T1843" s="14">
        <f t="shared" si="114"/>
        <v>41779.207638888889</v>
      </c>
      <c r="U1843" t="str">
        <f t="shared" si="115"/>
        <v>April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125.25000000000001</v>
      </c>
      <c r="Q1844" t="s">
        <v>8323</v>
      </c>
      <c r="R1844" t="s">
        <v>8324</v>
      </c>
      <c r="S1844" s="14">
        <f t="shared" si="113"/>
        <v>42031.631724537037</v>
      </c>
      <c r="T1844" s="14">
        <f t="shared" si="114"/>
        <v>42065.249305555553</v>
      </c>
      <c r="U1844" t="str">
        <f t="shared" si="115"/>
        <v>January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124.00999999999999</v>
      </c>
      <c r="Q1845" t="s">
        <v>8323</v>
      </c>
      <c r="R1845" t="s">
        <v>8324</v>
      </c>
      <c r="S1845" s="14">
        <f t="shared" si="113"/>
        <v>40564.994837962964</v>
      </c>
      <c r="T1845" s="14">
        <f t="shared" si="114"/>
        <v>40594.994837962964</v>
      </c>
      <c r="U1845" t="str">
        <f t="shared" si="115"/>
        <v>January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Q1846" t="s">
        <v>8323</v>
      </c>
      <c r="R1846" t="s">
        <v>8324</v>
      </c>
      <c r="S1846" s="14">
        <f t="shared" si="113"/>
        <v>40666.973541666666</v>
      </c>
      <c r="T1846" s="14">
        <f t="shared" si="114"/>
        <v>40705.125</v>
      </c>
      <c r="U1846" t="str">
        <f t="shared" si="115"/>
        <v>May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Q1847" t="s">
        <v>8323</v>
      </c>
      <c r="R1847" t="s">
        <v>8324</v>
      </c>
      <c r="S1847" s="14">
        <f t="shared" si="113"/>
        <v>42523.333310185189</v>
      </c>
      <c r="T1847" s="14">
        <f t="shared" si="114"/>
        <v>42538.204861111109</v>
      </c>
      <c r="U1847" t="str">
        <f t="shared" si="115"/>
        <v>June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Q1848" t="s">
        <v>8323</v>
      </c>
      <c r="R1848" t="s">
        <v>8324</v>
      </c>
      <c r="S1848" s="14">
        <f t="shared" si="113"/>
        <v>41228.650196759263</v>
      </c>
      <c r="T1848" s="14">
        <f t="shared" si="114"/>
        <v>41258.650196759263</v>
      </c>
      <c r="U1848" t="str">
        <f t="shared" si="115"/>
        <v>November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Q1849" t="s">
        <v>8323</v>
      </c>
      <c r="R1849" t="s">
        <v>8324</v>
      </c>
      <c r="S1849" s="14">
        <f t="shared" si="113"/>
        <v>42094.236481481479</v>
      </c>
      <c r="T1849" s="14">
        <f t="shared" si="114"/>
        <v>42115.236481481479</v>
      </c>
      <c r="U1849" t="str">
        <f t="shared" si="115"/>
        <v>March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Q1850" t="s">
        <v>8323</v>
      </c>
      <c r="R1850" t="s">
        <v>8324</v>
      </c>
      <c r="S1850" s="14">
        <f t="shared" si="113"/>
        <v>40691.788055555553</v>
      </c>
      <c r="T1850" s="14">
        <f t="shared" si="114"/>
        <v>40755.290972222225</v>
      </c>
      <c r="U1850" t="str">
        <f t="shared" si="115"/>
        <v>May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100.33000000000001</v>
      </c>
      <c r="Q1851" t="s">
        <v>8323</v>
      </c>
      <c r="R1851" t="s">
        <v>8324</v>
      </c>
      <c r="S1851" s="14">
        <f t="shared" si="113"/>
        <v>41169.845590277779</v>
      </c>
      <c r="T1851" s="14">
        <f t="shared" si="114"/>
        <v>41199.845590277779</v>
      </c>
      <c r="U1851" t="str">
        <f t="shared" si="115"/>
        <v>September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101.52000000000001</v>
      </c>
      <c r="Q1852" t="s">
        <v>8323</v>
      </c>
      <c r="R1852" t="s">
        <v>8324</v>
      </c>
      <c r="S1852" s="14">
        <f t="shared" si="113"/>
        <v>41800.959490740745</v>
      </c>
      <c r="T1852" s="14">
        <f t="shared" si="114"/>
        <v>41830.959490740745</v>
      </c>
      <c r="U1852" t="str">
        <f t="shared" si="115"/>
        <v>June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100.08000000000001</v>
      </c>
      <c r="Q1853" t="s">
        <v>8323</v>
      </c>
      <c r="R1853" t="s">
        <v>8324</v>
      </c>
      <c r="S1853" s="14">
        <f t="shared" si="113"/>
        <v>41827.906689814816</v>
      </c>
      <c r="T1853" s="14">
        <f t="shared" si="114"/>
        <v>41848.041666666664</v>
      </c>
      <c r="U1853" t="str">
        <f t="shared" si="115"/>
        <v>July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Q1854" t="s">
        <v>8323</v>
      </c>
      <c r="R1854" t="s">
        <v>8324</v>
      </c>
      <c r="S1854" s="14">
        <f t="shared" si="113"/>
        <v>42081.77143518519</v>
      </c>
      <c r="T1854" s="14">
        <f t="shared" si="114"/>
        <v>42119</v>
      </c>
      <c r="U1854" t="str">
        <f t="shared" si="115"/>
        <v>March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101.88000000000001</v>
      </c>
      <c r="Q1855" t="s">
        <v>8323</v>
      </c>
      <c r="R1855" t="s">
        <v>8324</v>
      </c>
      <c r="S1855" s="14">
        <f t="shared" si="113"/>
        <v>41177.060381944444</v>
      </c>
      <c r="T1855" s="14">
        <f t="shared" si="114"/>
        <v>41227.102048611108</v>
      </c>
      <c r="U1855" t="str">
        <f t="shared" si="115"/>
        <v>September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Q1856" t="s">
        <v>8323</v>
      </c>
      <c r="R1856" t="s">
        <v>8324</v>
      </c>
      <c r="S1856" s="14">
        <f t="shared" si="113"/>
        <v>41388.021261574075</v>
      </c>
      <c r="T1856" s="14">
        <f t="shared" si="114"/>
        <v>41418.021261574075</v>
      </c>
      <c r="U1856" t="str">
        <f t="shared" si="115"/>
        <v>April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Q1857" t="s">
        <v>8323</v>
      </c>
      <c r="R1857" t="s">
        <v>8324</v>
      </c>
      <c r="S1857" s="14">
        <f t="shared" si="113"/>
        <v>41600.538657407407</v>
      </c>
      <c r="T1857" s="14">
        <f t="shared" si="114"/>
        <v>41645.538657407407</v>
      </c>
      <c r="U1857" t="str">
        <f t="shared" si="115"/>
        <v>November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Q1858" t="s">
        <v>8323</v>
      </c>
      <c r="R1858" t="s">
        <v>8324</v>
      </c>
      <c r="S1858" s="14">
        <f t="shared" si="113"/>
        <v>41817.854999999996</v>
      </c>
      <c r="T1858" s="14">
        <f t="shared" si="114"/>
        <v>41838.854999999996</v>
      </c>
      <c r="U1858" t="str">
        <f t="shared" si="115"/>
        <v>June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MROUND(E1859/D1859, 0.0001) * 100</f>
        <v>100</v>
      </c>
      <c r="Q1859" t="s">
        <v>8323</v>
      </c>
      <c r="R1859" t="s">
        <v>8324</v>
      </c>
      <c r="S1859" s="14">
        <f t="shared" ref="S1859:S1922" si="117">(J1859/86400)+DATE(1970,1,1)</f>
        <v>41864.76866898148</v>
      </c>
      <c r="T1859" s="14">
        <f t="shared" ref="T1859:T1922" si="118">(I1859/86400)+DATE(1970,1,1)</f>
        <v>41894.76866898148</v>
      </c>
      <c r="U1859" t="str">
        <f t="shared" ref="U1859:U1922" si="119">TEXT(S1859, "MMMM")</f>
        <v>August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108.75000000000001</v>
      </c>
      <c r="Q1860" t="s">
        <v>8323</v>
      </c>
      <c r="R1860" t="s">
        <v>8324</v>
      </c>
      <c r="S1860" s="14">
        <f t="shared" si="117"/>
        <v>40833.200474537036</v>
      </c>
      <c r="T1860" s="14">
        <f t="shared" si="118"/>
        <v>40893.242141203707</v>
      </c>
      <c r="U1860" t="str">
        <f t="shared" si="119"/>
        <v>October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Q1861" t="s">
        <v>8323</v>
      </c>
      <c r="R1861" t="s">
        <v>8324</v>
      </c>
      <c r="S1861" s="14">
        <f t="shared" si="117"/>
        <v>40778.770011574074</v>
      </c>
      <c r="T1861" s="14">
        <f t="shared" si="118"/>
        <v>40808.770011574074</v>
      </c>
      <c r="U1861" t="str">
        <f t="shared" si="119"/>
        <v>August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Q1862" t="s">
        <v>8323</v>
      </c>
      <c r="R1862" t="s">
        <v>8324</v>
      </c>
      <c r="S1862" s="14">
        <f t="shared" si="117"/>
        <v>41655.70930555556</v>
      </c>
      <c r="T1862" s="14">
        <f t="shared" si="118"/>
        <v>41676.70930555556</v>
      </c>
      <c r="U1862" t="str">
        <f t="shared" si="119"/>
        <v>January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Q1863" t="s">
        <v>8331</v>
      </c>
      <c r="R1863" t="s">
        <v>8333</v>
      </c>
      <c r="S1863" s="14">
        <f t="shared" si="117"/>
        <v>42000.300243055557</v>
      </c>
      <c r="T1863" s="14">
        <f t="shared" si="118"/>
        <v>42030.300243055557</v>
      </c>
      <c r="U1863" t="str">
        <f t="shared" si="119"/>
        <v>December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8.0800000000000018</v>
      </c>
      <c r="Q1864" t="s">
        <v>8331</v>
      </c>
      <c r="R1864" t="s">
        <v>8333</v>
      </c>
      <c r="S1864" s="14">
        <f t="shared" si="117"/>
        <v>42755.492754629631</v>
      </c>
      <c r="T1864" s="14">
        <f t="shared" si="118"/>
        <v>42802.3125</v>
      </c>
      <c r="U1864" t="str">
        <f t="shared" si="119"/>
        <v>January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Q1865" t="s">
        <v>8331</v>
      </c>
      <c r="R1865" t="s">
        <v>8333</v>
      </c>
      <c r="S1865" s="14">
        <f t="shared" si="117"/>
        <v>41772.797280092593</v>
      </c>
      <c r="T1865" s="14">
        <f t="shared" si="118"/>
        <v>41802.797280092593</v>
      </c>
      <c r="U1865" t="str">
        <f t="shared" si="119"/>
        <v>May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Q1866" t="s">
        <v>8331</v>
      </c>
      <c r="R1866" t="s">
        <v>8333</v>
      </c>
      <c r="S1866" s="14">
        <f t="shared" si="117"/>
        <v>41733.716435185182</v>
      </c>
      <c r="T1866" s="14">
        <f t="shared" si="118"/>
        <v>41763.716435185182</v>
      </c>
      <c r="U1866" t="str">
        <f t="shared" si="119"/>
        <v>April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Q1867" t="s">
        <v>8331</v>
      </c>
      <c r="R1867" t="s">
        <v>8333</v>
      </c>
      <c r="S1867" s="14">
        <f t="shared" si="117"/>
        <v>42645.367442129631</v>
      </c>
      <c r="T1867" s="14">
        <f t="shared" si="118"/>
        <v>42680.409108796295</v>
      </c>
      <c r="U1867" t="str">
        <f t="shared" si="119"/>
        <v>October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Q1868" t="s">
        <v>8331</v>
      </c>
      <c r="R1868" t="s">
        <v>8333</v>
      </c>
      <c r="S1868" s="14">
        <f t="shared" si="117"/>
        <v>42742.246493055558</v>
      </c>
      <c r="T1868" s="14">
        <f t="shared" si="118"/>
        <v>42795.166666666672</v>
      </c>
      <c r="U1868" t="str">
        <f t="shared" si="119"/>
        <v>January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Q1869" t="s">
        <v>8331</v>
      </c>
      <c r="R1869" t="s">
        <v>8333</v>
      </c>
      <c r="S1869" s="14">
        <f t="shared" si="117"/>
        <v>42649.924907407403</v>
      </c>
      <c r="T1869" s="14">
        <f t="shared" si="118"/>
        <v>42679.924907407403</v>
      </c>
      <c r="U1869" t="str">
        <f t="shared" si="119"/>
        <v>October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Q1870" t="s">
        <v>8331</v>
      </c>
      <c r="R1870" t="s">
        <v>8333</v>
      </c>
      <c r="S1870" s="14">
        <f t="shared" si="117"/>
        <v>42328.779224537036</v>
      </c>
      <c r="T1870" s="14">
        <f t="shared" si="118"/>
        <v>42353.332638888889</v>
      </c>
      <c r="U1870" t="str">
        <f t="shared" si="119"/>
        <v>November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Q1871" t="s">
        <v>8331</v>
      </c>
      <c r="R1871" t="s">
        <v>8333</v>
      </c>
      <c r="S1871" s="14">
        <f t="shared" si="117"/>
        <v>42709.002881944441</v>
      </c>
      <c r="T1871" s="14">
        <f t="shared" si="118"/>
        <v>42739.002881944441</v>
      </c>
      <c r="U1871" t="str">
        <f t="shared" si="119"/>
        <v>December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Q1872" t="s">
        <v>8331</v>
      </c>
      <c r="R1872" t="s">
        <v>8333</v>
      </c>
      <c r="S1872" s="14">
        <f t="shared" si="117"/>
        <v>42371.355729166666</v>
      </c>
      <c r="T1872" s="14">
        <f t="shared" si="118"/>
        <v>42400.178472222222</v>
      </c>
      <c r="U1872" t="str">
        <f t="shared" si="119"/>
        <v>January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Q1873" t="s">
        <v>8331</v>
      </c>
      <c r="R1873" t="s">
        <v>8333</v>
      </c>
      <c r="S1873" s="14">
        <f t="shared" si="117"/>
        <v>41923.783576388887</v>
      </c>
      <c r="T1873" s="14">
        <f t="shared" si="118"/>
        <v>41963.825243055559</v>
      </c>
      <c r="U1873" t="str">
        <f t="shared" si="119"/>
        <v>October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Q1874" t="s">
        <v>8331</v>
      </c>
      <c r="R1874" t="s">
        <v>8333</v>
      </c>
      <c r="S1874" s="14">
        <f t="shared" si="117"/>
        <v>42155.129652777774</v>
      </c>
      <c r="T1874" s="14">
        <f t="shared" si="118"/>
        <v>42185.129652777774</v>
      </c>
      <c r="U1874" t="str">
        <f t="shared" si="119"/>
        <v>May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0.45000000000000007</v>
      </c>
      <c r="Q1875" t="s">
        <v>8331</v>
      </c>
      <c r="R1875" t="s">
        <v>8333</v>
      </c>
      <c r="S1875" s="14">
        <f t="shared" si="117"/>
        <v>42164.615856481483</v>
      </c>
      <c r="T1875" s="14">
        <f t="shared" si="118"/>
        <v>42193.697916666672</v>
      </c>
      <c r="U1875" t="str">
        <f t="shared" si="119"/>
        <v>June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Q1876" t="s">
        <v>8331</v>
      </c>
      <c r="R1876" t="s">
        <v>8333</v>
      </c>
      <c r="S1876" s="14">
        <f t="shared" si="117"/>
        <v>42529.969131944439</v>
      </c>
      <c r="T1876" s="14">
        <f t="shared" si="118"/>
        <v>42549.969131944439</v>
      </c>
      <c r="U1876" t="str">
        <f t="shared" si="119"/>
        <v>June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Q1877" t="s">
        <v>8331</v>
      </c>
      <c r="R1877" t="s">
        <v>8333</v>
      </c>
      <c r="S1877" s="14">
        <f t="shared" si="117"/>
        <v>42528.899398148147</v>
      </c>
      <c r="T1877" s="14">
        <f t="shared" si="118"/>
        <v>42588.899398148147</v>
      </c>
      <c r="U1877" t="str">
        <f t="shared" si="119"/>
        <v>June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Q1878" t="s">
        <v>8331</v>
      </c>
      <c r="R1878" t="s">
        <v>8333</v>
      </c>
      <c r="S1878" s="14">
        <f t="shared" si="117"/>
        <v>41776.284780092596</v>
      </c>
      <c r="T1878" s="14">
        <f t="shared" si="118"/>
        <v>41806.284780092596</v>
      </c>
      <c r="U1878" t="str">
        <f t="shared" si="119"/>
        <v>May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Q1879" t="s">
        <v>8331</v>
      </c>
      <c r="R1879" t="s">
        <v>8333</v>
      </c>
      <c r="S1879" s="14">
        <f t="shared" si="117"/>
        <v>42035.029224537036</v>
      </c>
      <c r="T1879" s="14">
        <f t="shared" si="118"/>
        <v>42064.029224537036</v>
      </c>
      <c r="U1879" t="str">
        <f t="shared" si="119"/>
        <v>January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Q1880" t="s">
        <v>8331</v>
      </c>
      <c r="R1880" t="s">
        <v>8333</v>
      </c>
      <c r="S1880" s="14">
        <f t="shared" si="117"/>
        <v>41773.008738425924</v>
      </c>
      <c r="T1880" s="14">
        <f t="shared" si="118"/>
        <v>41803.008738425924</v>
      </c>
      <c r="U1880" t="str">
        <f t="shared" si="119"/>
        <v>May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0.12000000000000001</v>
      </c>
      <c r="Q1881" t="s">
        <v>8331</v>
      </c>
      <c r="R1881" t="s">
        <v>8333</v>
      </c>
      <c r="S1881" s="14">
        <f t="shared" si="117"/>
        <v>42413.649641203709</v>
      </c>
      <c r="T1881" s="14">
        <f t="shared" si="118"/>
        <v>42443.607974537037</v>
      </c>
      <c r="U1881" t="str">
        <f t="shared" si="119"/>
        <v>February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Q1882" t="s">
        <v>8331</v>
      </c>
      <c r="R1882" t="s">
        <v>8333</v>
      </c>
      <c r="S1882" s="14">
        <f t="shared" si="117"/>
        <v>42430.566898148143</v>
      </c>
      <c r="T1882" s="14">
        <f t="shared" si="118"/>
        <v>42459.525231481486</v>
      </c>
      <c r="U1882" t="str">
        <f t="shared" si="119"/>
        <v>March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Q1883" t="s">
        <v>8323</v>
      </c>
      <c r="R1883" t="s">
        <v>8327</v>
      </c>
      <c r="S1883" s="14">
        <f t="shared" si="117"/>
        <v>42043.152650462958</v>
      </c>
      <c r="T1883" s="14">
        <f t="shared" si="118"/>
        <v>42073.110983796301</v>
      </c>
      <c r="U1883" t="str">
        <f t="shared" si="119"/>
        <v>February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Q1884" t="s">
        <v>8323</v>
      </c>
      <c r="R1884" t="s">
        <v>8327</v>
      </c>
      <c r="S1884" s="14">
        <f t="shared" si="117"/>
        <v>41067.949212962965</v>
      </c>
      <c r="T1884" s="14">
        <f t="shared" si="118"/>
        <v>41100.991666666669</v>
      </c>
      <c r="U1884" t="str">
        <f t="shared" si="119"/>
        <v>June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104.80000000000001</v>
      </c>
      <c r="Q1885" t="s">
        <v>8323</v>
      </c>
      <c r="R1885" t="s">
        <v>8327</v>
      </c>
      <c r="S1885" s="14">
        <f t="shared" si="117"/>
        <v>40977.948009259257</v>
      </c>
      <c r="T1885" s="14">
        <f t="shared" si="118"/>
        <v>41007.906342592592</v>
      </c>
      <c r="U1885" t="str">
        <f t="shared" si="119"/>
        <v>March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Q1886" t="s">
        <v>8323</v>
      </c>
      <c r="R1886" t="s">
        <v>8327</v>
      </c>
      <c r="S1886" s="14">
        <f t="shared" si="117"/>
        <v>41205.198321759257</v>
      </c>
      <c r="T1886" s="14">
        <f t="shared" si="118"/>
        <v>41240.5</v>
      </c>
      <c r="U1886" t="str">
        <f t="shared" si="119"/>
        <v>October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Q1887" t="s">
        <v>8323</v>
      </c>
      <c r="R1887" t="s">
        <v>8327</v>
      </c>
      <c r="S1887" s="14">
        <f t="shared" si="117"/>
        <v>41099.093865740739</v>
      </c>
      <c r="T1887" s="14">
        <f t="shared" si="118"/>
        <v>41131.916666666664</v>
      </c>
      <c r="U1887" t="str">
        <f t="shared" si="119"/>
        <v>July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102.08000000000001</v>
      </c>
      <c r="Q1888" t="s">
        <v>8323</v>
      </c>
      <c r="R1888" t="s">
        <v>8327</v>
      </c>
      <c r="S1888" s="14">
        <f t="shared" si="117"/>
        <v>41925.906689814816</v>
      </c>
      <c r="T1888" s="14">
        <f t="shared" si="118"/>
        <v>41955.94835648148</v>
      </c>
      <c r="U1888" t="str">
        <f t="shared" si="119"/>
        <v>October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111.17000000000002</v>
      </c>
      <c r="Q1889" t="s">
        <v>8323</v>
      </c>
      <c r="R1889" t="s">
        <v>8327</v>
      </c>
      <c r="S1889" s="14">
        <f t="shared" si="117"/>
        <v>42323.800138888888</v>
      </c>
      <c r="T1889" s="14">
        <f t="shared" si="118"/>
        <v>42341.895833333328</v>
      </c>
      <c r="U1889" t="str">
        <f t="shared" si="119"/>
        <v>November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Q1890" t="s">
        <v>8323</v>
      </c>
      <c r="R1890" t="s">
        <v>8327</v>
      </c>
      <c r="S1890" s="14">
        <f t="shared" si="117"/>
        <v>40299.239953703705</v>
      </c>
      <c r="T1890" s="14">
        <f t="shared" si="118"/>
        <v>40330.207638888889</v>
      </c>
      <c r="U1890" t="str">
        <f t="shared" si="119"/>
        <v>May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Q1891" t="s">
        <v>8323</v>
      </c>
      <c r="R1891" t="s">
        <v>8327</v>
      </c>
      <c r="S1891" s="14">
        <f t="shared" si="117"/>
        <v>41299.793356481481</v>
      </c>
      <c r="T1891" s="14">
        <f t="shared" si="118"/>
        <v>41344.751689814817</v>
      </c>
      <c r="U1891" t="str">
        <f t="shared" si="119"/>
        <v>January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144.57999999999998</v>
      </c>
      <c r="Q1892" t="s">
        <v>8323</v>
      </c>
      <c r="R1892" t="s">
        <v>8327</v>
      </c>
      <c r="S1892" s="14">
        <f t="shared" si="117"/>
        <v>41228.786203703705</v>
      </c>
      <c r="T1892" s="14">
        <f t="shared" si="118"/>
        <v>41258.786203703705</v>
      </c>
      <c r="U1892" t="str">
        <f t="shared" si="119"/>
        <v>November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Q1893" t="s">
        <v>8323</v>
      </c>
      <c r="R1893" t="s">
        <v>8327</v>
      </c>
      <c r="S1893" s="14">
        <f t="shared" si="117"/>
        <v>40335.798078703701</v>
      </c>
      <c r="T1893" s="14">
        <f t="shared" si="118"/>
        <v>40381.25</v>
      </c>
      <c r="U1893" t="str">
        <f t="shared" si="119"/>
        <v>June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Q1894" t="s">
        <v>8323</v>
      </c>
      <c r="R1894" t="s">
        <v>8327</v>
      </c>
      <c r="S1894" s="14">
        <f t="shared" si="117"/>
        <v>40671.637511574074</v>
      </c>
      <c r="T1894" s="14">
        <f t="shared" si="118"/>
        <v>40701.637511574074</v>
      </c>
      <c r="U1894" t="str">
        <f t="shared" si="119"/>
        <v>May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Q1895" t="s">
        <v>8323</v>
      </c>
      <c r="R1895" t="s">
        <v>8327</v>
      </c>
      <c r="S1895" s="14">
        <f t="shared" si="117"/>
        <v>40632.94195601852</v>
      </c>
      <c r="T1895" s="14">
        <f t="shared" si="118"/>
        <v>40649.165972222225</v>
      </c>
      <c r="U1895" t="str">
        <f t="shared" si="119"/>
        <v>March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Q1896" t="s">
        <v>8323</v>
      </c>
      <c r="R1896" t="s">
        <v>8327</v>
      </c>
      <c r="S1896" s="14">
        <f t="shared" si="117"/>
        <v>40920.90489583333</v>
      </c>
      <c r="T1896" s="14">
        <f t="shared" si="118"/>
        <v>40951.90489583333</v>
      </c>
      <c r="U1896" t="str">
        <f t="shared" si="119"/>
        <v>January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101.72000000000001</v>
      </c>
      <c r="Q1897" t="s">
        <v>8323</v>
      </c>
      <c r="R1897" t="s">
        <v>8327</v>
      </c>
      <c r="S1897" s="14">
        <f t="shared" si="117"/>
        <v>42267.746782407412</v>
      </c>
      <c r="T1897" s="14">
        <f t="shared" si="118"/>
        <v>42297.746782407412</v>
      </c>
      <c r="U1897" t="str">
        <f t="shared" si="119"/>
        <v>September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Q1898" t="s">
        <v>8323</v>
      </c>
      <c r="R1898" t="s">
        <v>8327</v>
      </c>
      <c r="S1898" s="14">
        <f t="shared" si="117"/>
        <v>40981.710243055553</v>
      </c>
      <c r="T1898" s="14">
        <f t="shared" si="118"/>
        <v>41011.710243055553</v>
      </c>
      <c r="U1898" t="str">
        <f t="shared" si="119"/>
        <v>March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Q1899" t="s">
        <v>8323</v>
      </c>
      <c r="R1899" t="s">
        <v>8327</v>
      </c>
      <c r="S1899" s="14">
        <f t="shared" si="117"/>
        <v>41680.583402777775</v>
      </c>
      <c r="T1899" s="14">
        <f t="shared" si="118"/>
        <v>41702.875</v>
      </c>
      <c r="U1899" t="str">
        <f t="shared" si="119"/>
        <v>February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Q1900" t="s">
        <v>8323</v>
      </c>
      <c r="R1900" t="s">
        <v>8327</v>
      </c>
      <c r="S1900" s="14">
        <f t="shared" si="117"/>
        <v>42366.192974537036</v>
      </c>
      <c r="T1900" s="14">
        <f t="shared" si="118"/>
        <v>42401.75</v>
      </c>
      <c r="U1900" t="str">
        <f t="shared" si="119"/>
        <v>December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Q1901" t="s">
        <v>8323</v>
      </c>
      <c r="R1901" t="s">
        <v>8327</v>
      </c>
      <c r="S1901" s="14">
        <f t="shared" si="117"/>
        <v>42058.941736111112</v>
      </c>
      <c r="T1901" s="14">
        <f t="shared" si="118"/>
        <v>42088.90006944444</v>
      </c>
      <c r="U1901" t="str">
        <f t="shared" si="119"/>
        <v>February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109.36000000000001</v>
      </c>
      <c r="Q1902" t="s">
        <v>8323</v>
      </c>
      <c r="R1902" t="s">
        <v>8327</v>
      </c>
      <c r="S1902" s="14">
        <f t="shared" si="117"/>
        <v>41160.871886574074</v>
      </c>
      <c r="T1902" s="14">
        <f t="shared" si="118"/>
        <v>41188.415972222225</v>
      </c>
      <c r="U1902" t="str">
        <f t="shared" si="119"/>
        <v>September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Q1903" t="s">
        <v>8317</v>
      </c>
      <c r="R1903" t="s">
        <v>8346</v>
      </c>
      <c r="S1903" s="14">
        <f t="shared" si="117"/>
        <v>42116.54315972222</v>
      </c>
      <c r="T1903" s="14">
        <f t="shared" si="118"/>
        <v>42146.541666666672</v>
      </c>
      <c r="U1903" t="str">
        <f t="shared" si="119"/>
        <v>April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Q1904" t="s">
        <v>8317</v>
      </c>
      <c r="R1904" t="s">
        <v>8346</v>
      </c>
      <c r="S1904" s="14">
        <f t="shared" si="117"/>
        <v>42037.789895833332</v>
      </c>
      <c r="T1904" s="14">
        <f t="shared" si="118"/>
        <v>42067.789895833332</v>
      </c>
      <c r="U1904" t="str">
        <f t="shared" si="119"/>
        <v>February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Q1905" t="s">
        <v>8317</v>
      </c>
      <c r="R1905" t="s">
        <v>8346</v>
      </c>
      <c r="S1905" s="14">
        <f t="shared" si="117"/>
        <v>42702.770729166667</v>
      </c>
      <c r="T1905" s="14">
        <f t="shared" si="118"/>
        <v>42762.770729166667</v>
      </c>
      <c r="U1905" t="str">
        <f t="shared" si="119"/>
        <v>November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Q1906" t="s">
        <v>8317</v>
      </c>
      <c r="R1906" t="s">
        <v>8346</v>
      </c>
      <c r="S1906" s="14">
        <f t="shared" si="117"/>
        <v>42326.685428240744</v>
      </c>
      <c r="T1906" s="14">
        <f t="shared" si="118"/>
        <v>42371.685428240744</v>
      </c>
      <c r="U1906" t="str">
        <f t="shared" si="119"/>
        <v>November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Q1907" t="s">
        <v>8317</v>
      </c>
      <c r="R1907" t="s">
        <v>8346</v>
      </c>
      <c r="S1907" s="14">
        <f t="shared" si="117"/>
        <v>41859.925856481481</v>
      </c>
      <c r="T1907" s="14">
        <f t="shared" si="118"/>
        <v>41889.925856481481</v>
      </c>
      <c r="U1907" t="str">
        <f t="shared" si="119"/>
        <v>August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42.760000000000005</v>
      </c>
      <c r="Q1908" t="s">
        <v>8317</v>
      </c>
      <c r="R1908" t="s">
        <v>8346</v>
      </c>
      <c r="S1908" s="14">
        <f t="shared" si="117"/>
        <v>42514.671099537038</v>
      </c>
      <c r="T1908" s="14">
        <f t="shared" si="118"/>
        <v>42544.671099537038</v>
      </c>
      <c r="U1908" t="str">
        <f t="shared" si="119"/>
        <v>May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0.27999999999999997</v>
      </c>
      <c r="Q1909" t="s">
        <v>8317</v>
      </c>
      <c r="R1909" t="s">
        <v>8346</v>
      </c>
      <c r="S1909" s="14">
        <f t="shared" si="117"/>
        <v>41767.587094907409</v>
      </c>
      <c r="T1909" s="14">
        <f t="shared" si="118"/>
        <v>41782.587094907409</v>
      </c>
      <c r="U1909" t="str">
        <f t="shared" si="119"/>
        <v>May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Q1910" t="s">
        <v>8317</v>
      </c>
      <c r="R1910" t="s">
        <v>8346</v>
      </c>
      <c r="S1910" s="14">
        <f t="shared" si="117"/>
        <v>42703.917824074073</v>
      </c>
      <c r="T1910" s="14">
        <f t="shared" si="118"/>
        <v>42733.917824074073</v>
      </c>
      <c r="U1910" t="str">
        <f t="shared" si="119"/>
        <v>November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Q1911" t="s">
        <v>8317</v>
      </c>
      <c r="R1911" t="s">
        <v>8346</v>
      </c>
      <c r="S1911" s="14">
        <f t="shared" si="117"/>
        <v>41905.429155092592</v>
      </c>
      <c r="T1911" s="14">
        <f t="shared" si="118"/>
        <v>41935.429155092592</v>
      </c>
      <c r="U1911" t="str">
        <f t="shared" si="119"/>
        <v>September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Q1912" t="s">
        <v>8317</v>
      </c>
      <c r="R1912" t="s">
        <v>8346</v>
      </c>
      <c r="S1912" s="14">
        <f t="shared" si="117"/>
        <v>42264.963159722218</v>
      </c>
      <c r="T1912" s="14">
        <f t="shared" si="118"/>
        <v>42308.947916666672</v>
      </c>
      <c r="U1912" t="str">
        <f t="shared" si="119"/>
        <v>September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Q1913" t="s">
        <v>8317</v>
      </c>
      <c r="R1913" t="s">
        <v>8346</v>
      </c>
      <c r="S1913" s="14">
        <f t="shared" si="117"/>
        <v>41830.033958333333</v>
      </c>
      <c r="T1913" s="14">
        <f t="shared" si="118"/>
        <v>41860.033958333333</v>
      </c>
      <c r="U1913" t="str">
        <f t="shared" si="119"/>
        <v>July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59.300000000000011</v>
      </c>
      <c r="Q1914" t="s">
        <v>8317</v>
      </c>
      <c r="R1914" t="s">
        <v>8346</v>
      </c>
      <c r="S1914" s="14">
        <f t="shared" si="117"/>
        <v>42129.226388888885</v>
      </c>
      <c r="T1914" s="14">
        <f t="shared" si="118"/>
        <v>42159.226388888885</v>
      </c>
      <c r="U1914" t="str">
        <f t="shared" si="119"/>
        <v>May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Q1915" t="s">
        <v>8317</v>
      </c>
      <c r="R1915" t="s">
        <v>8346</v>
      </c>
      <c r="S1915" s="14">
        <f t="shared" si="117"/>
        <v>41890.511319444442</v>
      </c>
      <c r="T1915" s="14">
        <f t="shared" si="118"/>
        <v>41920.511319444442</v>
      </c>
      <c r="U1915" t="str">
        <f t="shared" si="119"/>
        <v>September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Q1916" t="s">
        <v>8317</v>
      </c>
      <c r="R1916" t="s">
        <v>8346</v>
      </c>
      <c r="S1916" s="14">
        <f t="shared" si="117"/>
        <v>41929.174456018518</v>
      </c>
      <c r="T1916" s="14">
        <f t="shared" si="118"/>
        <v>41944.165972222225</v>
      </c>
      <c r="U1916" t="str">
        <f t="shared" si="119"/>
        <v>October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Q1917" t="s">
        <v>8317</v>
      </c>
      <c r="R1917" t="s">
        <v>8346</v>
      </c>
      <c r="S1917" s="14">
        <f t="shared" si="117"/>
        <v>41864.04886574074</v>
      </c>
      <c r="T1917" s="14">
        <f t="shared" si="118"/>
        <v>41884.04886574074</v>
      </c>
      <c r="U1917" t="str">
        <f t="shared" si="119"/>
        <v>August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Q1918" t="s">
        <v>8317</v>
      </c>
      <c r="R1918" t="s">
        <v>8346</v>
      </c>
      <c r="S1918" s="14">
        <f t="shared" si="117"/>
        <v>42656.717303240745</v>
      </c>
      <c r="T1918" s="14">
        <f t="shared" si="118"/>
        <v>42681.758969907409</v>
      </c>
      <c r="U1918" t="str">
        <f t="shared" si="119"/>
        <v>October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52.570000000000007</v>
      </c>
      <c r="Q1919" t="s">
        <v>8317</v>
      </c>
      <c r="R1919" t="s">
        <v>8346</v>
      </c>
      <c r="S1919" s="14">
        <f t="shared" si="117"/>
        <v>42746.270057870366</v>
      </c>
      <c r="T1919" s="14">
        <f t="shared" si="118"/>
        <v>42776.270057870366</v>
      </c>
      <c r="U1919" t="str">
        <f t="shared" si="119"/>
        <v>January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Q1920" t="s">
        <v>8317</v>
      </c>
      <c r="R1920" t="s">
        <v>8346</v>
      </c>
      <c r="S1920" s="14">
        <f t="shared" si="117"/>
        <v>41828.789942129632</v>
      </c>
      <c r="T1920" s="14">
        <f t="shared" si="118"/>
        <v>41863.789942129632</v>
      </c>
      <c r="U1920" t="str">
        <f t="shared" si="119"/>
        <v>July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47.400000000000006</v>
      </c>
      <c r="Q1921" t="s">
        <v>8317</v>
      </c>
      <c r="R1921" t="s">
        <v>8346</v>
      </c>
      <c r="S1921" s="14">
        <f t="shared" si="117"/>
        <v>42113.875567129631</v>
      </c>
      <c r="T1921" s="14">
        <f t="shared" si="118"/>
        <v>42143.875567129631</v>
      </c>
      <c r="U1921" t="str">
        <f t="shared" si="119"/>
        <v>April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Q1922" t="s">
        <v>8317</v>
      </c>
      <c r="R1922" t="s">
        <v>8346</v>
      </c>
      <c r="S1922" s="14">
        <f t="shared" si="117"/>
        <v>42270.875706018516</v>
      </c>
      <c r="T1922" s="14">
        <f t="shared" si="118"/>
        <v>42298.958333333328</v>
      </c>
      <c r="U1922" t="str">
        <f t="shared" si="119"/>
        <v>September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MROUND(E1923/D1923, 0.0001) * 100</f>
        <v>136.80000000000001</v>
      </c>
      <c r="Q1923" t="s">
        <v>8323</v>
      </c>
      <c r="R1923" t="s">
        <v>8327</v>
      </c>
      <c r="S1923" s="14">
        <f t="shared" ref="S1923:S1986" si="121">(J1923/86400)+DATE(1970,1,1)</f>
        <v>41074.221562500003</v>
      </c>
      <c r="T1923" s="14">
        <f t="shared" ref="T1923:T1986" si="122">(I1923/86400)+DATE(1970,1,1)</f>
        <v>41104.221562500003</v>
      </c>
      <c r="U1923" t="str">
        <f t="shared" ref="U1923:U1986" si="123">TEXT(S1923, "MMMM")</f>
        <v>June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Q1924" t="s">
        <v>8323</v>
      </c>
      <c r="R1924" t="s">
        <v>8327</v>
      </c>
      <c r="S1924" s="14">
        <f t="shared" si="121"/>
        <v>41590.255868055552</v>
      </c>
      <c r="T1924" s="14">
        <f t="shared" si="122"/>
        <v>41620.255868055552</v>
      </c>
      <c r="U1924" t="str">
        <f t="shared" si="123"/>
        <v>November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Q1925" t="s">
        <v>8323</v>
      </c>
      <c r="R1925" t="s">
        <v>8327</v>
      </c>
      <c r="S1925" s="14">
        <f t="shared" si="121"/>
        <v>40772.848749999997</v>
      </c>
      <c r="T1925" s="14">
        <f t="shared" si="122"/>
        <v>40813.207638888889</v>
      </c>
      <c r="U1925" t="str">
        <f t="shared" si="123"/>
        <v>August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Q1926" t="s">
        <v>8323</v>
      </c>
      <c r="R1926" t="s">
        <v>8327</v>
      </c>
      <c r="S1926" s="14">
        <f t="shared" si="121"/>
        <v>41626.761053240742</v>
      </c>
      <c r="T1926" s="14">
        <f t="shared" si="122"/>
        <v>41654.814583333333</v>
      </c>
      <c r="U1926" t="str">
        <f t="shared" si="123"/>
        <v>December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Q1927" t="s">
        <v>8323</v>
      </c>
      <c r="R1927" t="s">
        <v>8327</v>
      </c>
      <c r="S1927" s="14">
        <f t="shared" si="121"/>
        <v>41535.90148148148</v>
      </c>
      <c r="T1927" s="14">
        <f t="shared" si="122"/>
        <v>41558</v>
      </c>
      <c r="U1927" t="str">
        <f t="shared" si="123"/>
        <v>September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195.38000000000002</v>
      </c>
      <c r="Q1928" t="s">
        <v>8323</v>
      </c>
      <c r="R1928" t="s">
        <v>8327</v>
      </c>
      <c r="S1928" s="14">
        <f t="shared" si="121"/>
        <v>40456.954351851848</v>
      </c>
      <c r="T1928" s="14">
        <f t="shared" si="122"/>
        <v>40484.018055555556</v>
      </c>
      <c r="U1928" t="str">
        <f t="shared" si="123"/>
        <v>October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103.33000000000001</v>
      </c>
      <c r="Q1929" t="s">
        <v>8323</v>
      </c>
      <c r="R1929" t="s">
        <v>8327</v>
      </c>
      <c r="S1929" s="14">
        <f t="shared" si="121"/>
        <v>40960.861562500002</v>
      </c>
      <c r="T1929" s="14">
        <f t="shared" si="122"/>
        <v>40976.207638888889</v>
      </c>
      <c r="U1929" t="str">
        <f t="shared" si="123"/>
        <v>February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103.14000000000001</v>
      </c>
      <c r="Q1930" t="s">
        <v>8323</v>
      </c>
      <c r="R1930" t="s">
        <v>8327</v>
      </c>
      <c r="S1930" s="14">
        <f t="shared" si="121"/>
        <v>41371.6480787037</v>
      </c>
      <c r="T1930" s="14">
        <f t="shared" si="122"/>
        <v>41401.6480787037</v>
      </c>
      <c r="U1930" t="str">
        <f t="shared" si="123"/>
        <v>April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100.31000000000002</v>
      </c>
      <c r="Q1931" t="s">
        <v>8323</v>
      </c>
      <c r="R1931" t="s">
        <v>8327</v>
      </c>
      <c r="S1931" s="14">
        <f t="shared" si="121"/>
        <v>40687.021597222221</v>
      </c>
      <c r="T1931" s="14">
        <f t="shared" si="122"/>
        <v>40729.021597222221</v>
      </c>
      <c r="U1931" t="str">
        <f t="shared" si="123"/>
        <v>May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Q1932" t="s">
        <v>8323</v>
      </c>
      <c r="R1932" t="s">
        <v>8327</v>
      </c>
      <c r="S1932" s="14">
        <f t="shared" si="121"/>
        <v>41402.558819444443</v>
      </c>
      <c r="T1932" s="14">
        <f t="shared" si="122"/>
        <v>41462.558819444443</v>
      </c>
      <c r="U1932" t="str">
        <f t="shared" si="123"/>
        <v>May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Q1933" t="s">
        <v>8323</v>
      </c>
      <c r="R1933" t="s">
        <v>8327</v>
      </c>
      <c r="S1933" s="14">
        <f t="shared" si="121"/>
        <v>41037.892465277779</v>
      </c>
      <c r="T1933" s="14">
        <f t="shared" si="122"/>
        <v>41051.145833333336</v>
      </c>
      <c r="U1933" t="str">
        <f t="shared" si="123"/>
        <v>May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106.99000000000001</v>
      </c>
      <c r="Q1934" t="s">
        <v>8323</v>
      </c>
      <c r="R1934" t="s">
        <v>8327</v>
      </c>
      <c r="S1934" s="14">
        <f t="shared" si="121"/>
        <v>40911.809872685189</v>
      </c>
      <c r="T1934" s="14">
        <f t="shared" si="122"/>
        <v>40932.809872685189</v>
      </c>
      <c r="U1934" t="str">
        <f t="shared" si="123"/>
        <v>January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Q1935" t="s">
        <v>8323</v>
      </c>
      <c r="R1935" t="s">
        <v>8327</v>
      </c>
      <c r="S1935" s="14">
        <f t="shared" si="121"/>
        <v>41879.130868055552</v>
      </c>
      <c r="T1935" s="14">
        <f t="shared" si="122"/>
        <v>41909.130868055552</v>
      </c>
      <c r="U1935" t="str">
        <f t="shared" si="123"/>
        <v>August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Q1936" t="s">
        <v>8323</v>
      </c>
      <c r="R1936" t="s">
        <v>8327</v>
      </c>
      <c r="S1936" s="14">
        <f t="shared" si="121"/>
        <v>40865.867141203707</v>
      </c>
      <c r="T1936" s="14">
        <f t="shared" si="122"/>
        <v>40902.208333333336</v>
      </c>
      <c r="U1936" t="str">
        <f t="shared" si="123"/>
        <v>November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Q1937" t="s">
        <v>8323</v>
      </c>
      <c r="R1937" t="s">
        <v>8327</v>
      </c>
      <c r="S1937" s="14">
        <f t="shared" si="121"/>
        <v>41773.932534722218</v>
      </c>
      <c r="T1937" s="14">
        <f t="shared" si="122"/>
        <v>41811.207638888889</v>
      </c>
      <c r="U1937" t="str">
        <f t="shared" si="123"/>
        <v>May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Q1938" t="s">
        <v>8323</v>
      </c>
      <c r="R1938" t="s">
        <v>8327</v>
      </c>
      <c r="S1938" s="14">
        <f t="shared" si="121"/>
        <v>40852.889699074076</v>
      </c>
      <c r="T1938" s="14">
        <f t="shared" si="122"/>
        <v>40883.249305555553</v>
      </c>
      <c r="U1938" t="str">
        <f t="shared" si="123"/>
        <v>November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Q1939" t="s">
        <v>8323</v>
      </c>
      <c r="R1939" t="s">
        <v>8327</v>
      </c>
      <c r="S1939" s="14">
        <f t="shared" si="121"/>
        <v>41059.118993055556</v>
      </c>
      <c r="T1939" s="14">
        <f t="shared" si="122"/>
        <v>41075.165972222225</v>
      </c>
      <c r="U1939" t="str">
        <f t="shared" si="123"/>
        <v>May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Q1940" t="s">
        <v>8323</v>
      </c>
      <c r="R1940" t="s">
        <v>8327</v>
      </c>
      <c r="S1940" s="14">
        <f t="shared" si="121"/>
        <v>41426.259618055556</v>
      </c>
      <c r="T1940" s="14">
        <f t="shared" si="122"/>
        <v>41457.208333333336</v>
      </c>
      <c r="U1940" t="str">
        <f t="shared" si="123"/>
        <v>June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Q1941" t="s">
        <v>8323</v>
      </c>
      <c r="R1941" t="s">
        <v>8327</v>
      </c>
      <c r="S1941" s="14">
        <f t="shared" si="121"/>
        <v>41313.985046296293</v>
      </c>
      <c r="T1941" s="14">
        <f t="shared" si="122"/>
        <v>41343.943379629629</v>
      </c>
      <c r="U1941" t="str">
        <f t="shared" si="123"/>
        <v>February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170.92000000000002</v>
      </c>
      <c r="Q1942" t="s">
        <v>8323</v>
      </c>
      <c r="R1942" t="s">
        <v>8327</v>
      </c>
      <c r="S1942" s="14">
        <f t="shared" si="121"/>
        <v>40670.507326388892</v>
      </c>
      <c r="T1942" s="14">
        <f t="shared" si="122"/>
        <v>40709.165972222225</v>
      </c>
      <c r="U1942" t="str">
        <f t="shared" si="123"/>
        <v>May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Q1943" t="s">
        <v>8317</v>
      </c>
      <c r="R1943" t="s">
        <v>8347</v>
      </c>
      <c r="S1943" s="14">
        <f t="shared" si="121"/>
        <v>41744.290868055556</v>
      </c>
      <c r="T1943" s="14">
        <f t="shared" si="122"/>
        <v>41774.290868055556</v>
      </c>
      <c r="U1943" t="str">
        <f t="shared" si="123"/>
        <v>April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Q1944" t="s">
        <v>8317</v>
      </c>
      <c r="R1944" t="s">
        <v>8347</v>
      </c>
      <c r="S1944" s="14">
        <f t="shared" si="121"/>
        <v>40638.828009259261</v>
      </c>
      <c r="T1944" s="14">
        <f t="shared" si="122"/>
        <v>40728.828009259261</v>
      </c>
      <c r="U1944" t="str">
        <f t="shared" si="123"/>
        <v>April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1705.2500000000002</v>
      </c>
      <c r="Q1945" t="s">
        <v>8317</v>
      </c>
      <c r="R1945" t="s">
        <v>8347</v>
      </c>
      <c r="S1945" s="14">
        <f t="shared" si="121"/>
        <v>42548.269861111112</v>
      </c>
      <c r="T1945" s="14">
        <f t="shared" si="122"/>
        <v>42593.269861111112</v>
      </c>
      <c r="U1945" t="str">
        <f t="shared" si="123"/>
        <v>June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788.06000000000006</v>
      </c>
      <c r="Q1946" t="s">
        <v>8317</v>
      </c>
      <c r="R1946" t="s">
        <v>8347</v>
      </c>
      <c r="S1946" s="14">
        <f t="shared" si="121"/>
        <v>41730.584374999999</v>
      </c>
      <c r="T1946" s="14">
        <f t="shared" si="122"/>
        <v>41760.584374999999</v>
      </c>
      <c r="U1946" t="str">
        <f t="shared" si="123"/>
        <v>April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Q1947" t="s">
        <v>8317</v>
      </c>
      <c r="R1947" t="s">
        <v>8347</v>
      </c>
      <c r="S1947" s="14">
        <f t="shared" si="121"/>
        <v>42157.251828703702</v>
      </c>
      <c r="T1947" s="14">
        <f t="shared" si="122"/>
        <v>42197.251828703702</v>
      </c>
      <c r="U1947" t="str">
        <f t="shared" si="123"/>
        <v>June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Q1948" t="s">
        <v>8317</v>
      </c>
      <c r="R1948" t="s">
        <v>8347</v>
      </c>
      <c r="S1948" s="14">
        <f t="shared" si="121"/>
        <v>41689.150011574078</v>
      </c>
      <c r="T1948" s="14">
        <f t="shared" si="122"/>
        <v>41749.108344907407</v>
      </c>
      <c r="U1948" t="str">
        <f t="shared" si="123"/>
        <v>February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Q1949" t="s">
        <v>8317</v>
      </c>
      <c r="R1949" t="s">
        <v>8347</v>
      </c>
      <c r="S1949" s="14">
        <f t="shared" si="121"/>
        <v>40102.918055555558</v>
      </c>
      <c r="T1949" s="14">
        <f t="shared" si="122"/>
        <v>40140.249305555553</v>
      </c>
      <c r="U1949" t="str">
        <f t="shared" si="123"/>
        <v>October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Q1950" t="s">
        <v>8317</v>
      </c>
      <c r="R1950" t="s">
        <v>8347</v>
      </c>
      <c r="S1950" s="14">
        <f t="shared" si="121"/>
        <v>42473.604270833333</v>
      </c>
      <c r="T1950" s="14">
        <f t="shared" si="122"/>
        <v>42527.709722222222</v>
      </c>
      <c r="U1950" t="str">
        <f t="shared" si="123"/>
        <v>April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Q1951" t="s">
        <v>8317</v>
      </c>
      <c r="R1951" t="s">
        <v>8347</v>
      </c>
      <c r="S1951" s="14">
        <f t="shared" si="121"/>
        <v>41800.423043981486</v>
      </c>
      <c r="T1951" s="14">
        <f t="shared" si="122"/>
        <v>41830.423043981486</v>
      </c>
      <c r="U1951" t="str">
        <f t="shared" si="123"/>
        <v>June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200.52000000000004</v>
      </c>
      <c r="Q1952" t="s">
        <v>8317</v>
      </c>
      <c r="R1952" t="s">
        <v>8347</v>
      </c>
      <c r="S1952" s="14">
        <f t="shared" si="121"/>
        <v>40624.181400462963</v>
      </c>
      <c r="T1952" s="14">
        <f t="shared" si="122"/>
        <v>40655.181400462963</v>
      </c>
      <c r="U1952" t="str">
        <f t="shared" si="123"/>
        <v>March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Q1953" t="s">
        <v>8317</v>
      </c>
      <c r="R1953" t="s">
        <v>8347</v>
      </c>
      <c r="S1953" s="14">
        <f t="shared" si="121"/>
        <v>42651.420567129629</v>
      </c>
      <c r="T1953" s="14">
        <f t="shared" si="122"/>
        <v>42681.462233796294</v>
      </c>
      <c r="U1953" t="str">
        <f t="shared" si="123"/>
        <v>October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198.47000000000003</v>
      </c>
      <c r="Q1954" t="s">
        <v>8317</v>
      </c>
      <c r="R1954" t="s">
        <v>8347</v>
      </c>
      <c r="S1954" s="14">
        <f t="shared" si="121"/>
        <v>41526.60665509259</v>
      </c>
      <c r="T1954" s="14">
        <f t="shared" si="122"/>
        <v>41563.60665509259</v>
      </c>
      <c r="U1954" t="str">
        <f t="shared" si="123"/>
        <v>September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225.95000000000002</v>
      </c>
      <c r="Q1955" t="s">
        <v>8317</v>
      </c>
      <c r="R1955" t="s">
        <v>8347</v>
      </c>
      <c r="S1955" s="14">
        <f t="shared" si="121"/>
        <v>40941.199826388889</v>
      </c>
      <c r="T1955" s="14">
        <f t="shared" si="122"/>
        <v>40970.125</v>
      </c>
      <c r="U1955" t="str">
        <f t="shared" si="123"/>
        <v>February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Q1956" t="s">
        <v>8317</v>
      </c>
      <c r="R1956" t="s">
        <v>8347</v>
      </c>
      <c r="S1956" s="14">
        <f t="shared" si="121"/>
        <v>42394.580740740741</v>
      </c>
      <c r="T1956" s="14">
        <f t="shared" si="122"/>
        <v>42441.208333333328</v>
      </c>
      <c r="U1956" t="str">
        <f t="shared" si="123"/>
        <v>January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Q1957" t="s">
        <v>8317</v>
      </c>
      <c r="R1957" t="s">
        <v>8347</v>
      </c>
      <c r="S1957" s="14">
        <f t="shared" si="121"/>
        <v>41020.271770833337</v>
      </c>
      <c r="T1957" s="14">
        <f t="shared" si="122"/>
        <v>41052.791666666664</v>
      </c>
      <c r="U1957" t="str">
        <f t="shared" si="123"/>
        <v>April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294.03000000000003</v>
      </c>
      <c r="Q1958" t="s">
        <v>8317</v>
      </c>
      <c r="R1958" t="s">
        <v>8347</v>
      </c>
      <c r="S1958" s="14">
        <f t="shared" si="121"/>
        <v>42067.923668981486</v>
      </c>
      <c r="T1958" s="14">
        <f t="shared" si="122"/>
        <v>42112.882002314815</v>
      </c>
      <c r="U1958" t="str">
        <f t="shared" si="123"/>
        <v>March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Q1959" t="s">
        <v>8317</v>
      </c>
      <c r="R1959" t="s">
        <v>8347</v>
      </c>
      <c r="S1959" s="14">
        <f t="shared" si="121"/>
        <v>41179.098530092597</v>
      </c>
      <c r="T1959" s="14">
        <f t="shared" si="122"/>
        <v>41209.098530092597</v>
      </c>
      <c r="U1959" t="str">
        <f t="shared" si="123"/>
        <v>September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1435.5700000000002</v>
      </c>
      <c r="Q1960" t="s">
        <v>8317</v>
      </c>
      <c r="R1960" t="s">
        <v>8347</v>
      </c>
      <c r="S1960" s="14">
        <f t="shared" si="121"/>
        <v>41326.987974537034</v>
      </c>
      <c r="T1960" s="14">
        <f t="shared" si="122"/>
        <v>41356.94630787037</v>
      </c>
      <c r="U1960" t="str">
        <f t="shared" si="123"/>
        <v>February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156.73000000000002</v>
      </c>
      <c r="Q1961" t="s">
        <v>8317</v>
      </c>
      <c r="R1961" t="s">
        <v>8347</v>
      </c>
      <c r="S1961" s="14">
        <f t="shared" si="121"/>
        <v>41871.845601851848</v>
      </c>
      <c r="T1961" s="14">
        <f t="shared" si="122"/>
        <v>41913</v>
      </c>
      <c r="U1961" t="str">
        <f t="shared" si="123"/>
        <v>August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Q1962" t="s">
        <v>8317</v>
      </c>
      <c r="R1962" t="s">
        <v>8347</v>
      </c>
      <c r="S1962" s="14">
        <f t="shared" si="121"/>
        <v>41964.362743055557</v>
      </c>
      <c r="T1962" s="14">
        <f t="shared" si="122"/>
        <v>41994.362743055557</v>
      </c>
      <c r="U1962" t="str">
        <f t="shared" si="123"/>
        <v>November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Q1963" t="s">
        <v>8317</v>
      </c>
      <c r="R1963" t="s">
        <v>8347</v>
      </c>
      <c r="S1963" s="14">
        <f t="shared" si="121"/>
        <v>41148.194641203707</v>
      </c>
      <c r="T1963" s="14">
        <f t="shared" si="122"/>
        <v>41188.165972222225</v>
      </c>
      <c r="U1963" t="str">
        <f t="shared" si="123"/>
        <v>August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192.92000000000002</v>
      </c>
      <c r="Q1964" t="s">
        <v>8317</v>
      </c>
      <c r="R1964" t="s">
        <v>8347</v>
      </c>
      <c r="S1964" s="14">
        <f t="shared" si="121"/>
        <v>41742.780509259261</v>
      </c>
      <c r="T1964" s="14">
        <f t="shared" si="122"/>
        <v>41772.780509259261</v>
      </c>
      <c r="U1964" t="str">
        <f t="shared" si="123"/>
        <v>April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126.88000000000001</v>
      </c>
      <c r="Q1965" t="s">
        <v>8317</v>
      </c>
      <c r="R1965" t="s">
        <v>8347</v>
      </c>
      <c r="S1965" s="14">
        <f t="shared" si="121"/>
        <v>41863.429791666669</v>
      </c>
      <c r="T1965" s="14">
        <f t="shared" si="122"/>
        <v>41898.429791666669</v>
      </c>
      <c r="U1965" t="str">
        <f t="shared" si="123"/>
        <v>August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Q1966" t="s">
        <v>8317</v>
      </c>
      <c r="R1966" t="s">
        <v>8347</v>
      </c>
      <c r="S1966" s="14">
        <f t="shared" si="121"/>
        <v>42452.272824074069</v>
      </c>
      <c r="T1966" s="14">
        <f t="shared" si="122"/>
        <v>42482.272824074069</v>
      </c>
      <c r="U1966" t="str">
        <f t="shared" si="123"/>
        <v>March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262.28000000000003</v>
      </c>
      <c r="Q1967" t="s">
        <v>8317</v>
      </c>
      <c r="R1967" t="s">
        <v>8347</v>
      </c>
      <c r="S1967" s="14">
        <f t="shared" si="121"/>
        <v>40898.089236111111</v>
      </c>
      <c r="T1967" s="14">
        <f t="shared" si="122"/>
        <v>40920.041666666664</v>
      </c>
      <c r="U1967" t="str">
        <f t="shared" si="123"/>
        <v>December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Q1968" t="s">
        <v>8317</v>
      </c>
      <c r="R1968" t="s">
        <v>8347</v>
      </c>
      <c r="S1968" s="14">
        <f t="shared" si="121"/>
        <v>41835.540486111109</v>
      </c>
      <c r="T1968" s="14">
        <f t="shared" si="122"/>
        <v>41865.540486111109</v>
      </c>
      <c r="U1968" t="str">
        <f t="shared" si="123"/>
        <v>July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370.13000000000005</v>
      </c>
      <c r="Q1969" t="s">
        <v>8317</v>
      </c>
      <c r="R1969" t="s">
        <v>8347</v>
      </c>
      <c r="S1969" s="14">
        <f t="shared" si="121"/>
        <v>41730.663530092592</v>
      </c>
      <c r="T1969" s="14">
        <f t="shared" si="122"/>
        <v>41760.663530092592</v>
      </c>
      <c r="U1969" t="str">
        <f t="shared" si="123"/>
        <v>April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Q1970" t="s">
        <v>8317</v>
      </c>
      <c r="R1970" t="s">
        <v>8347</v>
      </c>
      <c r="S1970" s="14">
        <f t="shared" si="121"/>
        <v>42676.586979166663</v>
      </c>
      <c r="T1970" s="14">
        <f t="shared" si="122"/>
        <v>42707.628645833334</v>
      </c>
      <c r="U1970" t="str">
        <f t="shared" si="123"/>
        <v>November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Q1971" t="s">
        <v>8317</v>
      </c>
      <c r="R1971" t="s">
        <v>8347</v>
      </c>
      <c r="S1971" s="14">
        <f t="shared" si="121"/>
        <v>42557.792453703703</v>
      </c>
      <c r="T1971" s="14">
        <f t="shared" si="122"/>
        <v>42587.792453703703</v>
      </c>
      <c r="U1971" t="str">
        <f t="shared" si="123"/>
        <v>July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1131.8000000000002</v>
      </c>
      <c r="Q1972" t="s">
        <v>8317</v>
      </c>
      <c r="R1972" t="s">
        <v>8347</v>
      </c>
      <c r="S1972" s="14">
        <f t="shared" si="121"/>
        <v>41324.193298611113</v>
      </c>
      <c r="T1972" s="14">
        <f t="shared" si="122"/>
        <v>41384.151631944442</v>
      </c>
      <c r="U1972" t="str">
        <f t="shared" si="123"/>
        <v>February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263.03000000000003</v>
      </c>
      <c r="Q1973" t="s">
        <v>8317</v>
      </c>
      <c r="R1973" t="s">
        <v>8347</v>
      </c>
      <c r="S1973" s="14">
        <f t="shared" si="121"/>
        <v>41561.500706018516</v>
      </c>
      <c r="T1973" s="14">
        <f t="shared" si="122"/>
        <v>41593.166666666664</v>
      </c>
      <c r="U1973" t="str">
        <f t="shared" si="123"/>
        <v>October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Q1974" t="s">
        <v>8317</v>
      </c>
      <c r="R1974" t="s">
        <v>8347</v>
      </c>
      <c r="S1974" s="14">
        <f t="shared" si="121"/>
        <v>41201.012083333335</v>
      </c>
      <c r="T1974" s="14">
        <f t="shared" si="122"/>
        <v>41231.053749999999</v>
      </c>
      <c r="U1974" t="str">
        <f t="shared" si="123"/>
        <v>October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256.83000000000004</v>
      </c>
      <c r="Q1975" t="s">
        <v>8317</v>
      </c>
      <c r="R1975" t="s">
        <v>8347</v>
      </c>
      <c r="S1975" s="14">
        <f t="shared" si="121"/>
        <v>42549.722962962958</v>
      </c>
      <c r="T1975" s="14">
        <f t="shared" si="122"/>
        <v>42588.291666666672</v>
      </c>
      <c r="U1975" t="str">
        <f t="shared" si="123"/>
        <v>June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375.50000000000006</v>
      </c>
      <c r="Q1976" t="s">
        <v>8317</v>
      </c>
      <c r="R1976" t="s">
        <v>8347</v>
      </c>
      <c r="S1976" s="14">
        <f t="shared" si="121"/>
        <v>41445.334131944444</v>
      </c>
      <c r="T1976" s="14">
        <f t="shared" si="122"/>
        <v>41505.334131944444</v>
      </c>
      <c r="U1976" t="str">
        <f t="shared" si="123"/>
        <v>June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Q1977" t="s">
        <v>8317</v>
      </c>
      <c r="R1977" t="s">
        <v>8347</v>
      </c>
      <c r="S1977" s="14">
        <f t="shared" si="121"/>
        <v>41313.755219907405</v>
      </c>
      <c r="T1977" s="14">
        <f t="shared" si="122"/>
        <v>41343.755219907405</v>
      </c>
      <c r="U1977" t="str">
        <f t="shared" si="123"/>
        <v>February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Q1978" t="s">
        <v>8317</v>
      </c>
      <c r="R1978" t="s">
        <v>8347</v>
      </c>
      <c r="S1978" s="14">
        <f t="shared" si="121"/>
        <v>41438.899594907409</v>
      </c>
      <c r="T1978" s="14">
        <f t="shared" si="122"/>
        <v>41468.899594907409</v>
      </c>
      <c r="U1978" t="str">
        <f t="shared" si="123"/>
        <v>June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Q1979" t="s">
        <v>8317</v>
      </c>
      <c r="R1979" t="s">
        <v>8347</v>
      </c>
      <c r="S1979" s="14">
        <f t="shared" si="121"/>
        <v>42311.216898148152</v>
      </c>
      <c r="T1979" s="14">
        <f t="shared" si="122"/>
        <v>42357.332638888889</v>
      </c>
      <c r="U1979" t="str">
        <f t="shared" si="123"/>
        <v>November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1026.8500000000001</v>
      </c>
      <c r="Q1980" t="s">
        <v>8317</v>
      </c>
      <c r="R1980" t="s">
        <v>8347</v>
      </c>
      <c r="S1980" s="14">
        <f t="shared" si="121"/>
        <v>41039.225601851853</v>
      </c>
      <c r="T1980" s="14">
        <f t="shared" si="122"/>
        <v>41072.291666666664</v>
      </c>
      <c r="U1980" t="str">
        <f t="shared" si="123"/>
        <v>May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Q1981" t="s">
        <v>8317</v>
      </c>
      <c r="R1981" t="s">
        <v>8347</v>
      </c>
      <c r="S1981" s="14">
        <f t="shared" si="121"/>
        <v>42290.460023148145</v>
      </c>
      <c r="T1981" s="14">
        <f t="shared" si="122"/>
        <v>42327.207638888889</v>
      </c>
      <c r="U1981" t="str">
        <f t="shared" si="123"/>
        <v>October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Q1982" t="s">
        <v>8317</v>
      </c>
      <c r="R1982" t="s">
        <v>8347</v>
      </c>
      <c r="S1982" s="14">
        <f t="shared" si="121"/>
        <v>42423.542384259257</v>
      </c>
      <c r="T1982" s="14">
        <f t="shared" si="122"/>
        <v>42463.500717592593</v>
      </c>
      <c r="U1982" t="str">
        <f t="shared" si="123"/>
        <v>February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Q1983" t="s">
        <v>8336</v>
      </c>
      <c r="R1983" t="s">
        <v>8348</v>
      </c>
      <c r="S1983" s="14">
        <f t="shared" si="121"/>
        <v>41799.725289351853</v>
      </c>
      <c r="T1983" s="14">
        <f t="shared" si="122"/>
        <v>41829.725289351853</v>
      </c>
      <c r="U1983" t="str">
        <f t="shared" si="123"/>
        <v>June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Q1984" t="s">
        <v>8336</v>
      </c>
      <c r="R1984" t="s">
        <v>8348</v>
      </c>
      <c r="S1984" s="14">
        <f t="shared" si="121"/>
        <v>42678.586655092593</v>
      </c>
      <c r="T1984" s="14">
        <f t="shared" si="122"/>
        <v>42708.628321759257</v>
      </c>
      <c r="U1984" t="str">
        <f t="shared" si="123"/>
        <v>November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4.3000000000000007</v>
      </c>
      <c r="Q1985" t="s">
        <v>8336</v>
      </c>
      <c r="R1985" t="s">
        <v>8348</v>
      </c>
      <c r="S1985" s="14">
        <f t="shared" si="121"/>
        <v>42593.011782407411</v>
      </c>
      <c r="T1985" s="14">
        <f t="shared" si="122"/>
        <v>42615.291666666672</v>
      </c>
      <c r="U1985" t="str">
        <f t="shared" si="123"/>
        <v>August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21.150000000000002</v>
      </c>
      <c r="Q1986" t="s">
        <v>8336</v>
      </c>
      <c r="R1986" t="s">
        <v>8348</v>
      </c>
      <c r="S1986" s="14">
        <f t="shared" si="121"/>
        <v>41913.790289351848</v>
      </c>
      <c r="T1986" s="14">
        <f t="shared" si="122"/>
        <v>41973.831956018519</v>
      </c>
      <c r="U1986" t="str">
        <f t="shared" si="123"/>
        <v>October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MROUND(E1987/D1987, 0.0001) * 100</f>
        <v>3.1900000000000004</v>
      </c>
      <c r="Q1987" t="s">
        <v>8336</v>
      </c>
      <c r="R1987" t="s">
        <v>8348</v>
      </c>
      <c r="S1987" s="14">
        <f t="shared" ref="S1987:S2050" si="125">(J1987/86400)+DATE(1970,1,1)</f>
        <v>42555.698738425926</v>
      </c>
      <c r="T1987" s="14">
        <f t="shared" ref="T1987:T2050" si="126">(I1987/86400)+DATE(1970,1,1)</f>
        <v>42584.958333333328</v>
      </c>
      <c r="U1987" t="str">
        <f t="shared" ref="U1987:U2050" si="127">TEXT(S1987, "MMMM")</f>
        <v>July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Q1988" t="s">
        <v>8336</v>
      </c>
      <c r="R1988" t="s">
        <v>8348</v>
      </c>
      <c r="S1988" s="14">
        <f t="shared" si="125"/>
        <v>42413.433831018519</v>
      </c>
      <c r="T1988" s="14">
        <f t="shared" si="126"/>
        <v>42443.392164351855</v>
      </c>
      <c r="U1988" t="str">
        <f t="shared" si="127"/>
        <v>February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Q1989" t="s">
        <v>8336</v>
      </c>
      <c r="R1989" t="s">
        <v>8348</v>
      </c>
      <c r="S1989" s="14">
        <f t="shared" si="125"/>
        <v>42034.639768518522</v>
      </c>
      <c r="T1989" s="14">
        <f t="shared" si="126"/>
        <v>42064.639768518522</v>
      </c>
      <c r="U1989" t="str">
        <f t="shared" si="127"/>
        <v>January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0.42000000000000004</v>
      </c>
      <c r="Q1990" t="s">
        <v>8336</v>
      </c>
      <c r="R1990" t="s">
        <v>8348</v>
      </c>
      <c r="S1990" s="14">
        <f t="shared" si="125"/>
        <v>42206.763217592597</v>
      </c>
      <c r="T1990" s="14">
        <f t="shared" si="126"/>
        <v>42236.763217592597</v>
      </c>
      <c r="U1990" t="str">
        <f t="shared" si="127"/>
        <v>July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Q1991" t="s">
        <v>8336</v>
      </c>
      <c r="R1991" t="s">
        <v>8348</v>
      </c>
      <c r="S1991" s="14">
        <f t="shared" si="125"/>
        <v>42685.680648148147</v>
      </c>
      <c r="T1991" s="14">
        <f t="shared" si="126"/>
        <v>42715.680648148147</v>
      </c>
      <c r="U1991" t="str">
        <f t="shared" si="127"/>
        <v>November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16.970000000000002</v>
      </c>
      <c r="Q1992" t="s">
        <v>8336</v>
      </c>
      <c r="R1992" t="s">
        <v>8348</v>
      </c>
      <c r="S1992" s="14">
        <f t="shared" si="125"/>
        <v>42398.195972222224</v>
      </c>
      <c r="T1992" s="14">
        <f t="shared" si="126"/>
        <v>42413.195972222224</v>
      </c>
      <c r="U1992" t="str">
        <f t="shared" si="127"/>
        <v>January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Q1993" t="s">
        <v>8336</v>
      </c>
      <c r="R1993" t="s">
        <v>8348</v>
      </c>
      <c r="S1993" s="14">
        <f t="shared" si="125"/>
        <v>42167.89335648148</v>
      </c>
      <c r="T1993" s="14">
        <f t="shared" si="126"/>
        <v>42188.89335648148</v>
      </c>
      <c r="U1993" t="str">
        <f t="shared" si="127"/>
        <v>June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Q1994" t="s">
        <v>8336</v>
      </c>
      <c r="R1994" t="s">
        <v>8348</v>
      </c>
      <c r="S1994" s="14">
        <f t="shared" si="125"/>
        <v>42023.143414351856</v>
      </c>
      <c r="T1994" s="14">
        <f t="shared" si="126"/>
        <v>42053.143414351856</v>
      </c>
      <c r="U1994" t="str">
        <f t="shared" si="127"/>
        <v>January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Q1995" t="s">
        <v>8336</v>
      </c>
      <c r="R1995" t="s">
        <v>8348</v>
      </c>
      <c r="S1995" s="14">
        <f t="shared" si="125"/>
        <v>42329.588391203702</v>
      </c>
      <c r="T1995" s="14">
        <f t="shared" si="126"/>
        <v>42359.588391203702</v>
      </c>
      <c r="U1995" t="str">
        <f t="shared" si="127"/>
        <v>November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Q1996" t="s">
        <v>8336</v>
      </c>
      <c r="R1996" t="s">
        <v>8348</v>
      </c>
      <c r="S1996" s="14">
        <f t="shared" si="125"/>
        <v>42651.006273148145</v>
      </c>
      <c r="T1996" s="14">
        <f t="shared" si="126"/>
        <v>42711.047939814816</v>
      </c>
      <c r="U1996" t="str">
        <f t="shared" si="127"/>
        <v>October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Q1997" t="s">
        <v>8336</v>
      </c>
      <c r="R1997" t="s">
        <v>8348</v>
      </c>
      <c r="S1997" s="14">
        <f t="shared" si="125"/>
        <v>42181.902037037042</v>
      </c>
      <c r="T1997" s="14">
        <f t="shared" si="126"/>
        <v>42201.902037037042</v>
      </c>
      <c r="U1997" t="str">
        <f t="shared" si="127"/>
        <v>June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Q1998" t="s">
        <v>8336</v>
      </c>
      <c r="R1998" t="s">
        <v>8348</v>
      </c>
      <c r="S1998" s="14">
        <f t="shared" si="125"/>
        <v>41800.819571759261</v>
      </c>
      <c r="T1998" s="14">
        <f t="shared" si="126"/>
        <v>41830.819571759261</v>
      </c>
      <c r="U1998" t="str">
        <f t="shared" si="127"/>
        <v>June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Q1999" t="s">
        <v>8336</v>
      </c>
      <c r="R1999" t="s">
        <v>8348</v>
      </c>
      <c r="S1999" s="14">
        <f t="shared" si="125"/>
        <v>41847.930694444447</v>
      </c>
      <c r="T1999" s="14">
        <f t="shared" si="126"/>
        <v>41877.930694444447</v>
      </c>
      <c r="U1999" t="str">
        <f t="shared" si="127"/>
        <v>July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Q2000" t="s">
        <v>8336</v>
      </c>
      <c r="R2000" t="s">
        <v>8348</v>
      </c>
      <c r="S2000" s="14">
        <f t="shared" si="125"/>
        <v>41807.118495370371</v>
      </c>
      <c r="T2000" s="14">
        <f t="shared" si="126"/>
        <v>41852.118495370371</v>
      </c>
      <c r="U2000" t="str">
        <f t="shared" si="127"/>
        <v>June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Q2001" t="s">
        <v>8336</v>
      </c>
      <c r="R2001" t="s">
        <v>8348</v>
      </c>
      <c r="S2001" s="14">
        <f t="shared" si="125"/>
        <v>41926.482731481483</v>
      </c>
      <c r="T2001" s="14">
        <f t="shared" si="126"/>
        <v>41956.524398148147</v>
      </c>
      <c r="U2001" t="str">
        <f t="shared" si="127"/>
        <v>October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Q2002" t="s">
        <v>8336</v>
      </c>
      <c r="R2002" t="s">
        <v>8348</v>
      </c>
      <c r="S2002" s="14">
        <f t="shared" si="125"/>
        <v>42345.951539351852</v>
      </c>
      <c r="T2002" s="14">
        <f t="shared" si="126"/>
        <v>42375.951539351852</v>
      </c>
      <c r="U2002" t="str">
        <f t="shared" si="127"/>
        <v>December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382.13000000000005</v>
      </c>
      <c r="Q2003" t="s">
        <v>8317</v>
      </c>
      <c r="R2003" t="s">
        <v>8347</v>
      </c>
      <c r="S2003" s="14">
        <f t="shared" si="125"/>
        <v>42136.209675925929</v>
      </c>
      <c r="T2003" s="14">
        <f t="shared" si="126"/>
        <v>42167.833333333328</v>
      </c>
      <c r="U2003" t="str">
        <f t="shared" si="127"/>
        <v>May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Q2004" t="s">
        <v>8317</v>
      </c>
      <c r="R2004" t="s">
        <v>8347</v>
      </c>
      <c r="S2004" s="14">
        <f t="shared" si="125"/>
        <v>42728.71230324074</v>
      </c>
      <c r="T2004" s="14">
        <f t="shared" si="126"/>
        <v>42758.71230324074</v>
      </c>
      <c r="U2004" t="str">
        <f t="shared" si="127"/>
        <v>December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Q2005" t="s">
        <v>8317</v>
      </c>
      <c r="R2005" t="s">
        <v>8347</v>
      </c>
      <c r="S2005" s="14">
        <f t="shared" si="125"/>
        <v>40347.125601851854</v>
      </c>
      <c r="T2005" s="14">
        <f t="shared" si="126"/>
        <v>40361.958333333336</v>
      </c>
      <c r="U2005" t="str">
        <f t="shared" si="127"/>
        <v>June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234.42000000000002</v>
      </c>
      <c r="Q2006" t="s">
        <v>8317</v>
      </c>
      <c r="R2006" t="s">
        <v>8347</v>
      </c>
      <c r="S2006" s="14">
        <f t="shared" si="125"/>
        <v>41800.604895833334</v>
      </c>
      <c r="T2006" s="14">
        <f t="shared" si="126"/>
        <v>41830.604895833334</v>
      </c>
      <c r="U2006" t="str">
        <f t="shared" si="127"/>
        <v>June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Q2007" t="s">
        <v>8317</v>
      </c>
      <c r="R2007" t="s">
        <v>8347</v>
      </c>
      <c r="S2007" s="14">
        <f t="shared" si="125"/>
        <v>41535.812708333331</v>
      </c>
      <c r="T2007" s="14">
        <f t="shared" si="126"/>
        <v>41563.165972222225</v>
      </c>
      <c r="U2007" t="str">
        <f t="shared" si="127"/>
        <v>September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Q2008" t="s">
        <v>8317</v>
      </c>
      <c r="R2008" t="s">
        <v>8347</v>
      </c>
      <c r="S2008" s="14">
        <f t="shared" si="125"/>
        <v>41941.500520833331</v>
      </c>
      <c r="T2008" s="14">
        <f t="shared" si="126"/>
        <v>41976.542187500003</v>
      </c>
      <c r="U2008" t="str">
        <f t="shared" si="127"/>
        <v>October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115.71000000000001</v>
      </c>
      <c r="Q2009" t="s">
        <v>8317</v>
      </c>
      <c r="R2009" t="s">
        <v>8347</v>
      </c>
      <c r="S2009" s="14">
        <f t="shared" si="125"/>
        <v>40347.837800925925</v>
      </c>
      <c r="T2009" s="14">
        <f t="shared" si="126"/>
        <v>40414.166666666664</v>
      </c>
      <c r="U2009" t="str">
        <f t="shared" si="127"/>
        <v>June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117.07000000000001</v>
      </c>
      <c r="Q2010" t="s">
        <v>8317</v>
      </c>
      <c r="R2010" t="s">
        <v>8347</v>
      </c>
      <c r="S2010" s="14">
        <f t="shared" si="125"/>
        <v>40761.604421296295</v>
      </c>
      <c r="T2010" s="14">
        <f t="shared" si="126"/>
        <v>40805.604421296295</v>
      </c>
      <c r="U2010" t="str">
        <f t="shared" si="127"/>
        <v>August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Q2011" t="s">
        <v>8317</v>
      </c>
      <c r="R2011" t="s">
        <v>8347</v>
      </c>
      <c r="S2011" s="14">
        <f t="shared" si="125"/>
        <v>42661.323414351849</v>
      </c>
      <c r="T2011" s="14">
        <f t="shared" si="126"/>
        <v>42697.365081018521</v>
      </c>
      <c r="U2011" t="str">
        <f t="shared" si="127"/>
        <v>October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Q2012" t="s">
        <v>8317</v>
      </c>
      <c r="R2012" t="s">
        <v>8347</v>
      </c>
      <c r="S2012" s="14">
        <f t="shared" si="125"/>
        <v>42570.996423611112</v>
      </c>
      <c r="T2012" s="14">
        <f t="shared" si="126"/>
        <v>42600.996423611112</v>
      </c>
      <c r="U2012" t="str">
        <f t="shared" si="127"/>
        <v>July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819.56000000000006</v>
      </c>
      <c r="Q2013" t="s">
        <v>8317</v>
      </c>
      <c r="R2013" t="s">
        <v>8347</v>
      </c>
      <c r="S2013" s="14">
        <f t="shared" si="125"/>
        <v>42347.358483796299</v>
      </c>
      <c r="T2013" s="14">
        <f t="shared" si="126"/>
        <v>42380.958333333328</v>
      </c>
      <c r="U2013" t="str">
        <f t="shared" si="127"/>
        <v>December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Q2014" t="s">
        <v>8317</v>
      </c>
      <c r="R2014" t="s">
        <v>8347</v>
      </c>
      <c r="S2014" s="14">
        <f t="shared" si="125"/>
        <v>42010.822233796294</v>
      </c>
      <c r="T2014" s="14">
        <f t="shared" si="126"/>
        <v>42040.822233796294</v>
      </c>
      <c r="U2014" t="str">
        <f t="shared" si="127"/>
        <v>January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Q2015" t="s">
        <v>8317</v>
      </c>
      <c r="R2015" t="s">
        <v>8347</v>
      </c>
      <c r="S2015" s="14">
        <f t="shared" si="125"/>
        <v>42499.960810185185</v>
      </c>
      <c r="T2015" s="14">
        <f t="shared" si="126"/>
        <v>42559.960810185185</v>
      </c>
      <c r="U2015" t="str">
        <f t="shared" si="127"/>
        <v>May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Q2016" t="s">
        <v>8317</v>
      </c>
      <c r="R2016" t="s">
        <v>8347</v>
      </c>
      <c r="S2016" s="14">
        <f t="shared" si="125"/>
        <v>41324.214571759258</v>
      </c>
      <c r="T2016" s="14">
        <f t="shared" si="126"/>
        <v>41358.172905092593</v>
      </c>
      <c r="U2016" t="str">
        <f t="shared" si="127"/>
        <v>February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113.00000000000001</v>
      </c>
      <c r="Q2017" t="s">
        <v>8317</v>
      </c>
      <c r="R2017" t="s">
        <v>8347</v>
      </c>
      <c r="S2017" s="14">
        <f t="shared" si="125"/>
        <v>40765.876886574071</v>
      </c>
      <c r="T2017" s="14">
        <f t="shared" si="126"/>
        <v>40795.876886574071</v>
      </c>
      <c r="U2017" t="str">
        <f t="shared" si="127"/>
        <v>August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921.54000000000008</v>
      </c>
      <c r="Q2018" t="s">
        <v>8317</v>
      </c>
      <c r="R2018" t="s">
        <v>8347</v>
      </c>
      <c r="S2018" s="14">
        <f t="shared" si="125"/>
        <v>41312.880775462967</v>
      </c>
      <c r="T2018" s="14">
        <f t="shared" si="126"/>
        <v>41342.880775462967</v>
      </c>
      <c r="U2018" t="str">
        <f t="shared" si="127"/>
        <v>February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125.10000000000001</v>
      </c>
      <c r="Q2019" t="s">
        <v>8317</v>
      </c>
      <c r="R2019" t="s">
        <v>8347</v>
      </c>
      <c r="S2019" s="14">
        <f t="shared" si="125"/>
        <v>40961.057349537034</v>
      </c>
      <c r="T2019" s="14">
        <f t="shared" si="126"/>
        <v>40992.166666666664</v>
      </c>
      <c r="U2019" t="str">
        <f t="shared" si="127"/>
        <v>February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Q2020" t="s">
        <v>8317</v>
      </c>
      <c r="R2020" t="s">
        <v>8347</v>
      </c>
      <c r="S2020" s="14">
        <f t="shared" si="125"/>
        <v>42199.365844907406</v>
      </c>
      <c r="T2020" s="14">
        <f t="shared" si="126"/>
        <v>42229.365844907406</v>
      </c>
      <c r="U2020" t="str">
        <f t="shared" si="127"/>
        <v>July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484.90999999999997</v>
      </c>
      <c r="Q2021" t="s">
        <v>8317</v>
      </c>
      <c r="R2021" t="s">
        <v>8347</v>
      </c>
      <c r="S2021" s="14">
        <f t="shared" si="125"/>
        <v>42605.70857638889</v>
      </c>
      <c r="T2021" s="14">
        <f t="shared" si="126"/>
        <v>42635.70857638889</v>
      </c>
      <c r="U2021" t="str">
        <f t="shared" si="127"/>
        <v>August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Q2022" t="s">
        <v>8317</v>
      </c>
      <c r="R2022" t="s">
        <v>8347</v>
      </c>
      <c r="S2022" s="14">
        <f t="shared" si="125"/>
        <v>41737.097500000003</v>
      </c>
      <c r="T2022" s="14">
        <f t="shared" si="126"/>
        <v>41773.961111111115</v>
      </c>
      <c r="U2022" t="str">
        <f t="shared" si="127"/>
        <v>April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Q2023" t="s">
        <v>8317</v>
      </c>
      <c r="R2023" t="s">
        <v>8347</v>
      </c>
      <c r="S2023" s="14">
        <f t="shared" si="125"/>
        <v>41861.070567129631</v>
      </c>
      <c r="T2023" s="14">
        <f t="shared" si="126"/>
        <v>41906.070567129631</v>
      </c>
      <c r="U2023" t="str">
        <f t="shared" si="127"/>
        <v>August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Q2024" t="s">
        <v>8317</v>
      </c>
      <c r="R2024" t="s">
        <v>8347</v>
      </c>
      <c r="S2024" s="14">
        <f t="shared" si="125"/>
        <v>42502.569120370375</v>
      </c>
      <c r="T2024" s="14">
        <f t="shared" si="126"/>
        <v>42532.569120370375</v>
      </c>
      <c r="U2024" t="str">
        <f t="shared" si="127"/>
        <v>May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Q2025" t="s">
        <v>8317</v>
      </c>
      <c r="R2025" t="s">
        <v>8347</v>
      </c>
      <c r="S2025" s="14">
        <f t="shared" si="125"/>
        <v>42136.420752314814</v>
      </c>
      <c r="T2025" s="14">
        <f t="shared" si="126"/>
        <v>42166.420752314814</v>
      </c>
      <c r="U2025" t="str">
        <f t="shared" si="127"/>
        <v>May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Q2026" t="s">
        <v>8317</v>
      </c>
      <c r="R2026" t="s">
        <v>8347</v>
      </c>
      <c r="S2026" s="14">
        <f t="shared" si="125"/>
        <v>41099.966944444444</v>
      </c>
      <c r="T2026" s="14">
        <f t="shared" si="126"/>
        <v>41134.125</v>
      </c>
      <c r="U2026" t="str">
        <f t="shared" si="127"/>
        <v>July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201.15000000000003</v>
      </c>
      <c r="Q2027" t="s">
        <v>8317</v>
      </c>
      <c r="R2027" t="s">
        <v>8347</v>
      </c>
      <c r="S2027" s="14">
        <f t="shared" si="125"/>
        <v>42136.184560185182</v>
      </c>
      <c r="T2027" s="14">
        <f t="shared" si="126"/>
        <v>42166.184560185182</v>
      </c>
      <c r="U2027" t="str">
        <f t="shared" si="127"/>
        <v>May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Q2028" t="s">
        <v>8317</v>
      </c>
      <c r="R2028" t="s">
        <v>8347</v>
      </c>
      <c r="S2028" s="14">
        <f t="shared" si="125"/>
        <v>41704.735937500001</v>
      </c>
      <c r="T2028" s="14">
        <f t="shared" si="126"/>
        <v>41750.165972222225</v>
      </c>
      <c r="U2028" t="str">
        <f t="shared" si="127"/>
        <v>March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120.25000000000001</v>
      </c>
      <c r="Q2029" t="s">
        <v>8317</v>
      </c>
      <c r="R2029" t="s">
        <v>8347</v>
      </c>
      <c r="S2029" s="14">
        <f t="shared" si="125"/>
        <v>42048.813877314809</v>
      </c>
      <c r="T2029" s="14">
        <f t="shared" si="126"/>
        <v>42093.772210648152</v>
      </c>
      <c r="U2029" t="str">
        <f t="shared" si="127"/>
        <v>February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Q2030" t="s">
        <v>8317</v>
      </c>
      <c r="R2030" t="s">
        <v>8347</v>
      </c>
      <c r="S2030" s="14">
        <f t="shared" si="125"/>
        <v>40215.919050925928</v>
      </c>
      <c r="T2030" s="14">
        <f t="shared" si="126"/>
        <v>40252.913194444445</v>
      </c>
      <c r="U2030" t="str">
        <f t="shared" si="127"/>
        <v>February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Q2031" t="s">
        <v>8317</v>
      </c>
      <c r="R2031" t="s">
        <v>8347</v>
      </c>
      <c r="S2031" s="14">
        <f t="shared" si="125"/>
        <v>41848.021770833337</v>
      </c>
      <c r="T2031" s="14">
        <f t="shared" si="126"/>
        <v>41878.021770833337</v>
      </c>
      <c r="U2031" t="str">
        <f t="shared" si="127"/>
        <v>July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Q2032" t="s">
        <v>8317</v>
      </c>
      <c r="R2032" t="s">
        <v>8347</v>
      </c>
      <c r="S2032" s="14">
        <f t="shared" si="125"/>
        <v>41212.996481481481</v>
      </c>
      <c r="T2032" s="14">
        <f t="shared" si="126"/>
        <v>41242.996481481481</v>
      </c>
      <c r="U2032" t="str">
        <f t="shared" si="127"/>
        <v>October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Q2033" t="s">
        <v>8317</v>
      </c>
      <c r="R2033" t="s">
        <v>8347</v>
      </c>
      <c r="S2033" s="14">
        <f t="shared" si="125"/>
        <v>41975.329317129625</v>
      </c>
      <c r="T2033" s="14">
        <f t="shared" si="126"/>
        <v>42013.041666666672</v>
      </c>
      <c r="U2033" t="str">
        <f t="shared" si="127"/>
        <v>December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Q2034" t="s">
        <v>8317</v>
      </c>
      <c r="R2034" t="s">
        <v>8347</v>
      </c>
      <c r="S2034" s="14">
        <f t="shared" si="125"/>
        <v>42689.565671296295</v>
      </c>
      <c r="T2034" s="14">
        <f t="shared" si="126"/>
        <v>42719.208333333328</v>
      </c>
      <c r="U2034" t="str">
        <f t="shared" si="127"/>
        <v>November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Q2035" t="s">
        <v>8317</v>
      </c>
      <c r="R2035" t="s">
        <v>8347</v>
      </c>
      <c r="S2035" s="14">
        <f t="shared" si="125"/>
        <v>41725.082384259258</v>
      </c>
      <c r="T2035" s="14">
        <f t="shared" si="126"/>
        <v>41755.082384259258</v>
      </c>
      <c r="U2035" t="str">
        <f t="shared" si="127"/>
        <v>March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386.82000000000005</v>
      </c>
      <c r="Q2036" t="s">
        <v>8317</v>
      </c>
      <c r="R2036" t="s">
        <v>8347</v>
      </c>
      <c r="S2036" s="14">
        <f t="shared" si="125"/>
        <v>42076.130011574074</v>
      </c>
      <c r="T2036" s="14">
        <f t="shared" si="126"/>
        <v>42131.290277777778</v>
      </c>
      <c r="U2036" t="str">
        <f t="shared" si="127"/>
        <v>March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211.04000000000002</v>
      </c>
      <c r="Q2037" t="s">
        <v>8317</v>
      </c>
      <c r="R2037" t="s">
        <v>8347</v>
      </c>
      <c r="S2037" s="14">
        <f t="shared" si="125"/>
        <v>42311.625081018516</v>
      </c>
      <c r="T2037" s="14">
        <f t="shared" si="126"/>
        <v>42357.041666666672</v>
      </c>
      <c r="U2037" t="str">
        <f t="shared" si="127"/>
        <v>November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Q2038" t="s">
        <v>8317</v>
      </c>
      <c r="R2038" t="s">
        <v>8347</v>
      </c>
      <c r="S2038" s="14">
        <f t="shared" si="125"/>
        <v>41738.864803240736</v>
      </c>
      <c r="T2038" s="14">
        <f t="shared" si="126"/>
        <v>41768.864803240736</v>
      </c>
      <c r="U2038" t="str">
        <f t="shared" si="127"/>
        <v>April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Q2039" t="s">
        <v>8317</v>
      </c>
      <c r="R2039" t="s">
        <v>8347</v>
      </c>
      <c r="S2039" s="14">
        <f t="shared" si="125"/>
        <v>41578.210104166668</v>
      </c>
      <c r="T2039" s="14">
        <f t="shared" si="126"/>
        <v>41638.251770833333</v>
      </c>
      <c r="U2039" t="str">
        <f t="shared" si="127"/>
        <v>October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Q2040" t="s">
        <v>8317</v>
      </c>
      <c r="R2040" t="s">
        <v>8347</v>
      </c>
      <c r="S2040" s="14">
        <f t="shared" si="125"/>
        <v>41424.27107638889</v>
      </c>
      <c r="T2040" s="14">
        <f t="shared" si="126"/>
        <v>41456.75</v>
      </c>
      <c r="U2040" t="str">
        <f t="shared" si="127"/>
        <v>May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Q2041" t="s">
        <v>8317</v>
      </c>
      <c r="R2041" t="s">
        <v>8347</v>
      </c>
      <c r="S2041" s="14">
        <f t="shared" si="125"/>
        <v>42675.438946759255</v>
      </c>
      <c r="T2041" s="14">
        <f t="shared" si="126"/>
        <v>42705.207638888889</v>
      </c>
      <c r="U2041" t="str">
        <f t="shared" si="127"/>
        <v>November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248.17000000000002</v>
      </c>
      <c r="Q2042" t="s">
        <v>8317</v>
      </c>
      <c r="R2042" t="s">
        <v>8347</v>
      </c>
      <c r="S2042" s="14">
        <f t="shared" si="125"/>
        <v>41578.927118055552</v>
      </c>
      <c r="T2042" s="14">
        <f t="shared" si="126"/>
        <v>41593.968784722223</v>
      </c>
      <c r="U2042" t="str">
        <f t="shared" si="127"/>
        <v>October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Q2043" t="s">
        <v>8317</v>
      </c>
      <c r="R2043" t="s">
        <v>8347</v>
      </c>
      <c r="S2043" s="14">
        <f t="shared" si="125"/>
        <v>42654.525775462964</v>
      </c>
      <c r="T2043" s="14">
        <f t="shared" si="126"/>
        <v>42684.567442129628</v>
      </c>
      <c r="U2043" t="str">
        <f t="shared" si="127"/>
        <v>October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Q2044" t="s">
        <v>8317</v>
      </c>
      <c r="R2044" t="s">
        <v>8347</v>
      </c>
      <c r="S2044" s="14">
        <f t="shared" si="125"/>
        <v>42331.708032407405</v>
      </c>
      <c r="T2044" s="14">
        <f t="shared" si="126"/>
        <v>42391.708032407405</v>
      </c>
      <c r="U2044" t="str">
        <f t="shared" si="127"/>
        <v>November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Q2045" t="s">
        <v>8317</v>
      </c>
      <c r="R2045" t="s">
        <v>8347</v>
      </c>
      <c r="S2045" s="14">
        <f t="shared" si="125"/>
        <v>42661.176817129628</v>
      </c>
      <c r="T2045" s="14">
        <f t="shared" si="126"/>
        <v>42715.207638888889</v>
      </c>
      <c r="U2045" t="str">
        <f t="shared" si="127"/>
        <v>October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108.21000000000001</v>
      </c>
      <c r="Q2046" t="s">
        <v>8317</v>
      </c>
      <c r="R2046" t="s">
        <v>8347</v>
      </c>
      <c r="S2046" s="14">
        <f t="shared" si="125"/>
        <v>42138.684189814812</v>
      </c>
      <c r="T2046" s="14">
        <f t="shared" si="126"/>
        <v>42168.684189814812</v>
      </c>
      <c r="U2046" t="str">
        <f t="shared" si="127"/>
        <v>May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819.18000000000006</v>
      </c>
      <c r="Q2047" t="s">
        <v>8317</v>
      </c>
      <c r="R2047" t="s">
        <v>8347</v>
      </c>
      <c r="S2047" s="14">
        <f t="shared" si="125"/>
        <v>41069.088506944448</v>
      </c>
      <c r="T2047" s="14">
        <f t="shared" si="126"/>
        <v>41099.088506944448</v>
      </c>
      <c r="U2047" t="str">
        <f t="shared" si="127"/>
        <v>June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Q2048" t="s">
        <v>8317</v>
      </c>
      <c r="R2048" t="s">
        <v>8347</v>
      </c>
      <c r="S2048" s="14">
        <f t="shared" si="125"/>
        <v>41387.171805555554</v>
      </c>
      <c r="T2048" s="14">
        <f t="shared" si="126"/>
        <v>41417.171805555554</v>
      </c>
      <c r="U2048" t="str">
        <f t="shared" si="127"/>
        <v>April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Q2049" t="s">
        <v>8317</v>
      </c>
      <c r="R2049" t="s">
        <v>8347</v>
      </c>
      <c r="S2049" s="14">
        <f t="shared" si="125"/>
        <v>42081.903587962966</v>
      </c>
      <c r="T2049" s="14">
        <f t="shared" si="126"/>
        <v>42111</v>
      </c>
      <c r="U2049" t="str">
        <f t="shared" si="127"/>
        <v>March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Q2050" t="s">
        <v>8317</v>
      </c>
      <c r="R2050" t="s">
        <v>8347</v>
      </c>
      <c r="S2050" s="14">
        <f t="shared" si="125"/>
        <v>41387.651516203703</v>
      </c>
      <c r="T2050" s="14">
        <f t="shared" si="126"/>
        <v>41417.651516203703</v>
      </c>
      <c r="U2050" t="str">
        <f t="shared" si="127"/>
        <v>April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MROUND(E2051/D2051, 0.0001) * 100</f>
        <v>120.19</v>
      </c>
      <c r="Q2051" t="s">
        <v>8317</v>
      </c>
      <c r="R2051" t="s">
        <v>8347</v>
      </c>
      <c r="S2051" s="14">
        <f t="shared" ref="S2051:S2114" si="129">(J2051/86400)+DATE(1970,1,1)</f>
        <v>41575.527349537035</v>
      </c>
      <c r="T2051" s="14">
        <f t="shared" ref="T2051:T2114" si="130">(I2051/86400)+DATE(1970,1,1)</f>
        <v>41610.957638888889</v>
      </c>
      <c r="U2051" t="str">
        <f t="shared" ref="U2051:U2114" si="131">TEXT(S2051, "MMMM")</f>
        <v>October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Q2052" t="s">
        <v>8317</v>
      </c>
      <c r="R2052" t="s">
        <v>8347</v>
      </c>
      <c r="S2052" s="14">
        <f t="shared" si="129"/>
        <v>42115.071504629625</v>
      </c>
      <c r="T2052" s="14">
        <f t="shared" si="130"/>
        <v>42155.071504629625</v>
      </c>
      <c r="U2052" t="str">
        <f t="shared" si="131"/>
        <v>April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Q2053" t="s">
        <v>8317</v>
      </c>
      <c r="R2053" t="s">
        <v>8347</v>
      </c>
      <c r="S2053" s="14">
        <f t="shared" si="129"/>
        <v>41604.022418981483</v>
      </c>
      <c r="T2053" s="14">
        <f t="shared" si="130"/>
        <v>41634.022418981483</v>
      </c>
      <c r="U2053" t="str">
        <f t="shared" si="131"/>
        <v>November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Q2054" t="s">
        <v>8317</v>
      </c>
      <c r="R2054" t="s">
        <v>8347</v>
      </c>
      <c r="S2054" s="14">
        <f t="shared" si="129"/>
        <v>42375.08394675926</v>
      </c>
      <c r="T2054" s="14">
        <f t="shared" si="130"/>
        <v>42420.08394675926</v>
      </c>
      <c r="U2054" t="str">
        <f t="shared" si="131"/>
        <v>January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Q2055" t="s">
        <v>8317</v>
      </c>
      <c r="R2055" t="s">
        <v>8347</v>
      </c>
      <c r="S2055" s="14">
        <f t="shared" si="129"/>
        <v>42303.617488425924</v>
      </c>
      <c r="T2055" s="14">
        <f t="shared" si="130"/>
        <v>42333.659155092595</v>
      </c>
      <c r="U2055" t="str">
        <f t="shared" si="131"/>
        <v>October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113.59000000000002</v>
      </c>
      <c r="Q2056" t="s">
        <v>8317</v>
      </c>
      <c r="R2056" t="s">
        <v>8347</v>
      </c>
      <c r="S2056" s="14">
        <f t="shared" si="129"/>
        <v>41731.520949074074</v>
      </c>
      <c r="T2056" s="14">
        <f t="shared" si="130"/>
        <v>41761.520949074074</v>
      </c>
      <c r="U2056" t="str">
        <f t="shared" si="131"/>
        <v>April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167.42000000000002</v>
      </c>
      <c r="Q2057" t="s">
        <v>8317</v>
      </c>
      <c r="R2057" t="s">
        <v>8347</v>
      </c>
      <c r="S2057" s="14">
        <f t="shared" si="129"/>
        <v>41946.674108796295</v>
      </c>
      <c r="T2057" s="14">
        <f t="shared" si="130"/>
        <v>41976.166666666672</v>
      </c>
      <c r="U2057" t="str">
        <f t="shared" si="131"/>
        <v>November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Q2058" t="s">
        <v>8317</v>
      </c>
      <c r="R2058" t="s">
        <v>8347</v>
      </c>
      <c r="S2058" s="14">
        <f t="shared" si="129"/>
        <v>41351.76090277778</v>
      </c>
      <c r="T2058" s="14">
        <f t="shared" si="130"/>
        <v>41381.76090277778</v>
      </c>
      <c r="U2058" t="str">
        <f t="shared" si="131"/>
        <v>March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Q2059" t="s">
        <v>8317</v>
      </c>
      <c r="R2059" t="s">
        <v>8347</v>
      </c>
      <c r="S2059" s="14">
        <f t="shared" si="129"/>
        <v>42396.494583333333</v>
      </c>
      <c r="T2059" s="14">
        <f t="shared" si="130"/>
        <v>42426.494583333333</v>
      </c>
      <c r="U2059" t="str">
        <f t="shared" si="131"/>
        <v>January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Q2060" t="s">
        <v>8317</v>
      </c>
      <c r="R2060" t="s">
        <v>8347</v>
      </c>
      <c r="S2060" s="14">
        <f t="shared" si="129"/>
        <v>42026.370717592596</v>
      </c>
      <c r="T2060" s="14">
        <f t="shared" si="130"/>
        <v>42065.833333333328</v>
      </c>
      <c r="U2060" t="str">
        <f t="shared" si="131"/>
        <v>January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Q2061" t="s">
        <v>8317</v>
      </c>
      <c r="R2061" t="s">
        <v>8347</v>
      </c>
      <c r="S2061" s="14">
        <f t="shared" si="129"/>
        <v>42361.602476851855</v>
      </c>
      <c r="T2061" s="14">
        <f t="shared" si="130"/>
        <v>42400.915972222225</v>
      </c>
      <c r="U2061" t="str">
        <f t="shared" si="131"/>
        <v>December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Q2062" t="s">
        <v>8317</v>
      </c>
      <c r="R2062" t="s">
        <v>8347</v>
      </c>
      <c r="S2062" s="14">
        <f t="shared" si="129"/>
        <v>41783.642939814818</v>
      </c>
      <c r="T2062" s="14">
        <f t="shared" si="130"/>
        <v>41843.642939814818</v>
      </c>
      <c r="U2062" t="str">
        <f t="shared" si="131"/>
        <v>May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107.92000000000002</v>
      </c>
      <c r="Q2063" t="s">
        <v>8317</v>
      </c>
      <c r="R2063" t="s">
        <v>8347</v>
      </c>
      <c r="S2063" s="14">
        <f t="shared" si="129"/>
        <v>42705.764513888891</v>
      </c>
      <c r="T2063" s="14">
        <f t="shared" si="130"/>
        <v>42735.764513888891</v>
      </c>
      <c r="U2063" t="str">
        <f t="shared" si="131"/>
        <v>December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114.98000000000002</v>
      </c>
      <c r="Q2064" t="s">
        <v>8317</v>
      </c>
      <c r="R2064" t="s">
        <v>8347</v>
      </c>
      <c r="S2064" s="14">
        <f t="shared" si="129"/>
        <v>42423.3830787037</v>
      </c>
      <c r="T2064" s="14">
        <f t="shared" si="130"/>
        <v>42453.341412037036</v>
      </c>
      <c r="U2064" t="str">
        <f t="shared" si="131"/>
        <v>February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Q2065" t="s">
        <v>8317</v>
      </c>
      <c r="R2065" t="s">
        <v>8347</v>
      </c>
      <c r="S2065" s="14">
        <f t="shared" si="129"/>
        <v>42472.73265046296</v>
      </c>
      <c r="T2065" s="14">
        <f t="shared" si="130"/>
        <v>42505.73265046296</v>
      </c>
      <c r="U2065" t="str">
        <f t="shared" si="131"/>
        <v>April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191.17000000000002</v>
      </c>
      <c r="Q2066" t="s">
        <v>8317</v>
      </c>
      <c r="R2066" t="s">
        <v>8347</v>
      </c>
      <c r="S2066" s="14">
        <f t="shared" si="129"/>
        <v>41389.364849537036</v>
      </c>
      <c r="T2066" s="14">
        <f t="shared" si="130"/>
        <v>41425.5</v>
      </c>
      <c r="U2066" t="str">
        <f t="shared" si="131"/>
        <v>April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199.22000000000003</v>
      </c>
      <c r="Q2067" t="s">
        <v>8317</v>
      </c>
      <c r="R2067" t="s">
        <v>8347</v>
      </c>
      <c r="S2067" s="14">
        <f t="shared" si="129"/>
        <v>41603.333668981482</v>
      </c>
      <c r="T2067" s="14">
        <f t="shared" si="130"/>
        <v>41633.333668981482</v>
      </c>
      <c r="U2067" t="str">
        <f t="shared" si="131"/>
        <v>November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Q2068" t="s">
        <v>8317</v>
      </c>
      <c r="R2068" t="s">
        <v>8347</v>
      </c>
      <c r="S2068" s="14">
        <f t="shared" si="129"/>
        <v>41844.771793981483</v>
      </c>
      <c r="T2068" s="14">
        <f t="shared" si="130"/>
        <v>41874.771793981483</v>
      </c>
      <c r="U2068" t="str">
        <f t="shared" si="131"/>
        <v>July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126.87000000000002</v>
      </c>
      <c r="Q2069" t="s">
        <v>8317</v>
      </c>
      <c r="R2069" t="s">
        <v>8347</v>
      </c>
      <c r="S2069" s="14">
        <f t="shared" si="129"/>
        <v>42115.853888888887</v>
      </c>
      <c r="T2069" s="14">
        <f t="shared" si="130"/>
        <v>42148.853888888887</v>
      </c>
      <c r="U2069" t="str">
        <f t="shared" si="131"/>
        <v>April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Q2070" t="s">
        <v>8317</v>
      </c>
      <c r="R2070" t="s">
        <v>8347</v>
      </c>
      <c r="S2070" s="14">
        <f t="shared" si="129"/>
        <v>42633.841608796298</v>
      </c>
      <c r="T2070" s="14">
        <f t="shared" si="130"/>
        <v>42663.841608796298</v>
      </c>
      <c r="U2070" t="str">
        <f t="shared" si="131"/>
        <v>September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Q2071" t="s">
        <v>8317</v>
      </c>
      <c r="R2071" t="s">
        <v>8347</v>
      </c>
      <c r="S2071" s="14">
        <f t="shared" si="129"/>
        <v>42340.972118055557</v>
      </c>
      <c r="T2071" s="14">
        <f t="shared" si="130"/>
        <v>42371.972118055557</v>
      </c>
      <c r="U2071" t="str">
        <f t="shared" si="131"/>
        <v>December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317.33000000000004</v>
      </c>
      <c r="Q2072" t="s">
        <v>8317</v>
      </c>
      <c r="R2072" t="s">
        <v>8347</v>
      </c>
      <c r="S2072" s="14">
        <f t="shared" si="129"/>
        <v>42519.6565162037</v>
      </c>
      <c r="T2072" s="14">
        <f t="shared" si="130"/>
        <v>42549.6565162037</v>
      </c>
      <c r="U2072" t="str">
        <f t="shared" si="131"/>
        <v>May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Q2073" t="s">
        <v>8317</v>
      </c>
      <c r="R2073" t="s">
        <v>8347</v>
      </c>
      <c r="S2073" s="14">
        <f t="shared" si="129"/>
        <v>42600.278749999998</v>
      </c>
      <c r="T2073" s="14">
        <f t="shared" si="130"/>
        <v>42645.278749999998</v>
      </c>
      <c r="U2073" t="str">
        <f t="shared" si="131"/>
        <v>August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110.72999999999999</v>
      </c>
      <c r="Q2074" t="s">
        <v>8317</v>
      </c>
      <c r="R2074" t="s">
        <v>8347</v>
      </c>
      <c r="S2074" s="14">
        <f t="shared" si="129"/>
        <v>42467.581388888888</v>
      </c>
      <c r="T2074" s="14">
        <f t="shared" si="130"/>
        <v>42497.581388888888</v>
      </c>
      <c r="U2074" t="str">
        <f t="shared" si="131"/>
        <v>April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Q2075" t="s">
        <v>8317</v>
      </c>
      <c r="R2075" t="s">
        <v>8347</v>
      </c>
      <c r="S2075" s="14">
        <f t="shared" si="129"/>
        <v>42087.668032407411</v>
      </c>
      <c r="T2075" s="14">
        <f t="shared" si="130"/>
        <v>42132.668032407411</v>
      </c>
      <c r="U2075" t="str">
        <f t="shared" si="131"/>
        <v>March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102.50000000000001</v>
      </c>
      <c r="Q2076" t="s">
        <v>8317</v>
      </c>
      <c r="R2076" t="s">
        <v>8347</v>
      </c>
      <c r="S2076" s="14">
        <f t="shared" si="129"/>
        <v>42466.826180555552</v>
      </c>
      <c r="T2076" s="14">
        <f t="shared" si="130"/>
        <v>42496.826180555552</v>
      </c>
      <c r="U2076" t="str">
        <f t="shared" si="131"/>
        <v>April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Q2077" t="s">
        <v>8317</v>
      </c>
      <c r="R2077" t="s">
        <v>8347</v>
      </c>
      <c r="S2077" s="14">
        <f t="shared" si="129"/>
        <v>41450.681574074071</v>
      </c>
      <c r="T2077" s="14">
        <f t="shared" si="130"/>
        <v>41480.681574074071</v>
      </c>
      <c r="U2077" t="str">
        <f t="shared" si="131"/>
        <v>June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Q2078" t="s">
        <v>8317</v>
      </c>
      <c r="R2078" t="s">
        <v>8347</v>
      </c>
      <c r="S2078" s="14">
        <f t="shared" si="129"/>
        <v>41803.880659722221</v>
      </c>
      <c r="T2078" s="14">
        <f t="shared" si="130"/>
        <v>41843.880659722221</v>
      </c>
      <c r="U2078" t="str">
        <f t="shared" si="131"/>
        <v>June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Q2079" t="s">
        <v>8317</v>
      </c>
      <c r="R2079" t="s">
        <v>8347</v>
      </c>
      <c r="S2079" s="14">
        <f t="shared" si="129"/>
        <v>42103.042546296296</v>
      </c>
      <c r="T2079" s="14">
        <f t="shared" si="130"/>
        <v>42160.875</v>
      </c>
      <c r="U2079" t="str">
        <f t="shared" si="131"/>
        <v>April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131.20000000000002</v>
      </c>
      <c r="Q2080" t="s">
        <v>8317</v>
      </c>
      <c r="R2080" t="s">
        <v>8347</v>
      </c>
      <c r="S2080" s="14">
        <f t="shared" si="129"/>
        <v>42692.771493055552</v>
      </c>
      <c r="T2080" s="14">
        <f t="shared" si="130"/>
        <v>42722.771493055552</v>
      </c>
      <c r="U2080" t="str">
        <f t="shared" si="131"/>
        <v>November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Q2081" t="s">
        <v>8317</v>
      </c>
      <c r="R2081" t="s">
        <v>8347</v>
      </c>
      <c r="S2081" s="14">
        <f t="shared" si="129"/>
        <v>42150.71056712963</v>
      </c>
      <c r="T2081" s="14">
        <f t="shared" si="130"/>
        <v>42180.791666666672</v>
      </c>
      <c r="U2081" t="str">
        <f t="shared" si="131"/>
        <v>May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Q2082" t="s">
        <v>8317</v>
      </c>
      <c r="R2082" t="s">
        <v>8347</v>
      </c>
      <c r="S2082" s="14">
        <f t="shared" si="129"/>
        <v>42289.957175925927</v>
      </c>
      <c r="T2082" s="14">
        <f t="shared" si="130"/>
        <v>42319.998842592591</v>
      </c>
      <c r="U2082" t="str">
        <f t="shared" si="131"/>
        <v>October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114.57000000000002</v>
      </c>
      <c r="Q2083" t="s">
        <v>8323</v>
      </c>
      <c r="R2083" t="s">
        <v>8327</v>
      </c>
      <c r="S2083" s="14">
        <f t="shared" si="129"/>
        <v>41004.15688657407</v>
      </c>
      <c r="T2083" s="14">
        <f t="shared" si="130"/>
        <v>41045.207638888889</v>
      </c>
      <c r="U2083" t="str">
        <f t="shared" si="131"/>
        <v>April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110.72999999999999</v>
      </c>
      <c r="Q2084" t="s">
        <v>8323</v>
      </c>
      <c r="R2084" t="s">
        <v>8327</v>
      </c>
      <c r="S2084" s="14">
        <f t="shared" si="129"/>
        <v>40811.120324074072</v>
      </c>
      <c r="T2084" s="14">
        <f t="shared" si="130"/>
        <v>40871.161990740744</v>
      </c>
      <c r="U2084" t="str">
        <f t="shared" si="131"/>
        <v>September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Q2085" t="s">
        <v>8323</v>
      </c>
      <c r="R2085" t="s">
        <v>8327</v>
      </c>
      <c r="S2085" s="14">
        <f t="shared" si="129"/>
        <v>41034.72216435185</v>
      </c>
      <c r="T2085" s="14">
        <f t="shared" si="130"/>
        <v>41064.72216435185</v>
      </c>
      <c r="U2085" t="str">
        <f t="shared" si="131"/>
        <v>May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108.33000000000001</v>
      </c>
      <c r="Q2086" t="s">
        <v>8323</v>
      </c>
      <c r="R2086" t="s">
        <v>8327</v>
      </c>
      <c r="S2086" s="14">
        <f t="shared" si="129"/>
        <v>41731.833124999997</v>
      </c>
      <c r="T2086" s="14">
        <f t="shared" si="130"/>
        <v>41763.290972222225</v>
      </c>
      <c r="U2086" t="str">
        <f t="shared" si="131"/>
        <v>April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Q2087" t="s">
        <v>8323</v>
      </c>
      <c r="R2087" t="s">
        <v>8327</v>
      </c>
      <c r="S2087" s="14">
        <f t="shared" si="129"/>
        <v>41075.835497685184</v>
      </c>
      <c r="T2087" s="14">
        <f t="shared" si="130"/>
        <v>41105.835497685184</v>
      </c>
      <c r="U2087" t="str">
        <f t="shared" si="131"/>
        <v>June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100.70000000000002</v>
      </c>
      <c r="Q2088" t="s">
        <v>8323</v>
      </c>
      <c r="R2088" t="s">
        <v>8327</v>
      </c>
      <c r="S2088" s="14">
        <f t="shared" si="129"/>
        <v>40860.67050925926</v>
      </c>
      <c r="T2088" s="14">
        <f t="shared" si="130"/>
        <v>40891.207638888889</v>
      </c>
      <c r="U2088" t="str">
        <f t="shared" si="131"/>
        <v>November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103.53000000000002</v>
      </c>
      <c r="Q2089" t="s">
        <v>8323</v>
      </c>
      <c r="R2089" t="s">
        <v>8327</v>
      </c>
      <c r="S2089" s="14">
        <f t="shared" si="129"/>
        <v>40764.204375000001</v>
      </c>
      <c r="T2089" s="14">
        <f t="shared" si="130"/>
        <v>40794.204375000001</v>
      </c>
      <c r="U2089" t="str">
        <f t="shared" si="131"/>
        <v>August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Q2090" t="s">
        <v>8323</v>
      </c>
      <c r="R2090" t="s">
        <v>8327</v>
      </c>
      <c r="S2090" s="14">
        <f t="shared" si="129"/>
        <v>40395.714722222227</v>
      </c>
      <c r="T2090" s="14">
        <f t="shared" si="130"/>
        <v>40432.165972222225</v>
      </c>
      <c r="U2090" t="str">
        <f t="shared" si="131"/>
        <v>August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120.39999999999999</v>
      </c>
      <c r="Q2091" t="s">
        <v>8323</v>
      </c>
      <c r="R2091" t="s">
        <v>8327</v>
      </c>
      <c r="S2091" s="14">
        <f t="shared" si="129"/>
        <v>41453.076319444444</v>
      </c>
      <c r="T2091" s="14">
        <f t="shared" si="130"/>
        <v>41488.076319444444</v>
      </c>
      <c r="U2091" t="str">
        <f t="shared" si="131"/>
        <v>June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Q2092" t="s">
        <v>8323</v>
      </c>
      <c r="R2092" t="s">
        <v>8327</v>
      </c>
      <c r="S2092" s="14">
        <f t="shared" si="129"/>
        <v>41299.381423611107</v>
      </c>
      <c r="T2092" s="14">
        <f t="shared" si="130"/>
        <v>41329.381423611107</v>
      </c>
      <c r="U2092" t="str">
        <f t="shared" si="131"/>
        <v>January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120.47000000000001</v>
      </c>
      <c r="Q2093" t="s">
        <v>8323</v>
      </c>
      <c r="R2093" t="s">
        <v>8327</v>
      </c>
      <c r="S2093" s="14">
        <f t="shared" si="129"/>
        <v>40555.322662037041</v>
      </c>
      <c r="T2093" s="14">
        <f t="shared" si="130"/>
        <v>40603.833333333336</v>
      </c>
      <c r="U2093" t="str">
        <f t="shared" si="131"/>
        <v>January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101.28000000000002</v>
      </c>
      <c r="Q2094" t="s">
        <v>8323</v>
      </c>
      <c r="R2094" t="s">
        <v>8327</v>
      </c>
      <c r="S2094" s="14">
        <f t="shared" si="129"/>
        <v>40763.707546296297</v>
      </c>
      <c r="T2094" s="14">
        <f t="shared" si="130"/>
        <v>40823.707546296297</v>
      </c>
      <c r="U2094" t="str">
        <f t="shared" si="131"/>
        <v>August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Q2095" t="s">
        <v>8323</v>
      </c>
      <c r="R2095" t="s">
        <v>8327</v>
      </c>
      <c r="S2095" s="14">
        <f t="shared" si="129"/>
        <v>41205.854537037041</v>
      </c>
      <c r="T2095" s="14">
        <f t="shared" si="130"/>
        <v>41265.896203703705</v>
      </c>
      <c r="U2095" t="str">
        <f t="shared" si="131"/>
        <v>October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Q2096" t="s">
        <v>8323</v>
      </c>
      <c r="R2096" t="s">
        <v>8327</v>
      </c>
      <c r="S2096" s="14">
        <f t="shared" si="129"/>
        <v>40939.02002314815</v>
      </c>
      <c r="T2096" s="14">
        <f t="shared" si="130"/>
        <v>40973.125</v>
      </c>
      <c r="U2096" t="str">
        <f t="shared" si="131"/>
        <v>January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Q2097" t="s">
        <v>8323</v>
      </c>
      <c r="R2097" t="s">
        <v>8327</v>
      </c>
      <c r="S2097" s="14">
        <f t="shared" si="129"/>
        <v>40758.733483796299</v>
      </c>
      <c r="T2097" s="14">
        <f t="shared" si="130"/>
        <v>40818.733483796299</v>
      </c>
      <c r="U2097" t="str">
        <f t="shared" si="131"/>
        <v>August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101.67000000000002</v>
      </c>
      <c r="Q2098" t="s">
        <v>8323</v>
      </c>
      <c r="R2098" t="s">
        <v>8327</v>
      </c>
      <c r="S2098" s="14">
        <f t="shared" si="129"/>
        <v>41192.758506944447</v>
      </c>
      <c r="T2098" s="14">
        <f t="shared" si="130"/>
        <v>41208.165972222225</v>
      </c>
      <c r="U2098" t="str">
        <f t="shared" si="131"/>
        <v>October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Q2099" t="s">
        <v>8323</v>
      </c>
      <c r="R2099" t="s">
        <v>8327</v>
      </c>
      <c r="S2099" s="14">
        <f t="shared" si="129"/>
        <v>40818.584895833337</v>
      </c>
      <c r="T2099" s="14">
        <f t="shared" si="130"/>
        <v>40878.626562500001</v>
      </c>
      <c r="U2099" t="str">
        <f t="shared" si="131"/>
        <v>October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100.33000000000001</v>
      </c>
      <c r="Q2100" t="s">
        <v>8323</v>
      </c>
      <c r="R2100" t="s">
        <v>8327</v>
      </c>
      <c r="S2100" s="14">
        <f t="shared" si="129"/>
        <v>40946.11383101852</v>
      </c>
      <c r="T2100" s="14">
        <f t="shared" si="130"/>
        <v>40976.11383101852</v>
      </c>
      <c r="U2100" t="str">
        <f t="shared" si="131"/>
        <v>February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Q2101" t="s">
        <v>8323</v>
      </c>
      <c r="R2101" t="s">
        <v>8327</v>
      </c>
      <c r="S2101" s="14">
        <f t="shared" si="129"/>
        <v>42173.746342592596</v>
      </c>
      <c r="T2101" s="14">
        <f t="shared" si="130"/>
        <v>42187.152777777781</v>
      </c>
      <c r="U2101" t="str">
        <f t="shared" si="131"/>
        <v>June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136.67000000000002</v>
      </c>
      <c r="Q2102" t="s">
        <v>8323</v>
      </c>
      <c r="R2102" t="s">
        <v>8327</v>
      </c>
      <c r="S2102" s="14">
        <f t="shared" si="129"/>
        <v>41074.834965277776</v>
      </c>
      <c r="T2102" s="14">
        <f t="shared" si="130"/>
        <v>41090.165972222225</v>
      </c>
      <c r="U2102" t="str">
        <f t="shared" si="131"/>
        <v>June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Q2103" t="s">
        <v>8323</v>
      </c>
      <c r="R2103" t="s">
        <v>8327</v>
      </c>
      <c r="S2103" s="14">
        <f t="shared" si="129"/>
        <v>40892.149467592593</v>
      </c>
      <c r="T2103" s="14">
        <f t="shared" si="130"/>
        <v>40952.149467592593</v>
      </c>
      <c r="U2103" t="str">
        <f t="shared" si="131"/>
        <v>December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Q2104" t="s">
        <v>8323</v>
      </c>
      <c r="R2104" t="s">
        <v>8327</v>
      </c>
      <c r="S2104" s="14">
        <f t="shared" si="129"/>
        <v>40638.868611111109</v>
      </c>
      <c r="T2104" s="14">
        <f t="shared" si="130"/>
        <v>40668.868611111109</v>
      </c>
      <c r="U2104" t="str">
        <f t="shared" si="131"/>
        <v>April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Q2105" t="s">
        <v>8323</v>
      </c>
      <c r="R2105" t="s">
        <v>8327</v>
      </c>
      <c r="S2105" s="14">
        <f t="shared" si="129"/>
        <v>41192.754942129628</v>
      </c>
      <c r="T2105" s="14">
        <f t="shared" si="130"/>
        <v>41222.7966087963</v>
      </c>
      <c r="U2105" t="str">
        <f t="shared" si="131"/>
        <v>October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129.50000000000003</v>
      </c>
      <c r="Q2106" t="s">
        <v>8323</v>
      </c>
      <c r="R2106" t="s">
        <v>8327</v>
      </c>
      <c r="S2106" s="14">
        <f t="shared" si="129"/>
        <v>41394.074467592596</v>
      </c>
      <c r="T2106" s="14">
        <f t="shared" si="130"/>
        <v>41425</v>
      </c>
      <c r="U2106" t="str">
        <f t="shared" si="131"/>
        <v>April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Q2107" t="s">
        <v>8323</v>
      </c>
      <c r="R2107" t="s">
        <v>8327</v>
      </c>
      <c r="S2107" s="14">
        <f t="shared" si="129"/>
        <v>41951.788807870369</v>
      </c>
      <c r="T2107" s="14">
        <f t="shared" si="130"/>
        <v>41964.166666666672</v>
      </c>
      <c r="U2107" t="str">
        <f t="shared" si="131"/>
        <v>November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Q2108" t="s">
        <v>8323</v>
      </c>
      <c r="R2108" t="s">
        <v>8327</v>
      </c>
      <c r="S2108" s="14">
        <f t="shared" si="129"/>
        <v>41270.21497685185</v>
      </c>
      <c r="T2108" s="14">
        <f t="shared" si="130"/>
        <v>41300.21497685185</v>
      </c>
      <c r="U2108" t="str">
        <f t="shared" si="131"/>
        <v>December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107.73000000000002</v>
      </c>
      <c r="Q2109" t="s">
        <v>8323</v>
      </c>
      <c r="R2109" t="s">
        <v>8327</v>
      </c>
      <c r="S2109" s="14">
        <f t="shared" si="129"/>
        <v>41934.71056712963</v>
      </c>
      <c r="T2109" s="14">
        <f t="shared" si="130"/>
        <v>41955.752233796295</v>
      </c>
      <c r="U2109" t="str">
        <f t="shared" si="131"/>
        <v>October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107.30999999999999</v>
      </c>
      <c r="Q2110" t="s">
        <v>8323</v>
      </c>
      <c r="R2110" t="s">
        <v>8327</v>
      </c>
      <c r="S2110" s="14">
        <f t="shared" si="129"/>
        <v>41135.175694444442</v>
      </c>
      <c r="T2110" s="14">
        <f t="shared" si="130"/>
        <v>41162.163194444445</v>
      </c>
      <c r="U2110" t="str">
        <f t="shared" si="131"/>
        <v>August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106.53000000000002</v>
      </c>
      <c r="Q2111" t="s">
        <v>8323</v>
      </c>
      <c r="R2111" t="s">
        <v>8327</v>
      </c>
      <c r="S2111" s="14">
        <f t="shared" si="129"/>
        <v>42160.708530092597</v>
      </c>
      <c r="T2111" s="14">
        <f t="shared" si="130"/>
        <v>42190.708530092597</v>
      </c>
      <c r="U2111" t="str">
        <f t="shared" si="131"/>
        <v>June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Q2112" t="s">
        <v>8323</v>
      </c>
      <c r="R2112" t="s">
        <v>8327</v>
      </c>
      <c r="S2112" s="14">
        <f t="shared" si="129"/>
        <v>41759.670937499999</v>
      </c>
      <c r="T2112" s="14">
        <f t="shared" si="130"/>
        <v>41787.207638888889</v>
      </c>
      <c r="U2112" t="str">
        <f t="shared" si="131"/>
        <v>April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Q2113" t="s">
        <v>8323</v>
      </c>
      <c r="R2113" t="s">
        <v>8327</v>
      </c>
      <c r="S2113" s="14">
        <f t="shared" si="129"/>
        <v>40703.197048611109</v>
      </c>
      <c r="T2113" s="14">
        <f t="shared" si="130"/>
        <v>40770.041666666664</v>
      </c>
      <c r="U2113" t="str">
        <f t="shared" si="131"/>
        <v>June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Q2114" t="s">
        <v>8323</v>
      </c>
      <c r="R2114" t="s">
        <v>8327</v>
      </c>
      <c r="S2114" s="14">
        <f t="shared" si="129"/>
        <v>41365.928159722222</v>
      </c>
      <c r="T2114" s="14">
        <f t="shared" si="130"/>
        <v>41379.928159722222</v>
      </c>
      <c r="U2114" t="str">
        <f t="shared" si="131"/>
        <v>April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MROUND(E2115/D2115, 0.0001) * 100</f>
        <v>104.86</v>
      </c>
      <c r="Q2115" t="s">
        <v>8323</v>
      </c>
      <c r="R2115" t="s">
        <v>8327</v>
      </c>
      <c r="S2115" s="14">
        <f t="shared" ref="S2115:S2178" si="133">(J2115/86400)+DATE(1970,1,1)</f>
        <v>41870.86546296296</v>
      </c>
      <c r="T2115" s="14">
        <f t="shared" ref="T2115:T2178" si="134">(I2115/86400)+DATE(1970,1,1)</f>
        <v>41905.86546296296</v>
      </c>
      <c r="U2115" t="str">
        <f t="shared" ref="U2115:U2178" si="135">TEXT(S2115, "MMMM")</f>
        <v>August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104.70000000000002</v>
      </c>
      <c r="Q2116" t="s">
        <v>8323</v>
      </c>
      <c r="R2116" t="s">
        <v>8327</v>
      </c>
      <c r="S2116" s="14">
        <f t="shared" si="133"/>
        <v>40458.815625000003</v>
      </c>
      <c r="T2116" s="14">
        <f t="shared" si="134"/>
        <v>40521.207638888889</v>
      </c>
      <c r="U2116" t="str">
        <f t="shared" si="135"/>
        <v>October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Q2117" t="s">
        <v>8323</v>
      </c>
      <c r="R2117" t="s">
        <v>8327</v>
      </c>
      <c r="S2117" s="14">
        <f t="shared" si="133"/>
        <v>40564.081030092595</v>
      </c>
      <c r="T2117" s="14">
        <f t="shared" si="134"/>
        <v>40594.081030092595</v>
      </c>
      <c r="U2117" t="str">
        <f t="shared" si="135"/>
        <v>January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Q2118" t="s">
        <v>8323</v>
      </c>
      <c r="R2118" t="s">
        <v>8327</v>
      </c>
      <c r="S2118" s="14">
        <f t="shared" si="133"/>
        <v>41136.777812500004</v>
      </c>
      <c r="T2118" s="14">
        <f t="shared" si="134"/>
        <v>41184.777812500004</v>
      </c>
      <c r="U2118" t="str">
        <f t="shared" si="135"/>
        <v>August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Q2119" t="s">
        <v>8323</v>
      </c>
      <c r="R2119" t="s">
        <v>8327</v>
      </c>
      <c r="S2119" s="14">
        <f t="shared" si="133"/>
        <v>42290.059594907405</v>
      </c>
      <c r="T2119" s="14">
        <f t="shared" si="134"/>
        <v>42304.207638888889</v>
      </c>
      <c r="U2119" t="str">
        <f t="shared" si="135"/>
        <v>October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Q2120" t="s">
        <v>8323</v>
      </c>
      <c r="R2120" t="s">
        <v>8327</v>
      </c>
      <c r="S2120" s="14">
        <f t="shared" si="133"/>
        <v>40718.839537037034</v>
      </c>
      <c r="T2120" s="14">
        <f t="shared" si="134"/>
        <v>40748.839537037034</v>
      </c>
      <c r="U2120" t="str">
        <f t="shared" si="135"/>
        <v>June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Q2121" t="s">
        <v>8323</v>
      </c>
      <c r="R2121" t="s">
        <v>8327</v>
      </c>
      <c r="S2121" s="14">
        <f t="shared" si="133"/>
        <v>41107.130150462966</v>
      </c>
      <c r="T2121" s="14">
        <f t="shared" si="134"/>
        <v>41137.130150462966</v>
      </c>
      <c r="U2121" t="str">
        <f t="shared" si="135"/>
        <v>July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100.88000000000001</v>
      </c>
      <c r="Q2122" t="s">
        <v>8323</v>
      </c>
      <c r="R2122" t="s">
        <v>8327</v>
      </c>
      <c r="S2122" s="14">
        <f t="shared" si="133"/>
        <v>41591.964537037034</v>
      </c>
      <c r="T2122" s="14">
        <f t="shared" si="134"/>
        <v>41640.964537037034</v>
      </c>
      <c r="U2122" t="str">
        <f t="shared" si="135"/>
        <v>November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0.57000000000000006</v>
      </c>
      <c r="Q2123" t="s">
        <v>8331</v>
      </c>
      <c r="R2123" t="s">
        <v>8332</v>
      </c>
      <c r="S2123" s="14">
        <f t="shared" si="133"/>
        <v>42716.7424537037</v>
      </c>
      <c r="T2123" s="14">
        <f t="shared" si="134"/>
        <v>42746.7424537037</v>
      </c>
      <c r="U2123" t="str">
        <f t="shared" si="135"/>
        <v>December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Q2124" t="s">
        <v>8331</v>
      </c>
      <c r="R2124" t="s">
        <v>8332</v>
      </c>
      <c r="S2124" s="14">
        <f t="shared" si="133"/>
        <v>42712.300567129627</v>
      </c>
      <c r="T2124" s="14">
        <f t="shared" si="134"/>
        <v>42742.300567129627</v>
      </c>
      <c r="U2124" t="str">
        <f t="shared" si="135"/>
        <v>December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Q2125" t="s">
        <v>8331</v>
      </c>
      <c r="R2125" t="s">
        <v>8332</v>
      </c>
      <c r="S2125" s="14">
        <f t="shared" si="133"/>
        <v>40198.424849537041</v>
      </c>
      <c r="T2125" s="14">
        <f t="shared" si="134"/>
        <v>40252.290972222225</v>
      </c>
      <c r="U2125" t="str">
        <f t="shared" si="135"/>
        <v>January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10.450000000000001</v>
      </c>
      <c r="Q2126" t="s">
        <v>8331</v>
      </c>
      <c r="R2126" t="s">
        <v>8332</v>
      </c>
      <c r="S2126" s="14">
        <f t="shared" si="133"/>
        <v>40464.028182870374</v>
      </c>
      <c r="T2126" s="14">
        <f t="shared" si="134"/>
        <v>40512.208333333336</v>
      </c>
      <c r="U2126" t="str">
        <f t="shared" si="135"/>
        <v>October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Q2127" t="s">
        <v>8331</v>
      </c>
      <c r="R2127" t="s">
        <v>8332</v>
      </c>
      <c r="S2127" s="14">
        <f t="shared" si="133"/>
        <v>42191.023530092592</v>
      </c>
      <c r="T2127" s="14">
        <f t="shared" si="134"/>
        <v>42221.023530092592</v>
      </c>
      <c r="U2127" t="str">
        <f t="shared" si="135"/>
        <v>July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Q2128" t="s">
        <v>8331</v>
      </c>
      <c r="R2128" t="s">
        <v>8332</v>
      </c>
      <c r="S2128" s="14">
        <f t="shared" si="133"/>
        <v>41951.973229166666</v>
      </c>
      <c r="T2128" s="14">
        <f t="shared" si="134"/>
        <v>41981.973229166666</v>
      </c>
      <c r="U2128" t="str">
        <f t="shared" si="135"/>
        <v>November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Q2129" t="s">
        <v>8331</v>
      </c>
      <c r="R2129" t="s">
        <v>8332</v>
      </c>
      <c r="S2129" s="14">
        <f t="shared" si="133"/>
        <v>42045.505358796298</v>
      </c>
      <c r="T2129" s="14">
        <f t="shared" si="134"/>
        <v>42075.463692129633</v>
      </c>
      <c r="U2129" t="str">
        <f t="shared" si="135"/>
        <v>February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Q2130" t="s">
        <v>8331</v>
      </c>
      <c r="R2130" t="s">
        <v>8332</v>
      </c>
      <c r="S2130" s="14">
        <f t="shared" si="133"/>
        <v>41843.772789351853</v>
      </c>
      <c r="T2130" s="14">
        <f t="shared" si="134"/>
        <v>41903.772789351853</v>
      </c>
      <c r="U2130" t="str">
        <f t="shared" si="135"/>
        <v>July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Q2131" t="s">
        <v>8331</v>
      </c>
      <c r="R2131" t="s">
        <v>8332</v>
      </c>
      <c r="S2131" s="14">
        <f t="shared" si="133"/>
        <v>42409.024305555555</v>
      </c>
      <c r="T2131" s="14">
        <f t="shared" si="134"/>
        <v>42439.024305555555</v>
      </c>
      <c r="U2131" t="str">
        <f t="shared" si="135"/>
        <v>February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Q2132" t="s">
        <v>8331</v>
      </c>
      <c r="R2132" t="s">
        <v>8332</v>
      </c>
      <c r="S2132" s="14">
        <f t="shared" si="133"/>
        <v>41832.086377314816</v>
      </c>
      <c r="T2132" s="14">
        <f t="shared" si="134"/>
        <v>41867.086377314816</v>
      </c>
      <c r="U2132" t="str">
        <f t="shared" si="135"/>
        <v>July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Q2133" t="s">
        <v>8331</v>
      </c>
      <c r="R2133" t="s">
        <v>8332</v>
      </c>
      <c r="S2133" s="14">
        <f t="shared" si="133"/>
        <v>42167.207071759258</v>
      </c>
      <c r="T2133" s="14">
        <f t="shared" si="134"/>
        <v>42197.207071759258</v>
      </c>
      <c r="U2133" t="str">
        <f t="shared" si="135"/>
        <v>June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Q2134" t="s">
        <v>8331</v>
      </c>
      <c r="R2134" t="s">
        <v>8332</v>
      </c>
      <c r="S2134" s="14">
        <f t="shared" si="133"/>
        <v>41643.487175925926</v>
      </c>
      <c r="T2134" s="14">
        <f t="shared" si="134"/>
        <v>41673.487175925926</v>
      </c>
      <c r="U2134" t="str">
        <f t="shared" si="135"/>
        <v>January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Q2135" t="s">
        <v>8331</v>
      </c>
      <c r="R2135" t="s">
        <v>8332</v>
      </c>
      <c r="S2135" s="14">
        <f t="shared" si="133"/>
        <v>40619.097210648149</v>
      </c>
      <c r="T2135" s="14">
        <f t="shared" si="134"/>
        <v>40657.290972222225</v>
      </c>
      <c r="U2135" t="str">
        <f t="shared" si="135"/>
        <v>March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Q2136" t="s">
        <v>8331</v>
      </c>
      <c r="R2136" t="s">
        <v>8332</v>
      </c>
      <c r="S2136" s="14">
        <f t="shared" si="133"/>
        <v>41361.886469907404</v>
      </c>
      <c r="T2136" s="14">
        <f t="shared" si="134"/>
        <v>41391.886469907404</v>
      </c>
      <c r="U2136" t="str">
        <f t="shared" si="135"/>
        <v>March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Q2137" t="s">
        <v>8331</v>
      </c>
      <c r="R2137" t="s">
        <v>8332</v>
      </c>
      <c r="S2137" s="14">
        <f t="shared" si="133"/>
        <v>41156.96334490741</v>
      </c>
      <c r="T2137" s="14">
        <f t="shared" si="134"/>
        <v>41186.96334490741</v>
      </c>
      <c r="U2137" t="str">
        <f t="shared" si="135"/>
        <v>September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6.0000000000000005E-2</v>
      </c>
      <c r="Q2138" t="s">
        <v>8331</v>
      </c>
      <c r="R2138" t="s">
        <v>8332</v>
      </c>
      <c r="S2138" s="14">
        <f t="shared" si="133"/>
        <v>41536.509097222224</v>
      </c>
      <c r="T2138" s="14">
        <f t="shared" si="134"/>
        <v>41566.509097222224</v>
      </c>
      <c r="U2138" t="str">
        <f t="shared" si="135"/>
        <v>September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28.410000000000004</v>
      </c>
      <c r="Q2139" t="s">
        <v>8331</v>
      </c>
      <c r="R2139" t="s">
        <v>8332</v>
      </c>
      <c r="S2139" s="14">
        <f t="shared" si="133"/>
        <v>41948.771168981482</v>
      </c>
      <c r="T2139" s="14">
        <f t="shared" si="134"/>
        <v>41978.771168981482</v>
      </c>
      <c r="U2139" t="str">
        <f t="shared" si="135"/>
        <v>November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Q2140" t="s">
        <v>8331</v>
      </c>
      <c r="R2140" t="s">
        <v>8332</v>
      </c>
      <c r="S2140" s="14">
        <f t="shared" si="133"/>
        <v>41557.013182870374</v>
      </c>
      <c r="T2140" s="14">
        <f t="shared" si="134"/>
        <v>41587.054849537039</v>
      </c>
      <c r="U2140" t="str">
        <f t="shared" si="135"/>
        <v>October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5.4200000000000008</v>
      </c>
      <c r="Q2141" t="s">
        <v>8331</v>
      </c>
      <c r="R2141" t="s">
        <v>8332</v>
      </c>
      <c r="S2141" s="14">
        <f t="shared" si="133"/>
        <v>42647.750092592592</v>
      </c>
      <c r="T2141" s="14">
        <f t="shared" si="134"/>
        <v>42677.750092592592</v>
      </c>
      <c r="U2141" t="str">
        <f t="shared" si="135"/>
        <v>October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Q2142" t="s">
        <v>8331</v>
      </c>
      <c r="R2142" t="s">
        <v>8332</v>
      </c>
      <c r="S2142" s="14">
        <f t="shared" si="133"/>
        <v>41255.833611111113</v>
      </c>
      <c r="T2142" s="14">
        <f t="shared" si="134"/>
        <v>41285.833611111113</v>
      </c>
      <c r="U2142" t="str">
        <f t="shared" si="135"/>
        <v>December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Q2143" t="s">
        <v>8331</v>
      </c>
      <c r="R2143" t="s">
        <v>8332</v>
      </c>
      <c r="S2143" s="14">
        <f t="shared" si="133"/>
        <v>41927.235636574071</v>
      </c>
      <c r="T2143" s="14">
        <f t="shared" si="134"/>
        <v>41957.277303240742</v>
      </c>
      <c r="U2143" t="str">
        <f t="shared" si="135"/>
        <v>October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Q2144" t="s">
        <v>8331</v>
      </c>
      <c r="R2144" t="s">
        <v>8332</v>
      </c>
      <c r="S2144" s="14">
        <f t="shared" si="133"/>
        <v>42340.701504629629</v>
      </c>
      <c r="T2144" s="14">
        <f t="shared" si="134"/>
        <v>42368.701504629629</v>
      </c>
      <c r="U2144" t="str">
        <f t="shared" si="135"/>
        <v>December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Q2145" t="s">
        <v>8331</v>
      </c>
      <c r="R2145" t="s">
        <v>8332</v>
      </c>
      <c r="S2145" s="14">
        <f t="shared" si="133"/>
        <v>40332.886712962965</v>
      </c>
      <c r="T2145" s="14">
        <f t="shared" si="134"/>
        <v>40380.791666666664</v>
      </c>
      <c r="U2145" t="str">
        <f t="shared" si="135"/>
        <v>June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Q2146" t="s">
        <v>8331</v>
      </c>
      <c r="R2146" t="s">
        <v>8332</v>
      </c>
      <c r="S2146" s="14">
        <f t="shared" si="133"/>
        <v>41499.546759259261</v>
      </c>
      <c r="T2146" s="14">
        <f t="shared" si="134"/>
        <v>41531.546759259261</v>
      </c>
      <c r="U2146" t="str">
        <f t="shared" si="135"/>
        <v>August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Q2147" t="s">
        <v>8331</v>
      </c>
      <c r="R2147" t="s">
        <v>8332</v>
      </c>
      <c r="S2147" s="14">
        <f t="shared" si="133"/>
        <v>41575.237430555557</v>
      </c>
      <c r="T2147" s="14">
        <f t="shared" si="134"/>
        <v>41605.279097222221</v>
      </c>
      <c r="U2147" t="str">
        <f t="shared" si="135"/>
        <v>October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Q2148" t="s">
        <v>8331</v>
      </c>
      <c r="R2148" t="s">
        <v>8332</v>
      </c>
      <c r="S2148" s="14">
        <f t="shared" si="133"/>
        <v>42397.679513888885</v>
      </c>
      <c r="T2148" s="14">
        <f t="shared" si="134"/>
        <v>42411.679513888885</v>
      </c>
      <c r="U2148" t="str">
        <f t="shared" si="135"/>
        <v>January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0.70000000000000007</v>
      </c>
      <c r="Q2149" t="s">
        <v>8331</v>
      </c>
      <c r="R2149" t="s">
        <v>8332</v>
      </c>
      <c r="S2149" s="14">
        <f t="shared" si="133"/>
        <v>41927.295694444445</v>
      </c>
      <c r="T2149" s="14">
        <f t="shared" si="134"/>
        <v>41959.337361111116</v>
      </c>
      <c r="U2149" t="str">
        <f t="shared" si="135"/>
        <v>October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Q2150" t="s">
        <v>8331</v>
      </c>
      <c r="R2150" t="s">
        <v>8332</v>
      </c>
      <c r="S2150" s="14">
        <f t="shared" si="133"/>
        <v>42066.733587962968</v>
      </c>
      <c r="T2150" s="14">
        <f t="shared" si="134"/>
        <v>42096.691921296297</v>
      </c>
      <c r="U2150" t="str">
        <f t="shared" si="135"/>
        <v>March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Q2151" t="s">
        <v>8331</v>
      </c>
      <c r="R2151" t="s">
        <v>8332</v>
      </c>
      <c r="S2151" s="14">
        <f t="shared" si="133"/>
        <v>40355.024953703702</v>
      </c>
      <c r="T2151" s="14">
        <f t="shared" si="134"/>
        <v>40390</v>
      </c>
      <c r="U2151" t="str">
        <f t="shared" si="135"/>
        <v>June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Q2152" t="s">
        <v>8331</v>
      </c>
      <c r="R2152" t="s">
        <v>8332</v>
      </c>
      <c r="S2152" s="14">
        <f t="shared" si="133"/>
        <v>42534.284710648149</v>
      </c>
      <c r="T2152" s="14">
        <f t="shared" si="134"/>
        <v>42564.284710648149</v>
      </c>
      <c r="U2152" t="str">
        <f t="shared" si="135"/>
        <v>June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Q2153" t="s">
        <v>8331</v>
      </c>
      <c r="R2153" t="s">
        <v>8332</v>
      </c>
      <c r="S2153" s="14">
        <f t="shared" si="133"/>
        <v>42520.847384259258</v>
      </c>
      <c r="T2153" s="14">
        <f t="shared" si="134"/>
        <v>42550.847384259258</v>
      </c>
      <c r="U2153" t="str">
        <f t="shared" si="135"/>
        <v>May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Q2154" t="s">
        <v>8331</v>
      </c>
      <c r="R2154" t="s">
        <v>8332</v>
      </c>
      <c r="S2154" s="14">
        <f t="shared" si="133"/>
        <v>41683.832280092596</v>
      </c>
      <c r="T2154" s="14">
        <f t="shared" si="134"/>
        <v>41713.790613425925</v>
      </c>
      <c r="U2154" t="str">
        <f t="shared" si="135"/>
        <v>February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Q2155" t="s">
        <v>8331</v>
      </c>
      <c r="R2155" t="s">
        <v>8332</v>
      </c>
      <c r="S2155" s="14">
        <f t="shared" si="133"/>
        <v>41974.911087962959</v>
      </c>
      <c r="T2155" s="14">
        <f t="shared" si="134"/>
        <v>42014.332638888889</v>
      </c>
      <c r="U2155" t="str">
        <f t="shared" si="135"/>
        <v>December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Q2156" t="s">
        <v>8331</v>
      </c>
      <c r="R2156" t="s">
        <v>8332</v>
      </c>
      <c r="S2156" s="14">
        <f t="shared" si="133"/>
        <v>41647.632256944446</v>
      </c>
      <c r="T2156" s="14">
        <f t="shared" si="134"/>
        <v>41667.632256944446</v>
      </c>
      <c r="U2156" t="str">
        <f t="shared" si="135"/>
        <v>January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Q2157" t="s">
        <v>8331</v>
      </c>
      <c r="R2157" t="s">
        <v>8332</v>
      </c>
      <c r="S2157" s="14">
        <f t="shared" si="133"/>
        <v>42430.747511574074</v>
      </c>
      <c r="T2157" s="14">
        <f t="shared" si="134"/>
        <v>42460.70584490741</v>
      </c>
      <c r="U2157" t="str">
        <f t="shared" si="135"/>
        <v>March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Q2158" t="s">
        <v>8331</v>
      </c>
      <c r="R2158" t="s">
        <v>8332</v>
      </c>
      <c r="S2158" s="14">
        <f t="shared" si="133"/>
        <v>41488.85423611111</v>
      </c>
      <c r="T2158" s="14">
        <f t="shared" si="134"/>
        <v>41533.85423611111</v>
      </c>
      <c r="U2158" t="str">
        <f t="shared" si="135"/>
        <v>August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28.190000000000005</v>
      </c>
      <c r="Q2159" t="s">
        <v>8331</v>
      </c>
      <c r="R2159" t="s">
        <v>8332</v>
      </c>
      <c r="S2159" s="14">
        <f t="shared" si="133"/>
        <v>42694.98128472222</v>
      </c>
      <c r="T2159" s="14">
        <f t="shared" si="134"/>
        <v>42727.332638888889</v>
      </c>
      <c r="U2159" t="str">
        <f t="shared" si="135"/>
        <v>November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Q2160" t="s">
        <v>8331</v>
      </c>
      <c r="R2160" t="s">
        <v>8332</v>
      </c>
      <c r="S2160" s="14">
        <f t="shared" si="133"/>
        <v>41264.853865740741</v>
      </c>
      <c r="T2160" s="14">
        <f t="shared" si="134"/>
        <v>41309.853865740741</v>
      </c>
      <c r="U2160" t="str">
        <f t="shared" si="135"/>
        <v>December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0.72000000000000008</v>
      </c>
      <c r="Q2161" t="s">
        <v>8331</v>
      </c>
      <c r="R2161" t="s">
        <v>8332</v>
      </c>
      <c r="S2161" s="14">
        <f t="shared" si="133"/>
        <v>40710.731180555558</v>
      </c>
      <c r="T2161" s="14">
        <f t="shared" si="134"/>
        <v>40740.731180555558</v>
      </c>
      <c r="U2161" t="str">
        <f t="shared" si="135"/>
        <v>June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Q2162" t="s">
        <v>8331</v>
      </c>
      <c r="R2162" t="s">
        <v>8332</v>
      </c>
      <c r="S2162" s="14">
        <f t="shared" si="133"/>
        <v>41018.711863425924</v>
      </c>
      <c r="T2162" s="14">
        <f t="shared" si="134"/>
        <v>41048.711863425924</v>
      </c>
      <c r="U2162" t="str">
        <f t="shared" si="135"/>
        <v>April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Q2163" t="s">
        <v>8323</v>
      </c>
      <c r="R2163" t="s">
        <v>8324</v>
      </c>
      <c r="S2163" s="14">
        <f t="shared" si="133"/>
        <v>42240.852534722224</v>
      </c>
      <c r="T2163" s="14">
        <f t="shared" si="134"/>
        <v>42270.852534722224</v>
      </c>
      <c r="U2163" t="str">
        <f t="shared" si="135"/>
        <v>August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112.27000000000001</v>
      </c>
      <c r="Q2164" t="s">
        <v>8323</v>
      </c>
      <c r="R2164" t="s">
        <v>8324</v>
      </c>
      <c r="S2164" s="14">
        <f t="shared" si="133"/>
        <v>41813.766099537039</v>
      </c>
      <c r="T2164" s="14">
        <f t="shared" si="134"/>
        <v>41844.766099537039</v>
      </c>
      <c r="U2164" t="str">
        <f t="shared" si="135"/>
        <v>June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Q2165" t="s">
        <v>8323</v>
      </c>
      <c r="R2165" t="s">
        <v>8324</v>
      </c>
      <c r="S2165" s="14">
        <f t="shared" si="133"/>
        <v>42111.899537037039</v>
      </c>
      <c r="T2165" s="14">
        <f t="shared" si="134"/>
        <v>42163.159722222219</v>
      </c>
      <c r="U2165" t="str">
        <f t="shared" si="135"/>
        <v>April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Q2166" t="s">
        <v>8323</v>
      </c>
      <c r="R2166" t="s">
        <v>8324</v>
      </c>
      <c r="S2166" s="14">
        <f t="shared" si="133"/>
        <v>42515.71775462963</v>
      </c>
      <c r="T2166" s="14">
        <f t="shared" si="134"/>
        <v>42546.165972222225</v>
      </c>
      <c r="U2166" t="str">
        <f t="shared" si="135"/>
        <v>May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Q2167" t="s">
        <v>8323</v>
      </c>
      <c r="R2167" t="s">
        <v>8324</v>
      </c>
      <c r="S2167" s="14">
        <f t="shared" si="133"/>
        <v>42438.667071759264</v>
      </c>
      <c r="T2167" s="14">
        <f t="shared" si="134"/>
        <v>42468.625405092593</v>
      </c>
      <c r="U2167" t="str">
        <f t="shared" si="135"/>
        <v>March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Q2168" t="s">
        <v>8323</v>
      </c>
      <c r="R2168" t="s">
        <v>8324</v>
      </c>
      <c r="S2168" s="14">
        <f t="shared" si="133"/>
        <v>41933.838171296295</v>
      </c>
      <c r="T2168" s="14">
        <f t="shared" si="134"/>
        <v>41978.879837962959</v>
      </c>
      <c r="U2168" t="str">
        <f t="shared" si="135"/>
        <v>October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Q2169" t="s">
        <v>8323</v>
      </c>
      <c r="R2169" t="s">
        <v>8324</v>
      </c>
      <c r="S2169" s="14">
        <f t="shared" si="133"/>
        <v>41153.066400462965</v>
      </c>
      <c r="T2169" s="14">
        <f t="shared" si="134"/>
        <v>41167.066400462965</v>
      </c>
      <c r="U2169" t="str">
        <f t="shared" si="135"/>
        <v>September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Q2170" t="s">
        <v>8323</v>
      </c>
      <c r="R2170" t="s">
        <v>8324</v>
      </c>
      <c r="S2170" s="14">
        <f t="shared" si="133"/>
        <v>42745.600243055553</v>
      </c>
      <c r="T2170" s="14">
        <f t="shared" si="134"/>
        <v>42776.208333333328</v>
      </c>
      <c r="U2170" t="str">
        <f t="shared" si="135"/>
        <v>January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Q2171" t="s">
        <v>8323</v>
      </c>
      <c r="R2171" t="s">
        <v>8324</v>
      </c>
      <c r="S2171" s="14">
        <f t="shared" si="133"/>
        <v>42793.700821759259</v>
      </c>
      <c r="T2171" s="14">
        <f t="shared" si="134"/>
        <v>42796.700821759259</v>
      </c>
      <c r="U2171" t="str">
        <f t="shared" si="135"/>
        <v>February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180.85999999999999</v>
      </c>
      <c r="Q2172" t="s">
        <v>8323</v>
      </c>
      <c r="R2172" t="s">
        <v>8324</v>
      </c>
      <c r="S2172" s="14">
        <f t="shared" si="133"/>
        <v>42198.750254629631</v>
      </c>
      <c r="T2172" s="14">
        <f t="shared" si="134"/>
        <v>42238.750254629631</v>
      </c>
      <c r="U2172" t="str">
        <f t="shared" si="135"/>
        <v>July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Q2173" t="s">
        <v>8323</v>
      </c>
      <c r="R2173" t="s">
        <v>8324</v>
      </c>
      <c r="S2173" s="14">
        <f t="shared" si="133"/>
        <v>42141.95711805555</v>
      </c>
      <c r="T2173" s="14">
        <f t="shared" si="134"/>
        <v>42177.208333333328</v>
      </c>
      <c r="U2173" t="str">
        <f t="shared" si="135"/>
        <v>May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Q2174" t="s">
        <v>8323</v>
      </c>
      <c r="R2174" t="s">
        <v>8324</v>
      </c>
      <c r="S2174" s="14">
        <f t="shared" si="133"/>
        <v>42082.580092592594</v>
      </c>
      <c r="T2174" s="14">
        <f t="shared" si="134"/>
        <v>42112.580092592594</v>
      </c>
      <c r="U2174" t="str">
        <f t="shared" si="135"/>
        <v>March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Q2175" t="s">
        <v>8323</v>
      </c>
      <c r="R2175" t="s">
        <v>8324</v>
      </c>
      <c r="S2175" s="14">
        <f t="shared" si="133"/>
        <v>41495.692627314813</v>
      </c>
      <c r="T2175" s="14">
        <f t="shared" si="134"/>
        <v>41527.165972222225</v>
      </c>
      <c r="U2175" t="str">
        <f t="shared" si="135"/>
        <v>August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</v>
      </c>
      <c r="Q2176" t="s">
        <v>8323</v>
      </c>
      <c r="R2176" t="s">
        <v>8324</v>
      </c>
      <c r="S2176" s="14">
        <f t="shared" si="133"/>
        <v>42465.542905092589</v>
      </c>
      <c r="T2176" s="14">
        <f t="shared" si="134"/>
        <v>42495.542905092589</v>
      </c>
      <c r="U2176" t="str">
        <f t="shared" si="135"/>
        <v>April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Q2177" t="s">
        <v>8323</v>
      </c>
      <c r="R2177" t="s">
        <v>8324</v>
      </c>
      <c r="S2177" s="14">
        <f t="shared" si="133"/>
        <v>42565.009097222224</v>
      </c>
      <c r="T2177" s="14">
        <f t="shared" si="134"/>
        <v>42572.009097222224</v>
      </c>
      <c r="U2177" t="str">
        <f t="shared" si="135"/>
        <v>July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Q2178" t="s">
        <v>8323</v>
      </c>
      <c r="R2178" t="s">
        <v>8324</v>
      </c>
      <c r="S2178" s="14">
        <f t="shared" si="133"/>
        <v>42096.633206018523</v>
      </c>
      <c r="T2178" s="14">
        <f t="shared" si="134"/>
        <v>42126.633206018523</v>
      </c>
      <c r="U2178" t="str">
        <f t="shared" si="135"/>
        <v>April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MROUND(E2179/D2179, 0.0001) * 100</f>
        <v>100.12</v>
      </c>
      <c r="Q2179" t="s">
        <v>8323</v>
      </c>
      <c r="R2179" t="s">
        <v>8324</v>
      </c>
      <c r="S2179" s="14">
        <f t="shared" ref="S2179:S2242" si="137">(J2179/86400)+DATE(1970,1,1)</f>
        <v>42502.250775462962</v>
      </c>
      <c r="T2179" s="14">
        <f t="shared" ref="T2179:T2242" si="138">(I2179/86400)+DATE(1970,1,1)</f>
        <v>42527.250775462962</v>
      </c>
      <c r="U2179" t="str">
        <f t="shared" ref="U2179:U2242" si="139">TEXT(S2179, "MMMM")</f>
        <v>May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Q2180" t="s">
        <v>8323</v>
      </c>
      <c r="R2180" t="s">
        <v>8324</v>
      </c>
      <c r="S2180" s="14">
        <f t="shared" si="137"/>
        <v>42723.63653935185</v>
      </c>
      <c r="T2180" s="14">
        <f t="shared" si="138"/>
        <v>42753.63653935185</v>
      </c>
      <c r="U2180" t="str">
        <f t="shared" si="139"/>
        <v>December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Q2181" t="s">
        <v>8323</v>
      </c>
      <c r="R2181" t="s">
        <v>8324</v>
      </c>
      <c r="S2181" s="14">
        <f t="shared" si="137"/>
        <v>42075.171203703707</v>
      </c>
      <c r="T2181" s="14">
        <f t="shared" si="138"/>
        <v>42105.171203703707</v>
      </c>
      <c r="U2181" t="str">
        <f t="shared" si="139"/>
        <v>March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Q2182" t="s">
        <v>8323</v>
      </c>
      <c r="R2182" t="s">
        <v>8324</v>
      </c>
      <c r="S2182" s="14">
        <f t="shared" si="137"/>
        <v>42279.669768518521</v>
      </c>
      <c r="T2182" s="14">
        <f t="shared" si="138"/>
        <v>42321.711435185185</v>
      </c>
      <c r="U2182" t="str">
        <f t="shared" si="139"/>
        <v>October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153.10000000000002</v>
      </c>
      <c r="Q2183" t="s">
        <v>8331</v>
      </c>
      <c r="R2183" t="s">
        <v>8349</v>
      </c>
      <c r="S2183" s="14">
        <f t="shared" si="137"/>
        <v>42773.005243055552</v>
      </c>
      <c r="T2183" s="14">
        <f t="shared" si="138"/>
        <v>42787.005243055552</v>
      </c>
      <c r="U2183" t="str">
        <f t="shared" si="139"/>
        <v>February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524.17000000000007</v>
      </c>
      <c r="Q2184" t="s">
        <v>8331</v>
      </c>
      <c r="R2184" t="s">
        <v>8349</v>
      </c>
      <c r="S2184" s="14">
        <f t="shared" si="137"/>
        <v>41879.900752314818</v>
      </c>
      <c r="T2184" s="14">
        <f t="shared" si="138"/>
        <v>41914.900752314818</v>
      </c>
      <c r="U2184" t="str">
        <f t="shared" si="139"/>
        <v>August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489.28000000000003</v>
      </c>
      <c r="Q2185" t="s">
        <v>8331</v>
      </c>
      <c r="R2185" t="s">
        <v>8349</v>
      </c>
      <c r="S2185" s="14">
        <f t="shared" si="137"/>
        <v>42745.365474537037</v>
      </c>
      <c r="T2185" s="14">
        <f t="shared" si="138"/>
        <v>42775.208333333328</v>
      </c>
      <c r="U2185" t="str">
        <f t="shared" si="139"/>
        <v>January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Q2186" t="s">
        <v>8331</v>
      </c>
      <c r="R2186" t="s">
        <v>8349</v>
      </c>
      <c r="S2186" s="14">
        <f t="shared" si="137"/>
        <v>42380.690289351856</v>
      </c>
      <c r="T2186" s="14">
        <f t="shared" si="138"/>
        <v>42394.666666666672</v>
      </c>
      <c r="U2186" t="str">
        <f t="shared" si="139"/>
        <v>January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Q2187" t="s">
        <v>8331</v>
      </c>
      <c r="R2187" t="s">
        <v>8349</v>
      </c>
      <c r="S2187" s="14">
        <f t="shared" si="137"/>
        <v>41319.349988425922</v>
      </c>
      <c r="T2187" s="14">
        <f t="shared" si="138"/>
        <v>41359.349988425922</v>
      </c>
      <c r="U2187" t="str">
        <f t="shared" si="139"/>
        <v>February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</v>
      </c>
      <c r="Q2188" t="s">
        <v>8331</v>
      </c>
      <c r="R2188" t="s">
        <v>8349</v>
      </c>
      <c r="S2188" s="14">
        <f t="shared" si="137"/>
        <v>42583.615081018521</v>
      </c>
      <c r="T2188" s="14">
        <f t="shared" si="138"/>
        <v>42620.083333333328</v>
      </c>
      <c r="U2188" t="str">
        <f t="shared" si="139"/>
        <v>August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Q2189" t="s">
        <v>8331</v>
      </c>
      <c r="R2189" t="s">
        <v>8349</v>
      </c>
      <c r="S2189" s="14">
        <f t="shared" si="137"/>
        <v>42068.209097222221</v>
      </c>
      <c r="T2189" s="14">
        <f t="shared" si="138"/>
        <v>42097.165972222225</v>
      </c>
      <c r="U2189" t="str">
        <f t="shared" si="139"/>
        <v>March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412.18000000000006</v>
      </c>
      <c r="Q2190" t="s">
        <v>8331</v>
      </c>
      <c r="R2190" t="s">
        <v>8349</v>
      </c>
      <c r="S2190" s="14">
        <f t="shared" si="137"/>
        <v>42633.586122685185</v>
      </c>
      <c r="T2190" s="14">
        <f t="shared" si="138"/>
        <v>42668.708333333328</v>
      </c>
      <c r="U2190" t="str">
        <f t="shared" si="139"/>
        <v>September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503.25000000000006</v>
      </c>
      <c r="Q2191" t="s">
        <v>8331</v>
      </c>
      <c r="R2191" t="s">
        <v>8349</v>
      </c>
      <c r="S2191" s="14">
        <f t="shared" si="137"/>
        <v>42467.788194444445</v>
      </c>
      <c r="T2191" s="14">
        <f t="shared" si="138"/>
        <v>42481.916666666672</v>
      </c>
      <c r="U2191" t="str">
        <f t="shared" si="139"/>
        <v>April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Q2192" t="s">
        <v>8331</v>
      </c>
      <c r="R2192" t="s">
        <v>8349</v>
      </c>
      <c r="S2192" s="14">
        <f t="shared" si="137"/>
        <v>42417.625046296293</v>
      </c>
      <c r="T2192" s="14">
        <f t="shared" si="138"/>
        <v>42452.290972222225</v>
      </c>
      <c r="U2192" t="str">
        <f t="shared" si="139"/>
        <v>February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Q2193" t="s">
        <v>8331</v>
      </c>
      <c r="R2193" t="s">
        <v>8349</v>
      </c>
      <c r="S2193" s="14">
        <f t="shared" si="137"/>
        <v>42768.833645833336</v>
      </c>
      <c r="T2193" s="14">
        <f t="shared" si="138"/>
        <v>42780.833645833336</v>
      </c>
      <c r="U2193" t="str">
        <f t="shared" si="139"/>
        <v>February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Q2194" t="s">
        <v>8331</v>
      </c>
      <c r="R2194" t="s">
        <v>8349</v>
      </c>
      <c r="S2194" s="14">
        <f t="shared" si="137"/>
        <v>42691.8512037037</v>
      </c>
      <c r="T2194" s="14">
        <f t="shared" si="138"/>
        <v>42719.958333333328</v>
      </c>
      <c r="U2194" t="str">
        <f t="shared" si="139"/>
        <v>November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Q2195" t="s">
        <v>8331</v>
      </c>
      <c r="R2195" t="s">
        <v>8349</v>
      </c>
      <c r="S2195" s="14">
        <f t="shared" si="137"/>
        <v>42664.405925925923</v>
      </c>
      <c r="T2195" s="14">
        <f t="shared" si="138"/>
        <v>42695.207638888889</v>
      </c>
      <c r="U2195" t="str">
        <f t="shared" si="139"/>
        <v>October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Q2196" t="s">
        <v>8331</v>
      </c>
      <c r="R2196" t="s">
        <v>8349</v>
      </c>
      <c r="S2196" s="14">
        <f t="shared" si="137"/>
        <v>42425.757986111115</v>
      </c>
      <c r="T2196" s="14">
        <f t="shared" si="138"/>
        <v>42455.716319444444</v>
      </c>
      <c r="U2196" t="str">
        <f t="shared" si="139"/>
        <v>February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Q2197" t="s">
        <v>8331</v>
      </c>
      <c r="R2197" t="s">
        <v>8349</v>
      </c>
      <c r="S2197" s="14">
        <f t="shared" si="137"/>
        <v>42197.771990740745</v>
      </c>
      <c r="T2197" s="14">
        <f t="shared" si="138"/>
        <v>42227.771990740745</v>
      </c>
      <c r="U2197" t="str">
        <f t="shared" si="139"/>
        <v>July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Q2198" t="s">
        <v>8331</v>
      </c>
      <c r="R2198" t="s">
        <v>8349</v>
      </c>
      <c r="S2198" s="14">
        <f t="shared" si="137"/>
        <v>42675.487291666665</v>
      </c>
      <c r="T2198" s="14">
        <f t="shared" si="138"/>
        <v>42706.291666666672</v>
      </c>
      <c r="U2198" t="str">
        <f t="shared" si="139"/>
        <v>November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951.03000000000009</v>
      </c>
      <c r="Q2199" t="s">
        <v>8331</v>
      </c>
      <c r="R2199" t="s">
        <v>8349</v>
      </c>
      <c r="S2199" s="14">
        <f t="shared" si="137"/>
        <v>42033.584016203706</v>
      </c>
      <c r="T2199" s="14">
        <f t="shared" si="138"/>
        <v>42063.584016203706</v>
      </c>
      <c r="U2199" t="str">
        <f t="shared" si="139"/>
        <v>January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Q2200" t="s">
        <v>8331</v>
      </c>
      <c r="R2200" t="s">
        <v>8349</v>
      </c>
      <c r="S2200" s="14">
        <f t="shared" si="137"/>
        <v>42292.513888888891</v>
      </c>
      <c r="T2200" s="14">
        <f t="shared" si="138"/>
        <v>42322.555555555555</v>
      </c>
      <c r="U2200" t="str">
        <f t="shared" si="139"/>
        <v>October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Q2201" t="s">
        <v>8331</v>
      </c>
      <c r="R2201" t="s">
        <v>8349</v>
      </c>
      <c r="S2201" s="14">
        <f t="shared" si="137"/>
        <v>42262.416643518518</v>
      </c>
      <c r="T2201" s="14">
        <f t="shared" si="138"/>
        <v>42292.416643518518</v>
      </c>
      <c r="U2201" t="str">
        <f t="shared" si="139"/>
        <v>September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Q2202" t="s">
        <v>8331</v>
      </c>
      <c r="R2202" t="s">
        <v>8349</v>
      </c>
      <c r="S2202" s="14">
        <f t="shared" si="137"/>
        <v>42163.625787037032</v>
      </c>
      <c r="T2202" s="14">
        <f t="shared" si="138"/>
        <v>42191.125</v>
      </c>
      <c r="U2202" t="str">
        <f t="shared" si="139"/>
        <v>June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Q2203" t="s">
        <v>8323</v>
      </c>
      <c r="R2203" t="s">
        <v>8328</v>
      </c>
      <c r="S2203" s="14">
        <f t="shared" si="137"/>
        <v>41276.846817129626</v>
      </c>
      <c r="T2203" s="14">
        <f t="shared" si="138"/>
        <v>41290.846817129626</v>
      </c>
      <c r="U2203" t="str">
        <f t="shared" si="139"/>
        <v>January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704.18000000000006</v>
      </c>
      <c r="Q2204" t="s">
        <v>8323</v>
      </c>
      <c r="R2204" t="s">
        <v>8328</v>
      </c>
      <c r="S2204" s="14">
        <f t="shared" si="137"/>
        <v>41184.849166666667</v>
      </c>
      <c r="T2204" s="14">
        <f t="shared" si="138"/>
        <v>41214.849166666667</v>
      </c>
      <c r="U2204" t="str">
        <f t="shared" si="139"/>
        <v>October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109.55000000000001</v>
      </c>
      <c r="Q2205" t="s">
        <v>8323</v>
      </c>
      <c r="R2205" t="s">
        <v>8328</v>
      </c>
      <c r="S2205" s="14">
        <f t="shared" si="137"/>
        <v>42241.85974537037</v>
      </c>
      <c r="T2205" s="14">
        <f t="shared" si="138"/>
        <v>42271.85974537037</v>
      </c>
      <c r="U2205" t="str">
        <f t="shared" si="139"/>
        <v>August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Q2206" t="s">
        <v>8323</v>
      </c>
      <c r="R2206" t="s">
        <v>8328</v>
      </c>
      <c r="S2206" s="14">
        <f t="shared" si="137"/>
        <v>41312.311562499999</v>
      </c>
      <c r="T2206" s="14">
        <f t="shared" si="138"/>
        <v>41342.311562499999</v>
      </c>
      <c r="U2206" t="str">
        <f t="shared" si="139"/>
        <v>February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Q2207" t="s">
        <v>8323</v>
      </c>
      <c r="R2207" t="s">
        <v>8328</v>
      </c>
      <c r="S2207" s="14">
        <f t="shared" si="137"/>
        <v>41031.821631944447</v>
      </c>
      <c r="T2207" s="14">
        <f t="shared" si="138"/>
        <v>41061.821631944447</v>
      </c>
      <c r="U2207" t="str">
        <f t="shared" si="139"/>
        <v>May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Q2208" t="s">
        <v>8323</v>
      </c>
      <c r="R2208" t="s">
        <v>8328</v>
      </c>
      <c r="S2208" s="14">
        <f t="shared" si="137"/>
        <v>40997.257222222222</v>
      </c>
      <c r="T2208" s="14">
        <f t="shared" si="138"/>
        <v>41015.257222222222</v>
      </c>
      <c r="U2208" t="str">
        <f t="shared" si="139"/>
        <v>March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Q2209" t="s">
        <v>8323</v>
      </c>
      <c r="R2209" t="s">
        <v>8328</v>
      </c>
      <c r="S2209" s="14">
        <f t="shared" si="137"/>
        <v>41564.194131944445</v>
      </c>
      <c r="T2209" s="14">
        <f t="shared" si="138"/>
        <v>41594.235798611109</v>
      </c>
      <c r="U2209" t="str">
        <f t="shared" si="139"/>
        <v>October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Q2210" t="s">
        <v>8323</v>
      </c>
      <c r="R2210" t="s">
        <v>8328</v>
      </c>
      <c r="S2210" s="14">
        <f t="shared" si="137"/>
        <v>40946.882245370369</v>
      </c>
      <c r="T2210" s="14">
        <f t="shared" si="138"/>
        <v>41006.166666666664</v>
      </c>
      <c r="U2210" t="str">
        <f t="shared" si="139"/>
        <v>February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Q2211" t="s">
        <v>8323</v>
      </c>
      <c r="R2211" t="s">
        <v>8328</v>
      </c>
      <c r="S2211" s="14">
        <f t="shared" si="137"/>
        <v>41732.479675925926</v>
      </c>
      <c r="T2211" s="14">
        <f t="shared" si="138"/>
        <v>41743.958333333336</v>
      </c>
      <c r="U2211" t="str">
        <f t="shared" si="139"/>
        <v>April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Q2212" t="s">
        <v>8323</v>
      </c>
      <c r="R2212" t="s">
        <v>8328</v>
      </c>
      <c r="S2212" s="14">
        <f t="shared" si="137"/>
        <v>40956.066087962965</v>
      </c>
      <c r="T2212" s="14">
        <f t="shared" si="138"/>
        <v>41013.733333333337</v>
      </c>
      <c r="U2212" t="str">
        <f t="shared" si="139"/>
        <v>February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195.60000000000002</v>
      </c>
      <c r="Q2213" t="s">
        <v>8323</v>
      </c>
      <c r="R2213" t="s">
        <v>8328</v>
      </c>
      <c r="S2213" s="14">
        <f t="shared" si="137"/>
        <v>41716.785011574073</v>
      </c>
      <c r="T2213" s="14">
        <f t="shared" si="138"/>
        <v>41739.290972222225</v>
      </c>
      <c r="U2213" t="str">
        <f t="shared" si="139"/>
        <v>March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114.38000000000001</v>
      </c>
      <c r="Q2214" t="s">
        <v>8323</v>
      </c>
      <c r="R2214" t="s">
        <v>8328</v>
      </c>
      <c r="S2214" s="14">
        <f t="shared" si="137"/>
        <v>41548.747418981482</v>
      </c>
      <c r="T2214" s="14">
        <f t="shared" si="138"/>
        <v>41582.041666666664</v>
      </c>
      <c r="U2214" t="str">
        <f t="shared" si="139"/>
        <v>October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Q2215" t="s">
        <v>8323</v>
      </c>
      <c r="R2215" t="s">
        <v>8328</v>
      </c>
      <c r="S2215" s="14">
        <f t="shared" si="137"/>
        <v>42109.826145833329</v>
      </c>
      <c r="T2215" s="14">
        <f t="shared" si="138"/>
        <v>42139.826145833329</v>
      </c>
      <c r="U2215" t="str">
        <f t="shared" si="139"/>
        <v>April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Q2216" t="s">
        <v>8323</v>
      </c>
      <c r="R2216" t="s">
        <v>8328</v>
      </c>
      <c r="S2216" s="14">
        <f t="shared" si="137"/>
        <v>41646.792222222226</v>
      </c>
      <c r="T2216" s="14">
        <f t="shared" si="138"/>
        <v>41676.792222222226</v>
      </c>
      <c r="U2216" t="str">
        <f t="shared" si="139"/>
        <v>January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Q2217" t="s">
        <v>8323</v>
      </c>
      <c r="R2217" t="s">
        <v>8328</v>
      </c>
      <c r="S2217" s="14">
        <f t="shared" si="137"/>
        <v>40958.717268518521</v>
      </c>
      <c r="T2217" s="14">
        <f t="shared" si="138"/>
        <v>40981.290972222225</v>
      </c>
      <c r="U2217" t="str">
        <f t="shared" si="139"/>
        <v>February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Q2218" t="s">
        <v>8323</v>
      </c>
      <c r="R2218" t="s">
        <v>8328</v>
      </c>
      <c r="S2218" s="14">
        <f t="shared" si="137"/>
        <v>42194.75167824074</v>
      </c>
      <c r="T2218" s="14">
        <f t="shared" si="138"/>
        <v>42208.75167824074</v>
      </c>
      <c r="U2218" t="str">
        <f t="shared" si="139"/>
        <v>July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Q2219" t="s">
        <v>8323</v>
      </c>
      <c r="R2219" t="s">
        <v>8328</v>
      </c>
      <c r="S2219" s="14">
        <f t="shared" si="137"/>
        <v>42299.776770833334</v>
      </c>
      <c r="T2219" s="14">
        <f t="shared" si="138"/>
        <v>42310.333333333328</v>
      </c>
      <c r="U2219" t="str">
        <f t="shared" si="139"/>
        <v>October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122.83000000000001</v>
      </c>
      <c r="Q2220" t="s">
        <v>8323</v>
      </c>
      <c r="R2220" t="s">
        <v>8328</v>
      </c>
      <c r="S2220" s="14">
        <f t="shared" si="137"/>
        <v>41127.812303240738</v>
      </c>
      <c r="T2220" s="14">
        <f t="shared" si="138"/>
        <v>41150</v>
      </c>
      <c r="U2220" t="str">
        <f t="shared" si="139"/>
        <v>August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101.50000000000001</v>
      </c>
      <c r="Q2221" t="s">
        <v>8323</v>
      </c>
      <c r="R2221" t="s">
        <v>8328</v>
      </c>
      <c r="S2221" s="14">
        <f t="shared" si="137"/>
        <v>42205.718888888892</v>
      </c>
      <c r="T2221" s="14">
        <f t="shared" si="138"/>
        <v>42235.718888888892</v>
      </c>
      <c r="U2221" t="str">
        <f t="shared" si="139"/>
        <v>July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101.14000000000001</v>
      </c>
      <c r="Q2222" t="s">
        <v>8323</v>
      </c>
      <c r="R2222" t="s">
        <v>8328</v>
      </c>
      <c r="S2222" s="14">
        <f t="shared" si="137"/>
        <v>41452.060601851852</v>
      </c>
      <c r="T2222" s="14">
        <f t="shared" si="138"/>
        <v>41482.060601851852</v>
      </c>
      <c r="U2222" t="str">
        <f t="shared" si="139"/>
        <v>June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108.12000000000002</v>
      </c>
      <c r="Q2223" t="s">
        <v>8331</v>
      </c>
      <c r="R2223" t="s">
        <v>8349</v>
      </c>
      <c r="S2223" s="14">
        <f t="shared" si="137"/>
        <v>42452.666770833333</v>
      </c>
      <c r="T2223" s="14">
        <f t="shared" si="138"/>
        <v>42483</v>
      </c>
      <c r="U2223" t="str">
        <f t="shared" si="139"/>
        <v>March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162.60000000000002</v>
      </c>
      <c r="Q2224" t="s">
        <v>8331</v>
      </c>
      <c r="R2224" t="s">
        <v>8349</v>
      </c>
      <c r="S2224" s="14">
        <f t="shared" si="137"/>
        <v>40906.787581018521</v>
      </c>
      <c r="T2224" s="14">
        <f t="shared" si="138"/>
        <v>40936.787581018521</v>
      </c>
      <c r="U2224" t="str">
        <f t="shared" si="139"/>
        <v>December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Q2225" t="s">
        <v>8331</v>
      </c>
      <c r="R2225" t="s">
        <v>8349</v>
      </c>
      <c r="S2225" s="14">
        <f t="shared" si="137"/>
        <v>42152.640833333338</v>
      </c>
      <c r="T2225" s="14">
        <f t="shared" si="138"/>
        <v>42182.640833333338</v>
      </c>
      <c r="U2225" t="str">
        <f t="shared" si="139"/>
        <v>May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Q2226" t="s">
        <v>8331</v>
      </c>
      <c r="R2226" t="s">
        <v>8349</v>
      </c>
      <c r="S2226" s="14">
        <f t="shared" si="137"/>
        <v>42644.667534722219</v>
      </c>
      <c r="T2226" s="14">
        <f t="shared" si="138"/>
        <v>42672.791666666672</v>
      </c>
      <c r="U2226" t="str">
        <f t="shared" si="139"/>
        <v>October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944.82999999999993</v>
      </c>
      <c r="Q2227" t="s">
        <v>8331</v>
      </c>
      <c r="R2227" t="s">
        <v>8349</v>
      </c>
      <c r="S2227" s="14">
        <f t="shared" si="137"/>
        <v>41873.79184027778</v>
      </c>
      <c r="T2227" s="14">
        <f t="shared" si="138"/>
        <v>41903.79184027778</v>
      </c>
      <c r="U2227" t="str">
        <f t="shared" si="139"/>
        <v>August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108.46000000000001</v>
      </c>
      <c r="Q2228" t="s">
        <v>8331</v>
      </c>
      <c r="R2228" t="s">
        <v>8349</v>
      </c>
      <c r="S2228" s="14">
        <f t="shared" si="137"/>
        <v>42381.79886574074</v>
      </c>
      <c r="T2228" s="14">
        <f t="shared" si="138"/>
        <v>42412.207638888889</v>
      </c>
      <c r="U2228" t="str">
        <f t="shared" si="139"/>
        <v>January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Q2229" t="s">
        <v>8331</v>
      </c>
      <c r="R2229" t="s">
        <v>8349</v>
      </c>
      <c r="S2229" s="14">
        <f t="shared" si="137"/>
        <v>41561.807349537034</v>
      </c>
      <c r="T2229" s="14">
        <f t="shared" si="138"/>
        <v>41591.849016203705</v>
      </c>
      <c r="U2229" t="str">
        <f t="shared" si="139"/>
        <v>October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1174.4900000000002</v>
      </c>
      <c r="Q2230" t="s">
        <v>8331</v>
      </c>
      <c r="R2230" t="s">
        <v>8349</v>
      </c>
      <c r="S2230" s="14">
        <f t="shared" si="137"/>
        <v>42202.278194444443</v>
      </c>
      <c r="T2230" s="14">
        <f t="shared" si="138"/>
        <v>42232.278194444443</v>
      </c>
      <c r="U2230" t="str">
        <f t="shared" si="139"/>
        <v>July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Q2231" t="s">
        <v>8331</v>
      </c>
      <c r="R2231" t="s">
        <v>8349</v>
      </c>
      <c r="S2231" s="14">
        <f t="shared" si="137"/>
        <v>41484.664247685185</v>
      </c>
      <c r="T2231" s="14">
        <f t="shared" si="138"/>
        <v>41520.166666666664</v>
      </c>
      <c r="U2231" t="str">
        <f t="shared" si="139"/>
        <v>July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Q2232" t="s">
        <v>8331</v>
      </c>
      <c r="R2232" t="s">
        <v>8349</v>
      </c>
      <c r="S2232" s="14">
        <f t="shared" si="137"/>
        <v>41724.881099537037</v>
      </c>
      <c r="T2232" s="14">
        <f t="shared" si="138"/>
        <v>41754.881099537037</v>
      </c>
      <c r="U2232" t="str">
        <f t="shared" si="139"/>
        <v>March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1212.1299999999999</v>
      </c>
      <c r="Q2233" t="s">
        <v>8331</v>
      </c>
      <c r="R2233" t="s">
        <v>8349</v>
      </c>
      <c r="S2233" s="14">
        <f t="shared" si="137"/>
        <v>41423.910891203705</v>
      </c>
      <c r="T2233" s="14">
        <f t="shared" si="138"/>
        <v>41450.208333333336</v>
      </c>
      <c r="U2233" t="str">
        <f t="shared" si="139"/>
        <v>May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Q2234" t="s">
        <v>8331</v>
      </c>
      <c r="R2234" t="s">
        <v>8349</v>
      </c>
      <c r="S2234" s="14">
        <f t="shared" si="137"/>
        <v>41806.794074074074</v>
      </c>
      <c r="T2234" s="14">
        <f t="shared" si="138"/>
        <v>41839.125</v>
      </c>
      <c r="U2234" t="str">
        <f t="shared" si="139"/>
        <v>June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Q2235" t="s">
        <v>8331</v>
      </c>
      <c r="R2235" t="s">
        <v>8349</v>
      </c>
      <c r="S2235" s="14">
        <f t="shared" si="137"/>
        <v>42331.378923611112</v>
      </c>
      <c r="T2235" s="14">
        <f t="shared" si="138"/>
        <v>42352</v>
      </c>
      <c r="U2235" t="str">
        <f t="shared" si="139"/>
        <v>November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Q2236" t="s">
        <v>8331</v>
      </c>
      <c r="R2236" t="s">
        <v>8349</v>
      </c>
      <c r="S2236" s="14">
        <f t="shared" si="137"/>
        <v>42710.824618055558</v>
      </c>
      <c r="T2236" s="14">
        <f t="shared" si="138"/>
        <v>42740.824618055558</v>
      </c>
      <c r="U2236" t="str">
        <f t="shared" si="139"/>
        <v>December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153.32000000000002</v>
      </c>
      <c r="Q2237" t="s">
        <v>8331</v>
      </c>
      <c r="R2237" t="s">
        <v>8349</v>
      </c>
      <c r="S2237" s="14">
        <f t="shared" si="137"/>
        <v>42062.022118055553</v>
      </c>
      <c r="T2237" s="14">
        <f t="shared" si="138"/>
        <v>42091.980451388888</v>
      </c>
      <c r="U2237" t="str">
        <f t="shared" si="139"/>
        <v>February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Q2238" t="s">
        <v>8331</v>
      </c>
      <c r="R2238" t="s">
        <v>8349</v>
      </c>
      <c r="S2238" s="14">
        <f t="shared" si="137"/>
        <v>42371.617164351846</v>
      </c>
      <c r="T2238" s="14">
        <f t="shared" si="138"/>
        <v>42401.617164351846</v>
      </c>
      <c r="U2238" t="str">
        <f t="shared" si="139"/>
        <v>January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Q2239" t="s">
        <v>8331</v>
      </c>
      <c r="R2239" t="s">
        <v>8349</v>
      </c>
      <c r="S2239" s="14">
        <f t="shared" si="137"/>
        <v>41915.003275462965</v>
      </c>
      <c r="T2239" s="14">
        <f t="shared" si="138"/>
        <v>41955.332638888889</v>
      </c>
      <c r="U2239" t="str">
        <f t="shared" si="139"/>
        <v>October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Q2240" t="s">
        <v>8331</v>
      </c>
      <c r="R2240" t="s">
        <v>8349</v>
      </c>
      <c r="S2240" s="14">
        <f t="shared" si="137"/>
        <v>42774.621712962966</v>
      </c>
      <c r="T2240" s="14">
        <f t="shared" si="138"/>
        <v>42804.621712962966</v>
      </c>
      <c r="U2240" t="str">
        <f t="shared" si="139"/>
        <v>February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Q2241" t="s">
        <v>8331</v>
      </c>
      <c r="R2241" t="s">
        <v>8349</v>
      </c>
      <c r="S2241" s="14">
        <f t="shared" si="137"/>
        <v>41572.958495370374</v>
      </c>
      <c r="T2241" s="14">
        <f t="shared" si="138"/>
        <v>41609.168055555558</v>
      </c>
      <c r="U2241" t="str">
        <f t="shared" si="139"/>
        <v>October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Q2242" t="s">
        <v>8331</v>
      </c>
      <c r="R2242" t="s">
        <v>8349</v>
      </c>
      <c r="S2242" s="14">
        <f t="shared" si="137"/>
        <v>42452.825740740736</v>
      </c>
      <c r="T2242" s="14">
        <f t="shared" si="138"/>
        <v>42482.825740740736</v>
      </c>
      <c r="U2242" t="str">
        <f t="shared" si="139"/>
        <v>March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MROUND(E2243/D2243, 0.0001) * 100</f>
        <v>806.4</v>
      </c>
      <c r="Q2243" t="s">
        <v>8331</v>
      </c>
      <c r="R2243" t="s">
        <v>8349</v>
      </c>
      <c r="S2243" s="14">
        <f t="shared" ref="S2243:S2306" si="141">(J2243/86400)+DATE(1970,1,1)</f>
        <v>42766.827546296292</v>
      </c>
      <c r="T2243" s="14">
        <f t="shared" ref="T2243:T2306" si="142">(I2243/86400)+DATE(1970,1,1)</f>
        <v>42796.827546296292</v>
      </c>
      <c r="U2243" t="str">
        <f t="shared" ref="U2243:U2306" si="143">TEXT(S2243, "MMMM")</f>
        <v>January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1360.1000000000001</v>
      </c>
      <c r="Q2244" t="s">
        <v>8331</v>
      </c>
      <c r="R2244" t="s">
        <v>8349</v>
      </c>
      <c r="S2244" s="14">
        <f t="shared" si="141"/>
        <v>41569.575613425928</v>
      </c>
      <c r="T2244" s="14">
        <f t="shared" si="142"/>
        <v>41605.126388888893</v>
      </c>
      <c r="U2244" t="str">
        <f t="shared" si="143"/>
        <v>October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Q2245" t="s">
        <v>8331</v>
      </c>
      <c r="R2245" t="s">
        <v>8349</v>
      </c>
      <c r="S2245" s="14">
        <f t="shared" si="141"/>
        <v>42800.751041666663</v>
      </c>
      <c r="T2245" s="14">
        <f t="shared" si="142"/>
        <v>42807.125</v>
      </c>
      <c r="U2245" t="str">
        <f t="shared" si="143"/>
        <v>March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Q2246" t="s">
        <v>8331</v>
      </c>
      <c r="R2246" t="s">
        <v>8349</v>
      </c>
      <c r="S2246" s="14">
        <f t="shared" si="141"/>
        <v>42647.818819444445</v>
      </c>
      <c r="T2246" s="14">
        <f t="shared" si="142"/>
        <v>42659.854166666672</v>
      </c>
      <c r="U2246" t="str">
        <f t="shared" si="143"/>
        <v>October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Q2247" t="s">
        <v>8331</v>
      </c>
      <c r="R2247" t="s">
        <v>8349</v>
      </c>
      <c r="S2247" s="14">
        <f t="shared" si="141"/>
        <v>41660.70853009259</v>
      </c>
      <c r="T2247" s="14">
        <f t="shared" si="142"/>
        <v>41691.75</v>
      </c>
      <c r="U2247" t="str">
        <f t="shared" si="143"/>
        <v>January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Q2248" t="s">
        <v>8331</v>
      </c>
      <c r="R2248" t="s">
        <v>8349</v>
      </c>
      <c r="S2248" s="14">
        <f t="shared" si="141"/>
        <v>42221.79178240741</v>
      </c>
      <c r="T2248" s="14">
        <f t="shared" si="142"/>
        <v>42251.79178240741</v>
      </c>
      <c r="U2248" t="str">
        <f t="shared" si="143"/>
        <v>August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Q2249" t="s">
        <v>8331</v>
      </c>
      <c r="R2249" t="s">
        <v>8349</v>
      </c>
      <c r="S2249" s="14">
        <f t="shared" si="141"/>
        <v>42200.666261574079</v>
      </c>
      <c r="T2249" s="14">
        <f t="shared" si="142"/>
        <v>42214.666261574079</v>
      </c>
      <c r="U2249" t="str">
        <f t="shared" si="143"/>
        <v>July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107.21000000000001</v>
      </c>
      <c r="Q2250" t="s">
        <v>8331</v>
      </c>
      <c r="R2250" t="s">
        <v>8349</v>
      </c>
      <c r="S2250" s="14">
        <f t="shared" si="141"/>
        <v>42688.875902777778</v>
      </c>
      <c r="T2250" s="14">
        <f t="shared" si="142"/>
        <v>42718.875902777778</v>
      </c>
      <c r="U2250" t="str">
        <f t="shared" si="143"/>
        <v>November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Q2251" t="s">
        <v>8331</v>
      </c>
      <c r="R2251" t="s">
        <v>8349</v>
      </c>
      <c r="S2251" s="14">
        <f t="shared" si="141"/>
        <v>41336.703298611115</v>
      </c>
      <c r="T2251" s="14">
        <f t="shared" si="142"/>
        <v>41366.661631944444</v>
      </c>
      <c r="U2251" t="str">
        <f t="shared" si="143"/>
        <v>March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975.11000000000013</v>
      </c>
      <c r="Q2252" t="s">
        <v>8331</v>
      </c>
      <c r="R2252" t="s">
        <v>8349</v>
      </c>
      <c r="S2252" s="14">
        <f t="shared" si="141"/>
        <v>42677.005474537036</v>
      </c>
      <c r="T2252" s="14">
        <f t="shared" si="142"/>
        <v>42707.0471412037</v>
      </c>
      <c r="U2252" t="str">
        <f t="shared" si="143"/>
        <v>November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Q2253" t="s">
        <v>8331</v>
      </c>
      <c r="R2253" t="s">
        <v>8349</v>
      </c>
      <c r="S2253" s="14">
        <f t="shared" si="141"/>
        <v>41846.34579861111</v>
      </c>
      <c r="T2253" s="14">
        <f t="shared" si="142"/>
        <v>41867.34579861111</v>
      </c>
      <c r="U2253" t="str">
        <f t="shared" si="143"/>
        <v>July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272.28000000000003</v>
      </c>
      <c r="Q2254" t="s">
        <v>8331</v>
      </c>
      <c r="R2254" t="s">
        <v>8349</v>
      </c>
      <c r="S2254" s="14">
        <f t="shared" si="141"/>
        <v>42573.327986111108</v>
      </c>
      <c r="T2254" s="14">
        <f t="shared" si="142"/>
        <v>42588.327986111108</v>
      </c>
      <c r="U2254" t="str">
        <f t="shared" si="143"/>
        <v>July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Q2255" t="s">
        <v>8331</v>
      </c>
      <c r="R2255" t="s">
        <v>8349</v>
      </c>
      <c r="S2255" s="14">
        <f t="shared" si="141"/>
        <v>42296.631331018521</v>
      </c>
      <c r="T2255" s="14">
        <f t="shared" si="142"/>
        <v>42326.672997685186</v>
      </c>
      <c r="U2255" t="str">
        <f t="shared" si="143"/>
        <v>October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Q2256" t="s">
        <v>8331</v>
      </c>
      <c r="R2256" t="s">
        <v>8349</v>
      </c>
      <c r="S2256" s="14">
        <f t="shared" si="141"/>
        <v>42752.647777777776</v>
      </c>
      <c r="T2256" s="14">
        <f t="shared" si="142"/>
        <v>42759.647777777776</v>
      </c>
      <c r="U2256" t="str">
        <f t="shared" si="143"/>
        <v>January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Q2257" t="s">
        <v>8331</v>
      </c>
      <c r="R2257" t="s">
        <v>8349</v>
      </c>
      <c r="S2257" s="14">
        <f t="shared" si="141"/>
        <v>42467.951979166668</v>
      </c>
      <c r="T2257" s="14">
        <f t="shared" si="142"/>
        <v>42497.951979166668</v>
      </c>
      <c r="U2257" t="str">
        <f t="shared" si="143"/>
        <v>April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Q2258" t="s">
        <v>8331</v>
      </c>
      <c r="R2258" t="s">
        <v>8349</v>
      </c>
      <c r="S2258" s="14">
        <f t="shared" si="141"/>
        <v>42682.451921296291</v>
      </c>
      <c r="T2258" s="14">
        <f t="shared" si="142"/>
        <v>42696.451921296291</v>
      </c>
      <c r="U2258" t="str">
        <f t="shared" si="143"/>
        <v>November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636.1400000000001</v>
      </c>
      <c r="Q2259" t="s">
        <v>8331</v>
      </c>
      <c r="R2259" t="s">
        <v>8349</v>
      </c>
      <c r="S2259" s="14">
        <f t="shared" si="141"/>
        <v>42505.936678240745</v>
      </c>
      <c r="T2259" s="14">
        <f t="shared" si="142"/>
        <v>42540.958333333328</v>
      </c>
      <c r="U2259" t="str">
        <f t="shared" si="143"/>
        <v>May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Q2260" t="s">
        <v>8331</v>
      </c>
      <c r="R2260" t="s">
        <v>8349</v>
      </c>
      <c r="S2260" s="14">
        <f t="shared" si="141"/>
        <v>42136.75100694444</v>
      </c>
      <c r="T2260" s="14">
        <f t="shared" si="142"/>
        <v>42166.75100694444</v>
      </c>
      <c r="U2260" t="str">
        <f t="shared" si="143"/>
        <v>May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Q2261" t="s">
        <v>8331</v>
      </c>
      <c r="R2261" t="s">
        <v>8349</v>
      </c>
      <c r="S2261" s="14">
        <f t="shared" si="141"/>
        <v>42702.804814814815</v>
      </c>
      <c r="T2261" s="14">
        <f t="shared" si="142"/>
        <v>42712.804814814815</v>
      </c>
      <c r="U2261" t="str">
        <f t="shared" si="143"/>
        <v>November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Q2262" t="s">
        <v>8331</v>
      </c>
      <c r="R2262" t="s">
        <v>8349</v>
      </c>
      <c r="S2262" s="14">
        <f t="shared" si="141"/>
        <v>41695.016782407409</v>
      </c>
      <c r="T2262" s="14">
        <f t="shared" si="142"/>
        <v>41724.975115740745</v>
      </c>
      <c r="U2262" t="str">
        <f t="shared" si="143"/>
        <v>February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779.50000000000011</v>
      </c>
      <c r="Q2263" t="s">
        <v>8331</v>
      </c>
      <c r="R2263" t="s">
        <v>8349</v>
      </c>
      <c r="S2263" s="14">
        <f t="shared" si="141"/>
        <v>42759.724768518514</v>
      </c>
      <c r="T2263" s="14">
        <f t="shared" si="142"/>
        <v>42780.724768518514</v>
      </c>
      <c r="U2263" t="str">
        <f t="shared" si="143"/>
        <v>January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Q2264" t="s">
        <v>8331</v>
      </c>
      <c r="R2264" t="s">
        <v>8349</v>
      </c>
      <c r="S2264" s="14">
        <f t="shared" si="141"/>
        <v>41926.585162037038</v>
      </c>
      <c r="T2264" s="14">
        <f t="shared" si="142"/>
        <v>41961</v>
      </c>
      <c r="U2264" t="str">
        <f t="shared" si="143"/>
        <v>October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Q2265" t="s">
        <v>8331</v>
      </c>
      <c r="R2265" t="s">
        <v>8349</v>
      </c>
      <c r="S2265" s="14">
        <f t="shared" si="141"/>
        <v>42014.832326388889</v>
      </c>
      <c r="T2265" s="14">
        <f t="shared" si="142"/>
        <v>42035.832326388889</v>
      </c>
      <c r="U2265" t="str">
        <f t="shared" si="143"/>
        <v>January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Q2266" t="s">
        <v>8331</v>
      </c>
      <c r="R2266" t="s">
        <v>8349</v>
      </c>
      <c r="S2266" s="14">
        <f t="shared" si="141"/>
        <v>42496.582337962958</v>
      </c>
      <c r="T2266" s="14">
        <f t="shared" si="142"/>
        <v>42513.125</v>
      </c>
      <c r="U2266" t="str">
        <f t="shared" si="143"/>
        <v>May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298.50000000000006</v>
      </c>
      <c r="Q2267" t="s">
        <v>8331</v>
      </c>
      <c r="R2267" t="s">
        <v>8349</v>
      </c>
      <c r="S2267" s="14">
        <f t="shared" si="141"/>
        <v>42689.853090277778</v>
      </c>
      <c r="T2267" s="14">
        <f t="shared" si="142"/>
        <v>42696.853090277778</v>
      </c>
      <c r="U2267" t="str">
        <f t="shared" si="143"/>
        <v>November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Q2268" t="s">
        <v>8331</v>
      </c>
      <c r="R2268" t="s">
        <v>8349</v>
      </c>
      <c r="S2268" s="14">
        <f t="shared" si="141"/>
        <v>42469.874907407408</v>
      </c>
      <c r="T2268" s="14">
        <f t="shared" si="142"/>
        <v>42487.083333333328</v>
      </c>
      <c r="U2268" t="str">
        <f t="shared" si="143"/>
        <v>April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380.53000000000003</v>
      </c>
      <c r="Q2269" t="s">
        <v>8331</v>
      </c>
      <c r="R2269" t="s">
        <v>8349</v>
      </c>
      <c r="S2269" s="14">
        <f t="shared" si="141"/>
        <v>41968.829826388886</v>
      </c>
      <c r="T2269" s="14">
        <f t="shared" si="142"/>
        <v>41994.041666666672</v>
      </c>
      <c r="U2269" t="str">
        <f t="shared" si="143"/>
        <v>November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Q2270" t="s">
        <v>8331</v>
      </c>
      <c r="R2270" t="s">
        <v>8349</v>
      </c>
      <c r="S2270" s="14">
        <f t="shared" si="141"/>
        <v>42776.082349537042</v>
      </c>
      <c r="T2270" s="14">
        <f t="shared" si="142"/>
        <v>42806.082349537042</v>
      </c>
      <c r="U2270" t="str">
        <f t="shared" si="143"/>
        <v>February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Q2271" t="s">
        <v>8331</v>
      </c>
      <c r="R2271" t="s">
        <v>8349</v>
      </c>
      <c r="S2271" s="14">
        <f t="shared" si="141"/>
        <v>42776.704432870371</v>
      </c>
      <c r="T2271" s="14">
        <f t="shared" si="142"/>
        <v>42801.208333333328</v>
      </c>
      <c r="U2271" t="str">
        <f t="shared" si="143"/>
        <v>February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Q2272" t="s">
        <v>8331</v>
      </c>
      <c r="R2272" t="s">
        <v>8349</v>
      </c>
      <c r="S2272" s="14">
        <f t="shared" si="141"/>
        <v>42725.869363425925</v>
      </c>
      <c r="T2272" s="14">
        <f t="shared" si="142"/>
        <v>42745.915972222225</v>
      </c>
      <c r="U2272" t="str">
        <f t="shared" si="143"/>
        <v>December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Q2273" t="s">
        <v>8331</v>
      </c>
      <c r="R2273" t="s">
        <v>8349</v>
      </c>
      <c r="S2273" s="14">
        <f t="shared" si="141"/>
        <v>42684.000046296293</v>
      </c>
      <c r="T2273" s="14">
        <f t="shared" si="142"/>
        <v>42714.000046296293</v>
      </c>
      <c r="U2273" t="str">
        <f t="shared" si="143"/>
        <v>November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Q2274" t="s">
        <v>8331</v>
      </c>
      <c r="R2274" t="s">
        <v>8349</v>
      </c>
      <c r="S2274" s="14">
        <f t="shared" si="141"/>
        <v>42315.699490740742</v>
      </c>
      <c r="T2274" s="14">
        <f t="shared" si="142"/>
        <v>42345.699490740742</v>
      </c>
      <c r="U2274" t="str">
        <f t="shared" si="143"/>
        <v>November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Q2275" t="s">
        <v>8331</v>
      </c>
      <c r="R2275" t="s">
        <v>8349</v>
      </c>
      <c r="S2275" s="14">
        <f t="shared" si="141"/>
        <v>42781.549097222218</v>
      </c>
      <c r="T2275" s="14">
        <f t="shared" si="142"/>
        <v>42806.507430555561</v>
      </c>
      <c r="U2275" t="str">
        <f t="shared" si="143"/>
        <v>February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Q2276" t="s">
        <v>8331</v>
      </c>
      <c r="R2276" t="s">
        <v>8349</v>
      </c>
      <c r="S2276" s="14">
        <f t="shared" si="141"/>
        <v>41663.500659722224</v>
      </c>
      <c r="T2276" s="14">
        <f t="shared" si="142"/>
        <v>41693.500659722224</v>
      </c>
      <c r="U2276" t="str">
        <f t="shared" si="143"/>
        <v>January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Q2277" t="s">
        <v>8331</v>
      </c>
      <c r="R2277" t="s">
        <v>8349</v>
      </c>
      <c r="S2277" s="14">
        <f t="shared" si="141"/>
        <v>41965.616655092592</v>
      </c>
      <c r="T2277" s="14">
        <f t="shared" si="142"/>
        <v>41995.616655092592</v>
      </c>
      <c r="U2277" t="str">
        <f t="shared" si="143"/>
        <v>November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105.82000000000001</v>
      </c>
      <c r="Q2278" t="s">
        <v>8331</v>
      </c>
      <c r="R2278" t="s">
        <v>8349</v>
      </c>
      <c r="S2278" s="14">
        <f t="shared" si="141"/>
        <v>41614.651493055557</v>
      </c>
      <c r="T2278" s="14">
        <f t="shared" si="142"/>
        <v>41644.651493055557</v>
      </c>
      <c r="U2278" t="str">
        <f t="shared" si="143"/>
        <v>December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Q2279" t="s">
        <v>8331</v>
      </c>
      <c r="R2279" t="s">
        <v>8349</v>
      </c>
      <c r="S2279" s="14">
        <f t="shared" si="141"/>
        <v>40936.678506944445</v>
      </c>
      <c r="T2279" s="14">
        <f t="shared" si="142"/>
        <v>40966.678506944445</v>
      </c>
      <c r="U2279" t="str">
        <f t="shared" si="143"/>
        <v>January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270.70000000000005</v>
      </c>
      <c r="Q2280" t="s">
        <v>8331</v>
      </c>
      <c r="R2280" t="s">
        <v>8349</v>
      </c>
      <c r="S2280" s="14">
        <f t="shared" si="141"/>
        <v>42338.709108796298</v>
      </c>
      <c r="T2280" s="14">
        <f t="shared" si="142"/>
        <v>42372.957638888889</v>
      </c>
      <c r="U2280" t="str">
        <f t="shared" si="143"/>
        <v>November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Q2281" t="s">
        <v>8331</v>
      </c>
      <c r="R2281" t="s">
        <v>8349</v>
      </c>
      <c r="S2281" s="14">
        <f t="shared" si="141"/>
        <v>42020.806701388894</v>
      </c>
      <c r="T2281" s="14">
        <f t="shared" si="142"/>
        <v>42039.166666666672</v>
      </c>
      <c r="U2281" t="str">
        <f t="shared" si="143"/>
        <v>January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Q2282" t="s">
        <v>8331</v>
      </c>
      <c r="R2282" t="s">
        <v>8349</v>
      </c>
      <c r="S2282" s="14">
        <f t="shared" si="141"/>
        <v>42234.624895833331</v>
      </c>
      <c r="T2282" s="14">
        <f t="shared" si="142"/>
        <v>42264.624895833331</v>
      </c>
      <c r="U2282" t="str">
        <f t="shared" si="143"/>
        <v>August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Q2283" t="s">
        <v>8323</v>
      </c>
      <c r="R2283" t="s">
        <v>8324</v>
      </c>
      <c r="S2283" s="14">
        <f t="shared" si="141"/>
        <v>40687.285844907405</v>
      </c>
      <c r="T2283" s="14">
        <f t="shared" si="142"/>
        <v>40749.284722222219</v>
      </c>
      <c r="U2283" t="str">
        <f t="shared" si="143"/>
        <v>May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Q2284" t="s">
        <v>8323</v>
      </c>
      <c r="R2284" t="s">
        <v>8324</v>
      </c>
      <c r="S2284" s="14">
        <f t="shared" si="141"/>
        <v>42323.17460648148</v>
      </c>
      <c r="T2284" s="14">
        <f t="shared" si="142"/>
        <v>42383.17460648148</v>
      </c>
      <c r="U2284" t="str">
        <f t="shared" si="143"/>
        <v>November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Q2285" t="s">
        <v>8323</v>
      </c>
      <c r="R2285" t="s">
        <v>8324</v>
      </c>
      <c r="S2285" s="14">
        <f t="shared" si="141"/>
        <v>40978.125046296293</v>
      </c>
      <c r="T2285" s="14">
        <f t="shared" si="142"/>
        <v>41038.083379629628</v>
      </c>
      <c r="U2285" t="str">
        <f t="shared" si="143"/>
        <v>March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Q2286" t="s">
        <v>8323</v>
      </c>
      <c r="R2286" t="s">
        <v>8324</v>
      </c>
      <c r="S2286" s="14">
        <f t="shared" si="141"/>
        <v>40585.796817129631</v>
      </c>
      <c r="T2286" s="14">
        <f t="shared" si="142"/>
        <v>40614.166666666664</v>
      </c>
      <c r="U2286" t="str">
        <f t="shared" si="143"/>
        <v>February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Q2287" t="s">
        <v>8323</v>
      </c>
      <c r="R2287" t="s">
        <v>8324</v>
      </c>
      <c r="S2287" s="14">
        <f t="shared" si="141"/>
        <v>41059.185682870375</v>
      </c>
      <c r="T2287" s="14">
        <f t="shared" si="142"/>
        <v>41089.185682870375</v>
      </c>
      <c r="U2287" t="str">
        <f t="shared" si="143"/>
        <v>May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100.07000000000002</v>
      </c>
      <c r="Q2288" t="s">
        <v>8323</v>
      </c>
      <c r="R2288" t="s">
        <v>8324</v>
      </c>
      <c r="S2288" s="14">
        <f t="shared" si="141"/>
        <v>41494.963587962964</v>
      </c>
      <c r="T2288" s="14">
        <f t="shared" si="142"/>
        <v>41523.165972222225</v>
      </c>
      <c r="U2288" t="str">
        <f t="shared" si="143"/>
        <v>August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Q2289" t="s">
        <v>8323</v>
      </c>
      <c r="R2289" t="s">
        <v>8324</v>
      </c>
      <c r="S2289" s="14">
        <f t="shared" si="141"/>
        <v>41792.667361111111</v>
      </c>
      <c r="T2289" s="14">
        <f t="shared" si="142"/>
        <v>41813.667361111111</v>
      </c>
      <c r="U2289" t="str">
        <f t="shared" si="143"/>
        <v>June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100.10000000000001</v>
      </c>
      <c r="Q2290" t="s">
        <v>8323</v>
      </c>
      <c r="R2290" t="s">
        <v>8324</v>
      </c>
      <c r="S2290" s="14">
        <f t="shared" si="141"/>
        <v>41067.827418981484</v>
      </c>
      <c r="T2290" s="14">
        <f t="shared" si="142"/>
        <v>41086.75</v>
      </c>
      <c r="U2290" t="str">
        <f t="shared" si="143"/>
        <v>June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Q2291" t="s">
        <v>8323</v>
      </c>
      <c r="R2291" t="s">
        <v>8324</v>
      </c>
      <c r="S2291" s="14">
        <f t="shared" si="141"/>
        <v>41571.998379629629</v>
      </c>
      <c r="T2291" s="14">
        <f t="shared" si="142"/>
        <v>41614.973611111112</v>
      </c>
      <c r="U2291" t="str">
        <f t="shared" si="143"/>
        <v>October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Q2292" t="s">
        <v>8323</v>
      </c>
      <c r="R2292" t="s">
        <v>8324</v>
      </c>
      <c r="S2292" s="14">
        <f t="shared" si="141"/>
        <v>40070.253819444442</v>
      </c>
      <c r="T2292" s="14">
        <f t="shared" si="142"/>
        <v>40148.708333333336</v>
      </c>
      <c r="U2292" t="str">
        <f t="shared" si="143"/>
        <v>September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Q2293" t="s">
        <v>8323</v>
      </c>
      <c r="R2293" t="s">
        <v>8324</v>
      </c>
      <c r="S2293" s="14">
        <f t="shared" si="141"/>
        <v>40987.977060185185</v>
      </c>
      <c r="T2293" s="14">
        <f t="shared" si="142"/>
        <v>41022.166666666664</v>
      </c>
      <c r="U2293" t="str">
        <f t="shared" si="143"/>
        <v>March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Q2294" t="s">
        <v>8323</v>
      </c>
      <c r="R2294" t="s">
        <v>8324</v>
      </c>
      <c r="S2294" s="14">
        <f t="shared" si="141"/>
        <v>40987.697638888887</v>
      </c>
      <c r="T2294" s="14">
        <f t="shared" si="142"/>
        <v>41017.697638888887</v>
      </c>
      <c r="U2294" t="str">
        <f t="shared" si="143"/>
        <v>March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108.24000000000001</v>
      </c>
      <c r="Q2295" t="s">
        <v>8323</v>
      </c>
      <c r="R2295" t="s">
        <v>8324</v>
      </c>
      <c r="S2295" s="14">
        <f t="shared" si="141"/>
        <v>41151.708321759259</v>
      </c>
      <c r="T2295" s="14">
        <f t="shared" si="142"/>
        <v>41177.165972222225</v>
      </c>
      <c r="U2295" t="str">
        <f t="shared" si="143"/>
        <v>August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Q2296" t="s">
        <v>8323</v>
      </c>
      <c r="R2296" t="s">
        <v>8324</v>
      </c>
      <c r="S2296" s="14">
        <f t="shared" si="141"/>
        <v>41264.72314814815</v>
      </c>
      <c r="T2296" s="14">
        <f t="shared" si="142"/>
        <v>41294.72314814815</v>
      </c>
      <c r="U2296" t="str">
        <f t="shared" si="143"/>
        <v>December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125.25000000000001</v>
      </c>
      <c r="Q2297" t="s">
        <v>8323</v>
      </c>
      <c r="R2297" t="s">
        <v>8324</v>
      </c>
      <c r="S2297" s="14">
        <f t="shared" si="141"/>
        <v>41270.954351851848</v>
      </c>
      <c r="T2297" s="14">
        <f t="shared" si="142"/>
        <v>41300.954351851848</v>
      </c>
      <c r="U2297" t="str">
        <f t="shared" si="143"/>
        <v>December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149.07000000000002</v>
      </c>
      <c r="Q2298" t="s">
        <v>8323</v>
      </c>
      <c r="R2298" t="s">
        <v>8324</v>
      </c>
      <c r="S2298" s="14">
        <f t="shared" si="141"/>
        <v>40927.731782407405</v>
      </c>
      <c r="T2298" s="14">
        <f t="shared" si="142"/>
        <v>40962.731782407405</v>
      </c>
      <c r="U2298" t="str">
        <f t="shared" si="143"/>
        <v>January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Q2299" t="s">
        <v>8323</v>
      </c>
      <c r="R2299" t="s">
        <v>8324</v>
      </c>
      <c r="S2299" s="14">
        <f t="shared" si="141"/>
        <v>40948.042233796295</v>
      </c>
      <c r="T2299" s="14">
        <f t="shared" si="142"/>
        <v>40982.165972222225</v>
      </c>
      <c r="U2299" t="str">
        <f t="shared" si="143"/>
        <v>February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Q2300" t="s">
        <v>8323</v>
      </c>
      <c r="R2300" t="s">
        <v>8324</v>
      </c>
      <c r="S2300" s="14">
        <f t="shared" si="141"/>
        <v>41694.84065972222</v>
      </c>
      <c r="T2300" s="14">
        <f t="shared" si="142"/>
        <v>41724.798993055556</v>
      </c>
      <c r="U2300" t="str">
        <f t="shared" si="143"/>
        <v>February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Q2301" t="s">
        <v>8323</v>
      </c>
      <c r="R2301" t="s">
        <v>8324</v>
      </c>
      <c r="S2301" s="14">
        <f t="shared" si="141"/>
        <v>40565.032511574071</v>
      </c>
      <c r="T2301" s="14">
        <f t="shared" si="142"/>
        <v>40580.032511574071</v>
      </c>
      <c r="U2301" t="str">
        <f t="shared" si="143"/>
        <v>January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Q2302" t="s">
        <v>8323</v>
      </c>
      <c r="R2302" t="s">
        <v>8324</v>
      </c>
      <c r="S2302" s="14">
        <f t="shared" si="141"/>
        <v>41074.727037037039</v>
      </c>
      <c r="T2302" s="14">
        <f t="shared" si="142"/>
        <v>41088.727037037039</v>
      </c>
      <c r="U2302" t="str">
        <f t="shared" si="143"/>
        <v>June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Q2303" t="s">
        <v>8323</v>
      </c>
      <c r="R2303" t="s">
        <v>8327</v>
      </c>
      <c r="S2303" s="14">
        <f t="shared" si="141"/>
        <v>41416.146944444445</v>
      </c>
      <c r="T2303" s="14">
        <f t="shared" si="142"/>
        <v>41446.146944444445</v>
      </c>
      <c r="U2303" t="str">
        <f t="shared" si="143"/>
        <v>May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Q2304" t="s">
        <v>8323</v>
      </c>
      <c r="R2304" t="s">
        <v>8327</v>
      </c>
      <c r="S2304" s="14">
        <f t="shared" si="141"/>
        <v>41605.868449074071</v>
      </c>
      <c r="T2304" s="14">
        <f t="shared" si="142"/>
        <v>41639.291666666664</v>
      </c>
      <c r="U2304" t="str">
        <f t="shared" si="143"/>
        <v>November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109.36000000000001</v>
      </c>
      <c r="Q2305" t="s">
        <v>8323</v>
      </c>
      <c r="R2305" t="s">
        <v>8327</v>
      </c>
      <c r="S2305" s="14">
        <f t="shared" si="141"/>
        <v>40850.111064814817</v>
      </c>
      <c r="T2305" s="14">
        <f t="shared" si="142"/>
        <v>40890.152731481481</v>
      </c>
      <c r="U2305" t="str">
        <f t="shared" si="143"/>
        <v>November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100.70000000000002</v>
      </c>
      <c r="Q2306" t="s">
        <v>8323</v>
      </c>
      <c r="R2306" t="s">
        <v>8327</v>
      </c>
      <c r="S2306" s="14">
        <f t="shared" si="141"/>
        <v>40502.815868055557</v>
      </c>
      <c r="T2306" s="14">
        <f t="shared" si="142"/>
        <v>40544.207638888889</v>
      </c>
      <c r="U2306" t="str">
        <f t="shared" si="143"/>
        <v>November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MROUND(E2307/D2307, 0.0001) * 100</f>
        <v>101.23</v>
      </c>
      <c r="Q2307" t="s">
        <v>8323</v>
      </c>
      <c r="R2307" t="s">
        <v>8327</v>
      </c>
      <c r="S2307" s="14">
        <f t="shared" ref="S2307:S2370" si="145">(J2307/86400)+DATE(1970,1,1)</f>
        <v>41834.695277777777</v>
      </c>
      <c r="T2307" s="14">
        <f t="shared" ref="T2307:T2370" si="146">(I2307/86400)+DATE(1970,1,1)</f>
        <v>41859.75</v>
      </c>
      <c r="U2307" t="str">
        <f t="shared" ref="U2307:U2370" si="147">TEXT(S2307, "MMMM")</f>
        <v>July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Q2308" t="s">
        <v>8323</v>
      </c>
      <c r="R2308" t="s">
        <v>8327</v>
      </c>
      <c r="S2308" s="14">
        <f t="shared" si="145"/>
        <v>40948.16815972222</v>
      </c>
      <c r="T2308" s="14">
        <f t="shared" si="146"/>
        <v>40978.16815972222</v>
      </c>
      <c r="U2308" t="str">
        <f t="shared" si="147"/>
        <v>February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Q2309" t="s">
        <v>8323</v>
      </c>
      <c r="R2309" t="s">
        <v>8327</v>
      </c>
      <c r="S2309" s="14">
        <f t="shared" si="145"/>
        <v>41004.802465277782</v>
      </c>
      <c r="T2309" s="14">
        <f t="shared" si="146"/>
        <v>41034.802407407406</v>
      </c>
      <c r="U2309" t="str">
        <f t="shared" si="147"/>
        <v>April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101.31000000000002</v>
      </c>
      <c r="Q2310" t="s">
        <v>8323</v>
      </c>
      <c r="R2310" t="s">
        <v>8327</v>
      </c>
      <c r="S2310" s="14">
        <f t="shared" si="145"/>
        <v>41851.962916666671</v>
      </c>
      <c r="T2310" s="14">
        <f t="shared" si="146"/>
        <v>41880.041666666664</v>
      </c>
      <c r="U2310" t="str">
        <f t="shared" si="147"/>
        <v>July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Q2311" t="s">
        <v>8323</v>
      </c>
      <c r="R2311" t="s">
        <v>8327</v>
      </c>
      <c r="S2311" s="14">
        <f t="shared" si="145"/>
        <v>41307.987696759257</v>
      </c>
      <c r="T2311" s="14">
        <f t="shared" si="146"/>
        <v>41342.987696759257</v>
      </c>
      <c r="U2311" t="str">
        <f t="shared" si="147"/>
        <v>February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428.84000000000003</v>
      </c>
      <c r="Q2312" t="s">
        <v>8323</v>
      </c>
      <c r="R2312" t="s">
        <v>8327</v>
      </c>
      <c r="S2312" s="14">
        <f t="shared" si="145"/>
        <v>41324.79415509259</v>
      </c>
      <c r="T2312" s="14">
        <f t="shared" si="146"/>
        <v>41354.752488425926</v>
      </c>
      <c r="U2312" t="str">
        <f t="shared" si="147"/>
        <v>February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104.11000000000001</v>
      </c>
      <c r="Q2313" t="s">
        <v>8323</v>
      </c>
      <c r="R2313" t="s">
        <v>8327</v>
      </c>
      <c r="S2313" s="14">
        <f t="shared" si="145"/>
        <v>41736.004502314812</v>
      </c>
      <c r="T2313" s="14">
        <f t="shared" si="146"/>
        <v>41766.004502314812</v>
      </c>
      <c r="U2313" t="str">
        <f t="shared" si="147"/>
        <v>April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Q2314" t="s">
        <v>8323</v>
      </c>
      <c r="R2314" t="s">
        <v>8327</v>
      </c>
      <c r="S2314" s="14">
        <f t="shared" si="145"/>
        <v>41716.632847222223</v>
      </c>
      <c r="T2314" s="14">
        <f t="shared" si="146"/>
        <v>41747.958333333336</v>
      </c>
      <c r="U2314" t="str">
        <f t="shared" si="147"/>
        <v>March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175.84000000000003</v>
      </c>
      <c r="Q2315" t="s">
        <v>8323</v>
      </c>
      <c r="R2315" t="s">
        <v>8327</v>
      </c>
      <c r="S2315" s="14">
        <f t="shared" si="145"/>
        <v>41002.958634259259</v>
      </c>
      <c r="T2315" s="14">
        <f t="shared" si="146"/>
        <v>41032.958634259259</v>
      </c>
      <c r="U2315" t="str">
        <f t="shared" si="147"/>
        <v>April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Q2316" t="s">
        <v>8323</v>
      </c>
      <c r="R2316" t="s">
        <v>8327</v>
      </c>
      <c r="S2316" s="14">
        <f t="shared" si="145"/>
        <v>41037.551585648151</v>
      </c>
      <c r="T2316" s="14">
        <f t="shared" si="146"/>
        <v>41067.551585648151</v>
      </c>
      <c r="U2316" t="str">
        <f t="shared" si="147"/>
        <v>May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Q2317" t="s">
        <v>8323</v>
      </c>
      <c r="R2317" t="s">
        <v>8327</v>
      </c>
      <c r="S2317" s="14">
        <f t="shared" si="145"/>
        <v>41004.72619212963</v>
      </c>
      <c r="T2317" s="14">
        <f t="shared" si="146"/>
        <v>41034.72619212963</v>
      </c>
      <c r="U2317" t="str">
        <f t="shared" si="147"/>
        <v>April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104.03999999999999</v>
      </c>
      <c r="Q2318" t="s">
        <v>8323</v>
      </c>
      <c r="R2318" t="s">
        <v>8327</v>
      </c>
      <c r="S2318" s="14">
        <f t="shared" si="145"/>
        <v>40079.725115740745</v>
      </c>
      <c r="T2318" s="14">
        <f t="shared" si="146"/>
        <v>40156.766666666663</v>
      </c>
      <c r="U2318" t="str">
        <f t="shared" si="147"/>
        <v>September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Q2319" t="s">
        <v>8323</v>
      </c>
      <c r="R2319" t="s">
        <v>8327</v>
      </c>
      <c r="S2319" s="14">
        <f t="shared" si="145"/>
        <v>40192.542233796295</v>
      </c>
      <c r="T2319" s="14">
        <f t="shared" si="146"/>
        <v>40224.208333333336</v>
      </c>
      <c r="U2319" t="str">
        <f t="shared" si="147"/>
        <v>January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121.06000000000002</v>
      </c>
      <c r="Q2320" t="s">
        <v>8323</v>
      </c>
      <c r="R2320" t="s">
        <v>8327</v>
      </c>
      <c r="S2320" s="14">
        <f t="shared" si="145"/>
        <v>40050.643680555557</v>
      </c>
      <c r="T2320" s="14">
        <f t="shared" si="146"/>
        <v>40082.165972222225</v>
      </c>
      <c r="U2320" t="str">
        <f t="shared" si="147"/>
        <v>August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Q2321" t="s">
        <v>8323</v>
      </c>
      <c r="R2321" t="s">
        <v>8327</v>
      </c>
      <c r="S2321" s="14">
        <f t="shared" si="145"/>
        <v>41593.082002314812</v>
      </c>
      <c r="T2321" s="14">
        <f t="shared" si="146"/>
        <v>41623.082002314812</v>
      </c>
      <c r="U2321" t="str">
        <f t="shared" si="147"/>
        <v>November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Q2322" t="s">
        <v>8323</v>
      </c>
      <c r="R2322" t="s">
        <v>8327</v>
      </c>
      <c r="S2322" s="14">
        <f t="shared" si="145"/>
        <v>41696.817129629628</v>
      </c>
      <c r="T2322" s="14">
        <f t="shared" si="146"/>
        <v>41731.775462962964</v>
      </c>
      <c r="U2322" t="str">
        <f t="shared" si="147"/>
        <v>February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Q2323" t="s">
        <v>8334</v>
      </c>
      <c r="R2323" t="s">
        <v>8350</v>
      </c>
      <c r="S2323" s="14">
        <f t="shared" si="145"/>
        <v>42799.260428240741</v>
      </c>
      <c r="T2323" s="14">
        <f t="shared" si="146"/>
        <v>42829.21876157407</v>
      </c>
      <c r="U2323" t="str">
        <f t="shared" si="147"/>
        <v>March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Q2324" t="s">
        <v>8334</v>
      </c>
      <c r="R2324" t="s">
        <v>8350</v>
      </c>
      <c r="S2324" s="14">
        <f t="shared" si="145"/>
        <v>42804.895474537036</v>
      </c>
      <c r="T2324" s="14">
        <f t="shared" si="146"/>
        <v>42834.853807870371</v>
      </c>
      <c r="U2324" t="str">
        <f t="shared" si="147"/>
        <v>March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48.000000000000007</v>
      </c>
      <c r="Q2325" t="s">
        <v>8334</v>
      </c>
      <c r="R2325" t="s">
        <v>8350</v>
      </c>
      <c r="S2325" s="14">
        <f t="shared" si="145"/>
        <v>42807.755173611113</v>
      </c>
      <c r="T2325" s="14">
        <f t="shared" si="146"/>
        <v>42814.755173611113</v>
      </c>
      <c r="U2325" t="str">
        <f t="shared" si="147"/>
        <v>March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Q2326" t="s">
        <v>8334</v>
      </c>
      <c r="R2326" t="s">
        <v>8350</v>
      </c>
      <c r="S2326" s="14">
        <f t="shared" si="145"/>
        <v>42790.885243055556</v>
      </c>
      <c r="T2326" s="14">
        <f t="shared" si="146"/>
        <v>42820.843576388885</v>
      </c>
      <c r="U2326" t="str">
        <f t="shared" si="147"/>
        <v>February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Q2327" t="s">
        <v>8334</v>
      </c>
      <c r="R2327" t="s">
        <v>8350</v>
      </c>
      <c r="S2327" s="14">
        <f t="shared" si="145"/>
        <v>42794.022349537037</v>
      </c>
      <c r="T2327" s="14">
        <f t="shared" si="146"/>
        <v>42823.980682870373</v>
      </c>
      <c r="U2327" t="str">
        <f t="shared" si="147"/>
        <v>February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0.72000000000000008</v>
      </c>
      <c r="Q2328" t="s">
        <v>8334</v>
      </c>
      <c r="R2328" t="s">
        <v>8350</v>
      </c>
      <c r="S2328" s="14">
        <f t="shared" si="145"/>
        <v>42804.034120370372</v>
      </c>
      <c r="T2328" s="14">
        <f t="shared" si="146"/>
        <v>42855.708333333328</v>
      </c>
      <c r="U2328" t="str">
        <f t="shared" si="147"/>
        <v>March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Q2329" t="s">
        <v>8334</v>
      </c>
      <c r="R2329" t="s">
        <v>8350</v>
      </c>
      <c r="S2329" s="14">
        <f t="shared" si="145"/>
        <v>41842.917129629626</v>
      </c>
      <c r="T2329" s="14">
        <f t="shared" si="146"/>
        <v>41877.917129629626</v>
      </c>
      <c r="U2329" t="str">
        <f t="shared" si="147"/>
        <v>July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Q2330" t="s">
        <v>8334</v>
      </c>
      <c r="R2330" t="s">
        <v>8350</v>
      </c>
      <c r="S2330" s="14">
        <f t="shared" si="145"/>
        <v>42139.781678240739</v>
      </c>
      <c r="T2330" s="14">
        <f t="shared" si="146"/>
        <v>42169.781678240739</v>
      </c>
      <c r="U2330" t="str">
        <f t="shared" si="147"/>
        <v>May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105.92000000000002</v>
      </c>
      <c r="Q2331" t="s">
        <v>8334</v>
      </c>
      <c r="R2331" t="s">
        <v>8350</v>
      </c>
      <c r="S2331" s="14">
        <f t="shared" si="145"/>
        <v>41807.624374999999</v>
      </c>
      <c r="T2331" s="14">
        <f t="shared" si="146"/>
        <v>41837.624374999999</v>
      </c>
      <c r="U2331" t="str">
        <f t="shared" si="147"/>
        <v>June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Q2332" t="s">
        <v>8334</v>
      </c>
      <c r="R2332" t="s">
        <v>8350</v>
      </c>
      <c r="S2332" s="14">
        <f t="shared" si="145"/>
        <v>42332.89980324074</v>
      </c>
      <c r="T2332" s="14">
        <f t="shared" si="146"/>
        <v>42363</v>
      </c>
      <c r="U2332" t="str">
        <f t="shared" si="147"/>
        <v>November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Q2333" t="s">
        <v>8334</v>
      </c>
      <c r="R2333" t="s">
        <v>8350</v>
      </c>
      <c r="S2333" s="14">
        <f t="shared" si="145"/>
        <v>41839.005671296298</v>
      </c>
      <c r="T2333" s="14">
        <f t="shared" si="146"/>
        <v>41869.005671296298</v>
      </c>
      <c r="U2333" t="str">
        <f t="shared" si="147"/>
        <v>July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106.31000000000002</v>
      </c>
      <c r="Q2334" t="s">
        <v>8334</v>
      </c>
      <c r="R2334" t="s">
        <v>8350</v>
      </c>
      <c r="S2334" s="14">
        <f t="shared" si="145"/>
        <v>42011.628136574072</v>
      </c>
      <c r="T2334" s="14">
        <f t="shared" si="146"/>
        <v>42041.628136574072</v>
      </c>
      <c r="U2334" t="str">
        <f t="shared" si="147"/>
        <v>January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212.17000000000002</v>
      </c>
      <c r="Q2335" t="s">
        <v>8334</v>
      </c>
      <c r="R2335" t="s">
        <v>8350</v>
      </c>
      <c r="S2335" s="14">
        <f t="shared" si="145"/>
        <v>41767.650347222225</v>
      </c>
      <c r="T2335" s="14">
        <f t="shared" si="146"/>
        <v>41788.743055555555</v>
      </c>
      <c r="U2335" t="str">
        <f t="shared" si="147"/>
        <v>May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Q2336" t="s">
        <v>8334</v>
      </c>
      <c r="R2336" t="s">
        <v>8350</v>
      </c>
      <c r="S2336" s="14">
        <f t="shared" si="145"/>
        <v>41918.670115740737</v>
      </c>
      <c r="T2336" s="14">
        <f t="shared" si="146"/>
        <v>41948.731944444444</v>
      </c>
      <c r="U2336" t="str">
        <f t="shared" si="147"/>
        <v>October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Q2337" t="s">
        <v>8334</v>
      </c>
      <c r="R2337" t="s">
        <v>8350</v>
      </c>
      <c r="S2337" s="14">
        <f t="shared" si="145"/>
        <v>41771.572256944448</v>
      </c>
      <c r="T2337" s="14">
        <f t="shared" si="146"/>
        <v>41801.572256944448</v>
      </c>
      <c r="U2337" t="str">
        <f t="shared" si="147"/>
        <v>May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Q2338" t="s">
        <v>8334</v>
      </c>
      <c r="R2338" t="s">
        <v>8350</v>
      </c>
      <c r="S2338" s="14">
        <f t="shared" si="145"/>
        <v>41666.924710648149</v>
      </c>
      <c r="T2338" s="14">
        <f t="shared" si="146"/>
        <v>41706.924710648149</v>
      </c>
      <c r="U2338" t="str">
        <f t="shared" si="147"/>
        <v>January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Q2339" t="s">
        <v>8334</v>
      </c>
      <c r="R2339" t="s">
        <v>8350</v>
      </c>
      <c r="S2339" s="14">
        <f t="shared" si="145"/>
        <v>41786.640543981484</v>
      </c>
      <c r="T2339" s="14">
        <f t="shared" si="146"/>
        <v>41816.640543981484</v>
      </c>
      <c r="U2339" t="str">
        <f t="shared" si="147"/>
        <v>May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101.14000000000001</v>
      </c>
      <c r="Q2340" t="s">
        <v>8334</v>
      </c>
      <c r="R2340" t="s">
        <v>8350</v>
      </c>
      <c r="S2340" s="14">
        <f t="shared" si="145"/>
        <v>41789.89680555556</v>
      </c>
      <c r="T2340" s="14">
        <f t="shared" si="146"/>
        <v>41819.89680555556</v>
      </c>
      <c r="U2340" t="str">
        <f t="shared" si="147"/>
        <v>May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Q2341" t="s">
        <v>8334</v>
      </c>
      <c r="R2341" t="s">
        <v>8350</v>
      </c>
      <c r="S2341" s="14">
        <f t="shared" si="145"/>
        <v>42692.79987268518</v>
      </c>
      <c r="T2341" s="14">
        <f t="shared" si="146"/>
        <v>42723.332638888889</v>
      </c>
      <c r="U2341" t="str">
        <f t="shared" si="147"/>
        <v>November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Q2342" t="s">
        <v>8334</v>
      </c>
      <c r="R2342" t="s">
        <v>8350</v>
      </c>
      <c r="S2342" s="14">
        <f t="shared" si="145"/>
        <v>42643.642800925925</v>
      </c>
      <c r="T2342" s="14">
        <f t="shared" si="146"/>
        <v>42673.642800925925</v>
      </c>
      <c r="U2342" t="str">
        <f t="shared" si="147"/>
        <v>September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Q2343" t="s">
        <v>8317</v>
      </c>
      <c r="R2343" t="s">
        <v>8318</v>
      </c>
      <c r="S2343" s="14">
        <f t="shared" si="145"/>
        <v>42167.813703703709</v>
      </c>
      <c r="T2343" s="14">
        <f t="shared" si="146"/>
        <v>42197.813703703709</v>
      </c>
      <c r="U2343" t="str">
        <f t="shared" si="147"/>
        <v>June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Q2344" t="s">
        <v>8317</v>
      </c>
      <c r="R2344" t="s">
        <v>8318</v>
      </c>
      <c r="S2344" s="14">
        <f t="shared" si="145"/>
        <v>41897.702199074076</v>
      </c>
      <c r="T2344" s="14">
        <f t="shared" si="146"/>
        <v>41918.208333333336</v>
      </c>
      <c r="U2344" t="str">
        <f t="shared" si="147"/>
        <v>September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3.0000000000000004</v>
      </c>
      <c r="Q2345" t="s">
        <v>8317</v>
      </c>
      <c r="R2345" t="s">
        <v>8318</v>
      </c>
      <c r="S2345" s="14">
        <f t="shared" si="145"/>
        <v>42327.825289351851</v>
      </c>
      <c r="T2345" s="14">
        <f t="shared" si="146"/>
        <v>42377.82430555555</v>
      </c>
      <c r="U2345" t="str">
        <f t="shared" si="147"/>
        <v>November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Q2346" t="s">
        <v>8317</v>
      </c>
      <c r="R2346" t="s">
        <v>8318</v>
      </c>
      <c r="S2346" s="14">
        <f t="shared" si="145"/>
        <v>42515.727650462963</v>
      </c>
      <c r="T2346" s="14">
        <f t="shared" si="146"/>
        <v>42545.727650462963</v>
      </c>
      <c r="U2346" t="str">
        <f t="shared" si="147"/>
        <v>May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Q2347" t="s">
        <v>8317</v>
      </c>
      <c r="R2347" t="s">
        <v>8318</v>
      </c>
      <c r="S2347" s="14">
        <f t="shared" si="145"/>
        <v>42060.001805555556</v>
      </c>
      <c r="T2347" s="14">
        <f t="shared" si="146"/>
        <v>42094.985416666663</v>
      </c>
      <c r="U2347" t="str">
        <f t="shared" si="147"/>
        <v>February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6.9999999999999993E-2</v>
      </c>
      <c r="Q2348" t="s">
        <v>8317</v>
      </c>
      <c r="R2348" t="s">
        <v>8318</v>
      </c>
      <c r="S2348" s="14">
        <f t="shared" si="145"/>
        <v>42615.79896990741</v>
      </c>
      <c r="T2348" s="14">
        <f t="shared" si="146"/>
        <v>42660.79896990741</v>
      </c>
      <c r="U2348" t="str">
        <f t="shared" si="147"/>
        <v>September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1.5000000000000002</v>
      </c>
      <c r="Q2349" t="s">
        <v>8317</v>
      </c>
      <c r="R2349" t="s">
        <v>8318</v>
      </c>
      <c r="S2349" s="14">
        <f t="shared" si="145"/>
        <v>42577.607361111106</v>
      </c>
      <c r="T2349" s="14">
        <f t="shared" si="146"/>
        <v>42607.607361111106</v>
      </c>
      <c r="U2349" t="str">
        <f t="shared" si="147"/>
        <v>July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Q2350" t="s">
        <v>8317</v>
      </c>
      <c r="R2350" t="s">
        <v>8318</v>
      </c>
      <c r="S2350" s="14">
        <f t="shared" si="145"/>
        <v>42360.932152777779</v>
      </c>
      <c r="T2350" s="14">
        <f t="shared" si="146"/>
        <v>42420.932152777779</v>
      </c>
      <c r="U2350" t="str">
        <f t="shared" si="147"/>
        <v>December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Q2351" t="s">
        <v>8317</v>
      </c>
      <c r="R2351" t="s">
        <v>8318</v>
      </c>
      <c r="S2351" s="14">
        <f t="shared" si="145"/>
        <v>42198.775787037041</v>
      </c>
      <c r="T2351" s="14">
        <f t="shared" si="146"/>
        <v>42227.775787037041</v>
      </c>
      <c r="U2351" t="str">
        <f t="shared" si="147"/>
        <v>July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Q2352" t="s">
        <v>8317</v>
      </c>
      <c r="R2352" t="s">
        <v>8318</v>
      </c>
      <c r="S2352" s="14">
        <f t="shared" si="145"/>
        <v>42708.842245370368</v>
      </c>
      <c r="T2352" s="14">
        <f t="shared" si="146"/>
        <v>42738.842245370368</v>
      </c>
      <c r="U2352" t="str">
        <f t="shared" si="147"/>
        <v>December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0.57000000000000006</v>
      </c>
      <c r="Q2353" t="s">
        <v>8317</v>
      </c>
      <c r="R2353" t="s">
        <v>8318</v>
      </c>
      <c r="S2353" s="14">
        <f t="shared" si="145"/>
        <v>42094.101145833338</v>
      </c>
      <c r="T2353" s="14">
        <f t="shared" si="146"/>
        <v>42124.101145833338</v>
      </c>
      <c r="U2353" t="str">
        <f t="shared" si="147"/>
        <v>March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Q2354" t="s">
        <v>8317</v>
      </c>
      <c r="R2354" t="s">
        <v>8318</v>
      </c>
      <c r="S2354" s="14">
        <f t="shared" si="145"/>
        <v>42101.633703703701</v>
      </c>
      <c r="T2354" s="14">
        <f t="shared" si="146"/>
        <v>42161.633703703701</v>
      </c>
      <c r="U2354" t="str">
        <f t="shared" si="147"/>
        <v>April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Q2355" t="s">
        <v>8317</v>
      </c>
      <c r="R2355" t="s">
        <v>8318</v>
      </c>
      <c r="S2355" s="14">
        <f t="shared" si="145"/>
        <v>42103.676180555558</v>
      </c>
      <c r="T2355" s="14">
        <f t="shared" si="146"/>
        <v>42115.676180555558</v>
      </c>
      <c r="U2355" t="str">
        <f t="shared" si="147"/>
        <v>April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6.9999999999999993E-2</v>
      </c>
      <c r="Q2356" t="s">
        <v>8317</v>
      </c>
      <c r="R2356" t="s">
        <v>8318</v>
      </c>
      <c r="S2356" s="14">
        <f t="shared" si="145"/>
        <v>41954.722916666666</v>
      </c>
      <c r="T2356" s="14">
        <f t="shared" si="146"/>
        <v>42014.722916666666</v>
      </c>
      <c r="U2356" t="str">
        <f t="shared" si="147"/>
        <v>November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0.69000000000000006</v>
      </c>
      <c r="Q2357" t="s">
        <v>8317</v>
      </c>
      <c r="R2357" t="s">
        <v>8318</v>
      </c>
      <c r="S2357" s="14">
        <f t="shared" si="145"/>
        <v>42096.918240740742</v>
      </c>
      <c r="T2357" s="14">
        <f t="shared" si="146"/>
        <v>42126.918240740742</v>
      </c>
      <c r="U2357" t="str">
        <f t="shared" si="147"/>
        <v>April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Q2358" t="s">
        <v>8317</v>
      </c>
      <c r="R2358" t="s">
        <v>8318</v>
      </c>
      <c r="S2358" s="14">
        <f t="shared" si="145"/>
        <v>42130.78361111111</v>
      </c>
      <c r="T2358" s="14">
        <f t="shared" si="146"/>
        <v>42160.78361111111</v>
      </c>
      <c r="U2358" t="str">
        <f t="shared" si="147"/>
        <v>May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Q2359" t="s">
        <v>8317</v>
      </c>
      <c r="R2359" t="s">
        <v>8318</v>
      </c>
      <c r="S2359" s="14">
        <f t="shared" si="145"/>
        <v>42264.620115740741</v>
      </c>
      <c r="T2359" s="14">
        <f t="shared" si="146"/>
        <v>42294.620115740741</v>
      </c>
      <c r="U2359" t="str">
        <f t="shared" si="147"/>
        <v>September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Q2360" t="s">
        <v>8317</v>
      </c>
      <c r="R2360" t="s">
        <v>8318</v>
      </c>
      <c r="S2360" s="14">
        <f t="shared" si="145"/>
        <v>41978.930972222224</v>
      </c>
      <c r="T2360" s="14">
        <f t="shared" si="146"/>
        <v>42035.027083333334</v>
      </c>
      <c r="U2360" t="str">
        <f t="shared" si="147"/>
        <v>December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Q2361" t="s">
        <v>8317</v>
      </c>
      <c r="R2361" t="s">
        <v>8318</v>
      </c>
      <c r="S2361" s="14">
        <f t="shared" si="145"/>
        <v>42159.649583333332</v>
      </c>
      <c r="T2361" s="14">
        <f t="shared" si="146"/>
        <v>42219.649583333332</v>
      </c>
      <c r="U2361" t="str">
        <f t="shared" si="147"/>
        <v>June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Q2362" t="s">
        <v>8317</v>
      </c>
      <c r="R2362" t="s">
        <v>8318</v>
      </c>
      <c r="S2362" s="14">
        <f t="shared" si="145"/>
        <v>42377.70694444445</v>
      </c>
      <c r="T2362" s="14">
        <f t="shared" si="146"/>
        <v>42407.70694444445</v>
      </c>
      <c r="U2362" t="str">
        <f t="shared" si="147"/>
        <v>January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Q2363" t="s">
        <v>8317</v>
      </c>
      <c r="R2363" t="s">
        <v>8318</v>
      </c>
      <c r="S2363" s="14">
        <f t="shared" si="145"/>
        <v>42466.858888888892</v>
      </c>
      <c r="T2363" s="14">
        <f t="shared" si="146"/>
        <v>42490.916666666672</v>
      </c>
      <c r="U2363" t="str">
        <f t="shared" si="147"/>
        <v>April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Q2364" t="s">
        <v>8317</v>
      </c>
      <c r="R2364" t="s">
        <v>8318</v>
      </c>
      <c r="S2364" s="14">
        <f t="shared" si="145"/>
        <v>41954.688310185185</v>
      </c>
      <c r="T2364" s="14">
        <f t="shared" si="146"/>
        <v>41984.688310185185</v>
      </c>
      <c r="U2364" t="str">
        <f t="shared" si="147"/>
        <v>November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Q2365" t="s">
        <v>8317</v>
      </c>
      <c r="R2365" t="s">
        <v>8318</v>
      </c>
      <c r="S2365" s="14">
        <f t="shared" si="145"/>
        <v>42322.011574074073</v>
      </c>
      <c r="T2365" s="14">
        <f t="shared" si="146"/>
        <v>42367.011574074073</v>
      </c>
      <c r="U2365" t="str">
        <f t="shared" si="147"/>
        <v>November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Q2366" t="s">
        <v>8317</v>
      </c>
      <c r="R2366" t="s">
        <v>8318</v>
      </c>
      <c r="S2366" s="14">
        <f t="shared" si="145"/>
        <v>42248.934675925921</v>
      </c>
      <c r="T2366" s="14">
        <f t="shared" si="146"/>
        <v>42303.934675925921</v>
      </c>
      <c r="U2366" t="str">
        <f t="shared" si="147"/>
        <v>September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Q2367" t="s">
        <v>8317</v>
      </c>
      <c r="R2367" t="s">
        <v>8318</v>
      </c>
      <c r="S2367" s="14">
        <f t="shared" si="145"/>
        <v>42346.736400462964</v>
      </c>
      <c r="T2367" s="14">
        <f t="shared" si="146"/>
        <v>42386.958333333328</v>
      </c>
      <c r="U2367" t="str">
        <f t="shared" si="147"/>
        <v>December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Q2368" t="s">
        <v>8317</v>
      </c>
      <c r="R2368" t="s">
        <v>8318</v>
      </c>
      <c r="S2368" s="14">
        <f t="shared" si="145"/>
        <v>42268.531631944439</v>
      </c>
      <c r="T2368" s="14">
        <f t="shared" si="146"/>
        <v>42298.531631944439</v>
      </c>
      <c r="U2368" t="str">
        <f t="shared" si="147"/>
        <v>September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Q2369" t="s">
        <v>8317</v>
      </c>
      <c r="R2369" t="s">
        <v>8318</v>
      </c>
      <c r="S2369" s="14">
        <f t="shared" si="145"/>
        <v>42425.970092592594</v>
      </c>
      <c r="T2369" s="14">
        <f t="shared" si="146"/>
        <v>42485.928425925929</v>
      </c>
      <c r="U2369" t="str">
        <f t="shared" si="147"/>
        <v>February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Q2370" t="s">
        <v>8317</v>
      </c>
      <c r="R2370" t="s">
        <v>8318</v>
      </c>
      <c r="S2370" s="14">
        <f t="shared" si="145"/>
        <v>42063.721817129626</v>
      </c>
      <c r="T2370" s="14">
        <f t="shared" si="146"/>
        <v>42108.680150462962</v>
      </c>
      <c r="U2370" t="str">
        <f t="shared" si="147"/>
        <v>February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MROUND(E2371/D2371, 0.0001) * 100</f>
        <v>0</v>
      </c>
      <c r="Q2371" t="s">
        <v>8317</v>
      </c>
      <c r="R2371" t="s">
        <v>8318</v>
      </c>
      <c r="S2371" s="14">
        <f t="shared" ref="S2371:S2434" si="149">(J2371/86400)+DATE(1970,1,1)</f>
        <v>42380.812627314815</v>
      </c>
      <c r="T2371" s="14">
        <f t="shared" ref="T2371:T2434" si="150">(I2371/86400)+DATE(1970,1,1)</f>
        <v>42410.812627314815</v>
      </c>
      <c r="U2371" t="str">
        <f t="shared" ref="U2371:U2434" si="151">TEXT(S2371, "MMMM")</f>
        <v>January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Q2372" t="s">
        <v>8317</v>
      </c>
      <c r="R2372" t="s">
        <v>8318</v>
      </c>
      <c r="S2372" s="14">
        <f t="shared" si="149"/>
        <v>41961.18913194444</v>
      </c>
      <c r="T2372" s="14">
        <f t="shared" si="150"/>
        <v>41991.18913194444</v>
      </c>
      <c r="U2372" t="str">
        <f t="shared" si="151"/>
        <v>November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Q2373" t="s">
        <v>8317</v>
      </c>
      <c r="R2373" t="s">
        <v>8318</v>
      </c>
      <c r="S2373" s="14">
        <f t="shared" si="149"/>
        <v>42150.777731481481</v>
      </c>
      <c r="T2373" s="14">
        <f t="shared" si="150"/>
        <v>42180.777731481481</v>
      </c>
      <c r="U2373" t="str">
        <f t="shared" si="151"/>
        <v>May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Q2374" t="s">
        <v>8317</v>
      </c>
      <c r="R2374" t="s">
        <v>8318</v>
      </c>
      <c r="S2374" s="14">
        <f t="shared" si="149"/>
        <v>42088.069108796291</v>
      </c>
      <c r="T2374" s="14">
        <f t="shared" si="150"/>
        <v>42118.069108796291</v>
      </c>
      <c r="U2374" t="str">
        <f t="shared" si="151"/>
        <v>March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Q2375" t="s">
        <v>8317</v>
      </c>
      <c r="R2375" t="s">
        <v>8318</v>
      </c>
      <c r="S2375" s="14">
        <f t="shared" si="149"/>
        <v>42215.662314814814</v>
      </c>
      <c r="T2375" s="14">
        <f t="shared" si="150"/>
        <v>42245.662314814814</v>
      </c>
      <c r="U2375" t="str">
        <f t="shared" si="151"/>
        <v>July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Q2376" t="s">
        <v>8317</v>
      </c>
      <c r="R2376" t="s">
        <v>8318</v>
      </c>
      <c r="S2376" s="14">
        <f t="shared" si="149"/>
        <v>42017.843287037038</v>
      </c>
      <c r="T2376" s="14">
        <f t="shared" si="150"/>
        <v>42047.843287037038</v>
      </c>
      <c r="U2376" t="str">
        <f t="shared" si="151"/>
        <v>January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Q2377" t="s">
        <v>8317</v>
      </c>
      <c r="R2377" t="s">
        <v>8318</v>
      </c>
      <c r="S2377" s="14">
        <f t="shared" si="149"/>
        <v>42592.836076388892</v>
      </c>
      <c r="T2377" s="14">
        <f t="shared" si="150"/>
        <v>42622.836076388892</v>
      </c>
      <c r="U2377" t="str">
        <f t="shared" si="151"/>
        <v>August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Q2378" t="s">
        <v>8317</v>
      </c>
      <c r="R2378" t="s">
        <v>8318</v>
      </c>
      <c r="S2378" s="14">
        <f t="shared" si="149"/>
        <v>42318.925532407404</v>
      </c>
      <c r="T2378" s="14">
        <f t="shared" si="150"/>
        <v>42348.925532407404</v>
      </c>
      <c r="U2378" t="str">
        <f t="shared" si="151"/>
        <v>November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Q2379" t="s">
        <v>8317</v>
      </c>
      <c r="R2379" t="s">
        <v>8318</v>
      </c>
      <c r="S2379" s="14">
        <f t="shared" si="149"/>
        <v>42669.870173611111</v>
      </c>
      <c r="T2379" s="14">
        <f t="shared" si="150"/>
        <v>42699.911840277782</v>
      </c>
      <c r="U2379" t="str">
        <f t="shared" si="151"/>
        <v>October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Q2380" t="s">
        <v>8317</v>
      </c>
      <c r="R2380" t="s">
        <v>8318</v>
      </c>
      <c r="S2380" s="14">
        <f t="shared" si="149"/>
        <v>42213.013078703705</v>
      </c>
      <c r="T2380" s="14">
        <f t="shared" si="150"/>
        <v>42242.013078703705</v>
      </c>
      <c r="U2380" t="str">
        <f t="shared" si="151"/>
        <v>July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Q2381" t="s">
        <v>8317</v>
      </c>
      <c r="R2381" t="s">
        <v>8318</v>
      </c>
      <c r="S2381" s="14">
        <f t="shared" si="149"/>
        <v>42237.016388888893</v>
      </c>
      <c r="T2381" s="14">
        <f t="shared" si="150"/>
        <v>42282.016388888893</v>
      </c>
      <c r="U2381" t="str">
        <f t="shared" si="151"/>
        <v>August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Q2382" t="s">
        <v>8317</v>
      </c>
      <c r="R2382" t="s">
        <v>8318</v>
      </c>
      <c r="S2382" s="14">
        <f t="shared" si="149"/>
        <v>42248.793310185181</v>
      </c>
      <c r="T2382" s="14">
        <f t="shared" si="150"/>
        <v>42278.793310185181</v>
      </c>
      <c r="U2382" t="str">
        <f t="shared" si="151"/>
        <v>September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Q2383" t="s">
        <v>8317</v>
      </c>
      <c r="R2383" t="s">
        <v>8318</v>
      </c>
      <c r="S2383" s="14">
        <f t="shared" si="149"/>
        <v>42074.935740740737</v>
      </c>
      <c r="T2383" s="14">
        <f t="shared" si="150"/>
        <v>42104.935740740737</v>
      </c>
      <c r="U2383" t="str">
        <f t="shared" si="151"/>
        <v>March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Q2384" t="s">
        <v>8317</v>
      </c>
      <c r="R2384" t="s">
        <v>8318</v>
      </c>
      <c r="S2384" s="14">
        <f t="shared" si="149"/>
        <v>42195.187534722223</v>
      </c>
      <c r="T2384" s="14">
        <f t="shared" si="150"/>
        <v>42220.187534722223</v>
      </c>
      <c r="U2384" t="str">
        <f t="shared" si="151"/>
        <v>July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4.3500000000000005</v>
      </c>
      <c r="Q2385" t="s">
        <v>8317</v>
      </c>
      <c r="R2385" t="s">
        <v>8318</v>
      </c>
      <c r="S2385" s="14">
        <f t="shared" si="149"/>
        <v>42027.056793981479</v>
      </c>
      <c r="T2385" s="14">
        <f t="shared" si="150"/>
        <v>42057.056793981479</v>
      </c>
      <c r="U2385" t="str">
        <f t="shared" si="151"/>
        <v>January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Q2386" t="s">
        <v>8317</v>
      </c>
      <c r="R2386" t="s">
        <v>8318</v>
      </c>
      <c r="S2386" s="14">
        <f t="shared" si="149"/>
        <v>41927.067627314813</v>
      </c>
      <c r="T2386" s="14">
        <f t="shared" si="150"/>
        <v>41957.109293981484</v>
      </c>
      <c r="U2386" t="str">
        <f t="shared" si="151"/>
        <v>October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1.2100000000000002</v>
      </c>
      <c r="Q2387" t="s">
        <v>8317</v>
      </c>
      <c r="R2387" t="s">
        <v>8318</v>
      </c>
      <c r="S2387" s="14">
        <f t="shared" si="149"/>
        <v>42191.70175925926</v>
      </c>
      <c r="T2387" s="14">
        <f t="shared" si="150"/>
        <v>42221.70175925926</v>
      </c>
      <c r="U2387" t="str">
        <f t="shared" si="151"/>
        <v>July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Q2388" t="s">
        <v>8317</v>
      </c>
      <c r="R2388" t="s">
        <v>8318</v>
      </c>
      <c r="S2388" s="14">
        <f t="shared" si="149"/>
        <v>41954.838240740741</v>
      </c>
      <c r="T2388" s="14">
        <f t="shared" si="150"/>
        <v>42014.838240740741</v>
      </c>
      <c r="U2388" t="str">
        <f t="shared" si="151"/>
        <v>November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Q2389" t="s">
        <v>8317</v>
      </c>
      <c r="R2389" t="s">
        <v>8318</v>
      </c>
      <c r="S2389" s="14">
        <f t="shared" si="149"/>
        <v>42528.626620370371</v>
      </c>
      <c r="T2389" s="14">
        <f t="shared" si="150"/>
        <v>42573.626620370371</v>
      </c>
      <c r="U2389" t="str">
        <f t="shared" si="151"/>
        <v>June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Q2390" t="s">
        <v>8317</v>
      </c>
      <c r="R2390" t="s">
        <v>8318</v>
      </c>
      <c r="S2390" s="14">
        <f t="shared" si="149"/>
        <v>41989.853692129633</v>
      </c>
      <c r="T2390" s="14">
        <f t="shared" si="150"/>
        <v>42019.811805555553</v>
      </c>
      <c r="U2390" t="str">
        <f t="shared" si="151"/>
        <v>December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Q2391" t="s">
        <v>8317</v>
      </c>
      <c r="R2391" t="s">
        <v>8318</v>
      </c>
      <c r="S2391" s="14">
        <f t="shared" si="149"/>
        <v>42179.653379629628</v>
      </c>
      <c r="T2391" s="14">
        <f t="shared" si="150"/>
        <v>42210.915972222225</v>
      </c>
      <c r="U2391" t="str">
        <f t="shared" si="151"/>
        <v>June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Q2392" t="s">
        <v>8317</v>
      </c>
      <c r="R2392" t="s">
        <v>8318</v>
      </c>
      <c r="S2392" s="14">
        <f t="shared" si="149"/>
        <v>41968.262314814812</v>
      </c>
      <c r="T2392" s="14">
        <f t="shared" si="150"/>
        <v>42008.262314814812</v>
      </c>
      <c r="U2392" t="str">
        <f t="shared" si="151"/>
        <v>November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Q2393" t="s">
        <v>8317</v>
      </c>
      <c r="R2393" t="s">
        <v>8318</v>
      </c>
      <c r="S2393" s="14">
        <f t="shared" si="149"/>
        <v>42064.794490740736</v>
      </c>
      <c r="T2393" s="14">
        <f t="shared" si="150"/>
        <v>42094.752824074079</v>
      </c>
      <c r="U2393" t="str">
        <f t="shared" si="151"/>
        <v>March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Q2394" t="s">
        <v>8317</v>
      </c>
      <c r="R2394" t="s">
        <v>8318</v>
      </c>
      <c r="S2394" s="14">
        <f t="shared" si="149"/>
        <v>42276.120636574073</v>
      </c>
      <c r="T2394" s="14">
        <f t="shared" si="150"/>
        <v>42306.120636574073</v>
      </c>
      <c r="U2394" t="str">
        <f t="shared" si="151"/>
        <v>September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Q2395" t="s">
        <v>8317</v>
      </c>
      <c r="R2395" t="s">
        <v>8318</v>
      </c>
      <c r="S2395" s="14">
        <f t="shared" si="149"/>
        <v>42194.648344907408</v>
      </c>
      <c r="T2395" s="14">
        <f t="shared" si="150"/>
        <v>42224.648344907408</v>
      </c>
      <c r="U2395" t="str">
        <f t="shared" si="151"/>
        <v>July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6.0000000000000005E-2</v>
      </c>
      <c r="Q2396" t="s">
        <v>8317</v>
      </c>
      <c r="R2396" t="s">
        <v>8318</v>
      </c>
      <c r="S2396" s="14">
        <f t="shared" si="149"/>
        <v>42031.362187499995</v>
      </c>
      <c r="T2396" s="14">
        <f t="shared" si="150"/>
        <v>42061.362187499995</v>
      </c>
      <c r="U2396" t="str">
        <f t="shared" si="151"/>
        <v>January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Q2397" t="s">
        <v>8317</v>
      </c>
      <c r="R2397" t="s">
        <v>8318</v>
      </c>
      <c r="S2397" s="14">
        <f t="shared" si="149"/>
        <v>42717.121377314819</v>
      </c>
      <c r="T2397" s="14">
        <f t="shared" si="150"/>
        <v>42745.372916666667</v>
      </c>
      <c r="U2397" t="str">
        <f t="shared" si="151"/>
        <v>December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Q2398" t="s">
        <v>8317</v>
      </c>
      <c r="R2398" t="s">
        <v>8318</v>
      </c>
      <c r="S2398" s="14">
        <f t="shared" si="149"/>
        <v>42262.849050925928</v>
      </c>
      <c r="T2398" s="14">
        <f t="shared" si="150"/>
        <v>42292.849050925928</v>
      </c>
      <c r="U2398" t="str">
        <f t="shared" si="151"/>
        <v>September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Q2399" t="s">
        <v>8317</v>
      </c>
      <c r="R2399" t="s">
        <v>8318</v>
      </c>
      <c r="S2399" s="14">
        <f t="shared" si="149"/>
        <v>41976.88490740741</v>
      </c>
      <c r="T2399" s="14">
        <f t="shared" si="150"/>
        <v>42006.88490740741</v>
      </c>
      <c r="U2399" t="str">
        <f t="shared" si="151"/>
        <v>December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Q2400" t="s">
        <v>8317</v>
      </c>
      <c r="R2400" t="s">
        <v>8318</v>
      </c>
      <c r="S2400" s="14">
        <f t="shared" si="149"/>
        <v>42157.916481481487</v>
      </c>
      <c r="T2400" s="14">
        <f t="shared" si="150"/>
        <v>42187.916481481487</v>
      </c>
      <c r="U2400" t="str">
        <f t="shared" si="151"/>
        <v>June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Q2401" t="s">
        <v>8317</v>
      </c>
      <c r="R2401" t="s">
        <v>8318</v>
      </c>
      <c r="S2401" s="14">
        <f t="shared" si="149"/>
        <v>41956.853078703702</v>
      </c>
      <c r="T2401" s="14">
        <f t="shared" si="150"/>
        <v>41991.853078703702</v>
      </c>
      <c r="U2401" t="str">
        <f t="shared" si="151"/>
        <v>November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Q2402" t="s">
        <v>8317</v>
      </c>
      <c r="R2402" t="s">
        <v>8318</v>
      </c>
      <c r="S2402" s="14">
        <f t="shared" si="149"/>
        <v>42444.268101851849</v>
      </c>
      <c r="T2402" s="14">
        <f t="shared" si="150"/>
        <v>42474.268101851849</v>
      </c>
      <c r="U2402" t="str">
        <f t="shared" si="151"/>
        <v>March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0.72000000000000008</v>
      </c>
      <c r="Q2403" t="s">
        <v>8334</v>
      </c>
      <c r="R2403" t="s">
        <v>8335</v>
      </c>
      <c r="S2403" s="14">
        <f t="shared" si="149"/>
        <v>42374.822870370372</v>
      </c>
      <c r="T2403" s="14">
        <f t="shared" si="150"/>
        <v>42434.822870370372</v>
      </c>
      <c r="U2403" t="str">
        <f t="shared" si="151"/>
        <v>January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Q2404" t="s">
        <v>8334</v>
      </c>
      <c r="R2404" t="s">
        <v>8335</v>
      </c>
      <c r="S2404" s="14">
        <f t="shared" si="149"/>
        <v>42107.679756944446</v>
      </c>
      <c r="T2404" s="14">
        <f t="shared" si="150"/>
        <v>42137.679756944446</v>
      </c>
      <c r="U2404" t="str">
        <f t="shared" si="151"/>
        <v>April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16.830000000000002</v>
      </c>
      <c r="Q2405" t="s">
        <v>8334</v>
      </c>
      <c r="R2405" t="s">
        <v>8335</v>
      </c>
      <c r="S2405" s="14">
        <f t="shared" si="149"/>
        <v>42399.882615740746</v>
      </c>
      <c r="T2405" s="14">
        <f t="shared" si="150"/>
        <v>42459.840949074074</v>
      </c>
      <c r="U2405" t="str">
        <f t="shared" si="151"/>
        <v>January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Q2406" t="s">
        <v>8334</v>
      </c>
      <c r="R2406" t="s">
        <v>8335</v>
      </c>
      <c r="S2406" s="14">
        <f t="shared" si="149"/>
        <v>42342.03943287037</v>
      </c>
      <c r="T2406" s="14">
        <f t="shared" si="150"/>
        <v>42372.03943287037</v>
      </c>
      <c r="U2406" t="str">
        <f t="shared" si="151"/>
        <v>December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Q2407" t="s">
        <v>8334</v>
      </c>
      <c r="R2407" t="s">
        <v>8335</v>
      </c>
      <c r="S2407" s="14">
        <f t="shared" si="149"/>
        <v>42595.585358796292</v>
      </c>
      <c r="T2407" s="14">
        <f t="shared" si="150"/>
        <v>42616.585358796292</v>
      </c>
      <c r="U2407" t="str">
        <f t="shared" si="151"/>
        <v>August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Q2408" t="s">
        <v>8334</v>
      </c>
      <c r="R2408" t="s">
        <v>8335</v>
      </c>
      <c r="S2408" s="14">
        <f t="shared" si="149"/>
        <v>41983.110995370371</v>
      </c>
      <c r="T2408" s="14">
        <f t="shared" si="150"/>
        <v>42023.110995370371</v>
      </c>
      <c r="U2408" t="str">
        <f t="shared" si="151"/>
        <v>December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25.259999999999998</v>
      </c>
      <c r="Q2409" t="s">
        <v>8334</v>
      </c>
      <c r="R2409" t="s">
        <v>8335</v>
      </c>
      <c r="S2409" s="14">
        <f t="shared" si="149"/>
        <v>42082.575555555552</v>
      </c>
      <c r="T2409" s="14">
        <f t="shared" si="150"/>
        <v>42105.25</v>
      </c>
      <c r="U2409" t="str">
        <f t="shared" si="151"/>
        <v>March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Q2410" t="s">
        <v>8334</v>
      </c>
      <c r="R2410" t="s">
        <v>8335</v>
      </c>
      <c r="S2410" s="14">
        <f t="shared" si="149"/>
        <v>41919.140706018516</v>
      </c>
      <c r="T2410" s="14">
        <f t="shared" si="150"/>
        <v>41949.182372685187</v>
      </c>
      <c r="U2410" t="str">
        <f t="shared" si="151"/>
        <v>October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Q2411" t="s">
        <v>8334</v>
      </c>
      <c r="R2411" t="s">
        <v>8335</v>
      </c>
      <c r="S2411" s="14">
        <f t="shared" si="149"/>
        <v>42204.875868055555</v>
      </c>
      <c r="T2411" s="14">
        <f t="shared" si="150"/>
        <v>42234.875868055555</v>
      </c>
      <c r="U2411" t="str">
        <f t="shared" si="151"/>
        <v>July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Q2412" t="s">
        <v>8334</v>
      </c>
      <c r="R2412" t="s">
        <v>8335</v>
      </c>
      <c r="S2412" s="14">
        <f t="shared" si="149"/>
        <v>42224.408275462964</v>
      </c>
      <c r="T2412" s="14">
        <f t="shared" si="150"/>
        <v>42254.408275462964</v>
      </c>
      <c r="U2412" t="str">
        <f t="shared" si="151"/>
        <v>August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Q2413" t="s">
        <v>8334</v>
      </c>
      <c r="R2413" t="s">
        <v>8335</v>
      </c>
      <c r="S2413" s="14">
        <f t="shared" si="149"/>
        <v>42211.732430555552</v>
      </c>
      <c r="T2413" s="14">
        <f t="shared" si="150"/>
        <v>42241.732430555552</v>
      </c>
      <c r="U2413" t="str">
        <f t="shared" si="151"/>
        <v>July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Q2414" t="s">
        <v>8334</v>
      </c>
      <c r="R2414" t="s">
        <v>8335</v>
      </c>
      <c r="S2414" s="14">
        <f t="shared" si="149"/>
        <v>42655.736956018518</v>
      </c>
      <c r="T2414" s="14">
        <f t="shared" si="150"/>
        <v>42700.778622685189</v>
      </c>
      <c r="U2414" t="str">
        <f t="shared" si="151"/>
        <v>October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Q2415" t="s">
        <v>8334</v>
      </c>
      <c r="R2415" t="s">
        <v>8335</v>
      </c>
      <c r="S2415" s="14">
        <f t="shared" si="149"/>
        <v>41760.10974537037</v>
      </c>
      <c r="T2415" s="14">
        <f t="shared" si="150"/>
        <v>41790.979166666664</v>
      </c>
      <c r="U2415" t="str">
        <f t="shared" si="151"/>
        <v>May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3.0700000000000003</v>
      </c>
      <c r="Q2416" t="s">
        <v>8334</v>
      </c>
      <c r="R2416" t="s">
        <v>8335</v>
      </c>
      <c r="S2416" s="14">
        <f t="shared" si="149"/>
        <v>42198.695138888885</v>
      </c>
      <c r="T2416" s="14">
        <f t="shared" si="150"/>
        <v>42238.165972222225</v>
      </c>
      <c r="U2416" t="str">
        <f t="shared" si="151"/>
        <v>July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0.55999999999999994</v>
      </c>
      <c r="Q2417" t="s">
        <v>8334</v>
      </c>
      <c r="R2417" t="s">
        <v>8335</v>
      </c>
      <c r="S2417" s="14">
        <f t="shared" si="149"/>
        <v>42536.862800925926</v>
      </c>
      <c r="T2417" s="14">
        <f t="shared" si="150"/>
        <v>42566.862800925926</v>
      </c>
      <c r="U2417" t="str">
        <f t="shared" si="151"/>
        <v>June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3.0000000000000002E-2</v>
      </c>
      <c r="Q2418" t="s">
        <v>8334</v>
      </c>
      <c r="R2418" t="s">
        <v>8335</v>
      </c>
      <c r="S2418" s="14">
        <f t="shared" si="149"/>
        <v>42019.737766203703</v>
      </c>
      <c r="T2418" s="14">
        <f t="shared" si="150"/>
        <v>42077.625</v>
      </c>
      <c r="U2418" t="str">
        <f t="shared" si="151"/>
        <v>January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Q2419" t="s">
        <v>8334</v>
      </c>
      <c r="R2419" t="s">
        <v>8335</v>
      </c>
      <c r="S2419" s="14">
        <f t="shared" si="149"/>
        <v>41831.884108796294</v>
      </c>
      <c r="T2419" s="14">
        <f t="shared" si="150"/>
        <v>41861.884108796294</v>
      </c>
      <c r="U2419" t="str">
        <f t="shared" si="151"/>
        <v>July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Q2420" t="s">
        <v>8334</v>
      </c>
      <c r="R2420" t="s">
        <v>8335</v>
      </c>
      <c r="S2420" s="14">
        <f t="shared" si="149"/>
        <v>42027.856990740736</v>
      </c>
      <c r="T2420" s="14">
        <f t="shared" si="150"/>
        <v>42087.815324074079</v>
      </c>
      <c r="U2420" t="str">
        <f t="shared" si="151"/>
        <v>January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Q2421" t="s">
        <v>8334</v>
      </c>
      <c r="R2421" t="s">
        <v>8335</v>
      </c>
      <c r="S2421" s="14">
        <f t="shared" si="149"/>
        <v>41993.738298611112</v>
      </c>
      <c r="T2421" s="14">
        <f t="shared" si="150"/>
        <v>42053.738298611112</v>
      </c>
      <c r="U2421" t="str">
        <f t="shared" si="151"/>
        <v>December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14.830000000000002</v>
      </c>
      <c r="Q2422" t="s">
        <v>8334</v>
      </c>
      <c r="R2422" t="s">
        <v>8335</v>
      </c>
      <c r="S2422" s="14">
        <f t="shared" si="149"/>
        <v>41893.028877314813</v>
      </c>
      <c r="T2422" s="14">
        <f t="shared" si="150"/>
        <v>41953.070543981477</v>
      </c>
      <c r="U2422" t="str">
        <f t="shared" si="151"/>
        <v>September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Q2423" t="s">
        <v>8334</v>
      </c>
      <c r="R2423" t="s">
        <v>8335</v>
      </c>
      <c r="S2423" s="14">
        <f t="shared" si="149"/>
        <v>42026.687453703707</v>
      </c>
      <c r="T2423" s="14">
        <f t="shared" si="150"/>
        <v>42056.687453703707</v>
      </c>
      <c r="U2423" t="str">
        <f t="shared" si="151"/>
        <v>January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Q2424" t="s">
        <v>8334</v>
      </c>
      <c r="R2424" t="s">
        <v>8335</v>
      </c>
      <c r="S2424" s="14">
        <f t="shared" si="149"/>
        <v>42044.724953703699</v>
      </c>
      <c r="T2424" s="14">
        <f t="shared" si="150"/>
        <v>42074.683287037042</v>
      </c>
      <c r="U2424" t="str">
        <f t="shared" si="151"/>
        <v>February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Q2425" t="s">
        <v>8334</v>
      </c>
      <c r="R2425" t="s">
        <v>8335</v>
      </c>
      <c r="S2425" s="14">
        <f t="shared" si="149"/>
        <v>41974.704745370371</v>
      </c>
      <c r="T2425" s="14">
        <f t="shared" si="150"/>
        <v>42004.704745370371</v>
      </c>
      <c r="U2425" t="str">
        <f t="shared" si="151"/>
        <v>December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1.2400000000000002</v>
      </c>
      <c r="Q2426" t="s">
        <v>8334</v>
      </c>
      <c r="R2426" t="s">
        <v>8335</v>
      </c>
      <c r="S2426" s="14">
        <f t="shared" si="149"/>
        <v>41909.892453703702</v>
      </c>
      <c r="T2426" s="14">
        <f t="shared" si="150"/>
        <v>41939.892453703702</v>
      </c>
      <c r="U2426" t="str">
        <f t="shared" si="151"/>
        <v>September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3.0000000000000002E-2</v>
      </c>
      <c r="Q2427" t="s">
        <v>8334</v>
      </c>
      <c r="R2427" t="s">
        <v>8335</v>
      </c>
      <c r="S2427" s="14">
        <f t="shared" si="149"/>
        <v>42502.913761574076</v>
      </c>
      <c r="T2427" s="14">
        <f t="shared" si="150"/>
        <v>42517.919444444444</v>
      </c>
      <c r="U2427" t="str">
        <f t="shared" si="151"/>
        <v>May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Q2428" t="s">
        <v>8334</v>
      </c>
      <c r="R2428" t="s">
        <v>8335</v>
      </c>
      <c r="S2428" s="14">
        <f t="shared" si="149"/>
        <v>42164.170046296298</v>
      </c>
      <c r="T2428" s="14">
        <f t="shared" si="150"/>
        <v>42224.170046296298</v>
      </c>
      <c r="U2428" t="str">
        <f t="shared" si="151"/>
        <v>June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Q2429" t="s">
        <v>8334</v>
      </c>
      <c r="R2429" t="s">
        <v>8335</v>
      </c>
      <c r="S2429" s="14">
        <f t="shared" si="149"/>
        <v>42412.318668981483</v>
      </c>
      <c r="T2429" s="14">
        <f t="shared" si="150"/>
        <v>42452.277002314819</v>
      </c>
      <c r="U2429" t="str">
        <f t="shared" si="151"/>
        <v>February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Q2430" t="s">
        <v>8334</v>
      </c>
      <c r="R2430" t="s">
        <v>8335</v>
      </c>
      <c r="S2430" s="14">
        <f t="shared" si="149"/>
        <v>42045.784155092595</v>
      </c>
      <c r="T2430" s="14">
        <f t="shared" si="150"/>
        <v>42075.742488425924</v>
      </c>
      <c r="U2430" t="str">
        <f t="shared" si="151"/>
        <v>February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Q2431" t="s">
        <v>8334</v>
      </c>
      <c r="R2431" t="s">
        <v>8335</v>
      </c>
      <c r="S2431" s="14">
        <f t="shared" si="149"/>
        <v>42734.879236111112</v>
      </c>
      <c r="T2431" s="14">
        <f t="shared" si="150"/>
        <v>42771.697222222225</v>
      </c>
      <c r="U2431" t="str">
        <f t="shared" si="151"/>
        <v>December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Q2432" t="s">
        <v>8334</v>
      </c>
      <c r="R2432" t="s">
        <v>8335</v>
      </c>
      <c r="S2432" s="14">
        <f t="shared" si="149"/>
        <v>42382.130833333329</v>
      </c>
      <c r="T2432" s="14">
        <f t="shared" si="150"/>
        <v>42412.130833333329</v>
      </c>
      <c r="U2432" t="str">
        <f t="shared" si="151"/>
        <v>January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Q2433" t="s">
        <v>8334</v>
      </c>
      <c r="R2433" t="s">
        <v>8335</v>
      </c>
      <c r="S2433" s="14">
        <f t="shared" si="149"/>
        <v>42489.099687499998</v>
      </c>
      <c r="T2433" s="14">
        <f t="shared" si="150"/>
        <v>42549.099687499998</v>
      </c>
      <c r="U2433" t="str">
        <f t="shared" si="151"/>
        <v>April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Q2434" t="s">
        <v>8334</v>
      </c>
      <c r="R2434" t="s">
        <v>8335</v>
      </c>
      <c r="S2434" s="14">
        <f t="shared" si="149"/>
        <v>42041.218715277777</v>
      </c>
      <c r="T2434" s="14">
        <f t="shared" si="150"/>
        <v>42071.218715277777</v>
      </c>
      <c r="U2434" t="str">
        <f t="shared" si="151"/>
        <v>February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MROUND(E2435/D2435, 0.0001) * 100</f>
        <v>0</v>
      </c>
      <c r="Q2435" t="s">
        <v>8334</v>
      </c>
      <c r="R2435" t="s">
        <v>8335</v>
      </c>
      <c r="S2435" s="14">
        <f t="shared" ref="S2435:S2498" si="153">(J2435/86400)+DATE(1970,1,1)</f>
        <v>42397.89980324074</v>
      </c>
      <c r="T2435" s="14">
        <f t="shared" ref="T2435:T2498" si="154">(I2435/86400)+DATE(1970,1,1)</f>
        <v>42427.89980324074</v>
      </c>
      <c r="U2435" t="str">
        <f t="shared" ref="U2435:U2498" si="155">TEXT(S2435, "MMMM")</f>
        <v>January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Q2436" t="s">
        <v>8334</v>
      </c>
      <c r="R2436" t="s">
        <v>8335</v>
      </c>
      <c r="S2436" s="14">
        <f t="shared" si="153"/>
        <v>42180.186041666668</v>
      </c>
      <c r="T2436" s="14">
        <f t="shared" si="154"/>
        <v>42220.186041666668</v>
      </c>
      <c r="U2436" t="str">
        <f t="shared" si="155"/>
        <v>June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Q2437" t="s">
        <v>8334</v>
      </c>
      <c r="R2437" t="s">
        <v>8335</v>
      </c>
      <c r="S2437" s="14">
        <f t="shared" si="153"/>
        <v>42252.277615740742</v>
      </c>
      <c r="T2437" s="14">
        <f t="shared" si="154"/>
        <v>42282.277615740742</v>
      </c>
      <c r="U2437" t="str">
        <f t="shared" si="155"/>
        <v>September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Q2438" t="s">
        <v>8334</v>
      </c>
      <c r="R2438" t="s">
        <v>8335</v>
      </c>
      <c r="S2438" s="14">
        <f t="shared" si="153"/>
        <v>42338.615393518514</v>
      </c>
      <c r="T2438" s="14">
        <f t="shared" si="154"/>
        <v>42398.615393518514</v>
      </c>
      <c r="U2438" t="str">
        <f t="shared" si="155"/>
        <v>November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Q2439" t="s">
        <v>8334</v>
      </c>
      <c r="R2439" t="s">
        <v>8335</v>
      </c>
      <c r="S2439" s="14">
        <f t="shared" si="153"/>
        <v>42031.965138888889</v>
      </c>
      <c r="T2439" s="14">
        <f t="shared" si="154"/>
        <v>42080.75</v>
      </c>
      <c r="U2439" t="str">
        <f t="shared" si="155"/>
        <v>January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Q2440" t="s">
        <v>8334</v>
      </c>
      <c r="R2440" t="s">
        <v>8335</v>
      </c>
      <c r="S2440" s="14">
        <f t="shared" si="153"/>
        <v>42285.91506944444</v>
      </c>
      <c r="T2440" s="14">
        <f t="shared" si="154"/>
        <v>42345.956736111111</v>
      </c>
      <c r="U2440" t="str">
        <f t="shared" si="155"/>
        <v>October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Q2441" t="s">
        <v>8334</v>
      </c>
      <c r="R2441" t="s">
        <v>8335</v>
      </c>
      <c r="S2441" s="14">
        <f t="shared" si="153"/>
        <v>42265.818622685183</v>
      </c>
      <c r="T2441" s="14">
        <f t="shared" si="154"/>
        <v>42295.818622685183</v>
      </c>
      <c r="U2441" t="str">
        <f t="shared" si="155"/>
        <v>September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Q2442" t="s">
        <v>8334</v>
      </c>
      <c r="R2442" t="s">
        <v>8335</v>
      </c>
      <c r="S2442" s="14">
        <f t="shared" si="153"/>
        <v>42383.899456018524</v>
      </c>
      <c r="T2442" s="14">
        <f t="shared" si="154"/>
        <v>42413.899456018524</v>
      </c>
      <c r="U2442" t="str">
        <f t="shared" si="155"/>
        <v>January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Q2443" t="s">
        <v>8334</v>
      </c>
      <c r="R2443" t="s">
        <v>8350</v>
      </c>
      <c r="S2443" s="14">
        <f t="shared" si="153"/>
        <v>42187.125625000001</v>
      </c>
      <c r="T2443" s="14">
        <f t="shared" si="154"/>
        <v>42208.207638888889</v>
      </c>
      <c r="U2443" t="str">
        <f t="shared" si="155"/>
        <v>July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125.94000000000001</v>
      </c>
      <c r="Q2444" t="s">
        <v>8334</v>
      </c>
      <c r="R2444" t="s">
        <v>8350</v>
      </c>
      <c r="S2444" s="14">
        <f t="shared" si="153"/>
        <v>42052.666990740741</v>
      </c>
      <c r="T2444" s="14">
        <f t="shared" si="154"/>
        <v>42082.625324074077</v>
      </c>
      <c r="U2444" t="str">
        <f t="shared" si="155"/>
        <v>February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202.51000000000002</v>
      </c>
      <c r="Q2445" t="s">
        <v>8334</v>
      </c>
      <c r="R2445" t="s">
        <v>8350</v>
      </c>
      <c r="S2445" s="14">
        <f t="shared" si="153"/>
        <v>41836.625254629631</v>
      </c>
      <c r="T2445" s="14">
        <f t="shared" si="154"/>
        <v>41866.625254629631</v>
      </c>
      <c r="U2445" t="str">
        <f t="shared" si="155"/>
        <v>July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Q2446" t="s">
        <v>8334</v>
      </c>
      <c r="R2446" t="s">
        <v>8350</v>
      </c>
      <c r="S2446" s="14">
        <f t="shared" si="153"/>
        <v>42485.754525462966</v>
      </c>
      <c r="T2446" s="14">
        <f t="shared" si="154"/>
        <v>42515.754525462966</v>
      </c>
      <c r="U2446" t="str">
        <f t="shared" si="155"/>
        <v>April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Q2447" t="s">
        <v>8334</v>
      </c>
      <c r="R2447" t="s">
        <v>8350</v>
      </c>
      <c r="S2447" s="14">
        <f t="shared" si="153"/>
        <v>42243.190057870372</v>
      </c>
      <c r="T2447" s="14">
        <f t="shared" si="154"/>
        <v>42273.190057870372</v>
      </c>
      <c r="U2447" t="str">
        <f t="shared" si="155"/>
        <v>August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167.98000000000002</v>
      </c>
      <c r="Q2448" t="s">
        <v>8334</v>
      </c>
      <c r="R2448" t="s">
        <v>8350</v>
      </c>
      <c r="S2448" s="14">
        <f t="shared" si="153"/>
        <v>42670.602673611109</v>
      </c>
      <c r="T2448" s="14">
        <f t="shared" si="154"/>
        <v>42700.64434027778</v>
      </c>
      <c r="U2448" t="str">
        <f t="shared" si="155"/>
        <v>October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Q2449" t="s">
        <v>8334</v>
      </c>
      <c r="R2449" t="s">
        <v>8350</v>
      </c>
      <c r="S2449" s="14">
        <f t="shared" si="153"/>
        <v>42654.469826388886</v>
      </c>
      <c r="T2449" s="14">
        <f t="shared" si="154"/>
        <v>42686.166666666672</v>
      </c>
      <c r="U2449" t="str">
        <f t="shared" si="155"/>
        <v>October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Q2450" t="s">
        <v>8334</v>
      </c>
      <c r="R2450" t="s">
        <v>8350</v>
      </c>
      <c r="S2450" s="14">
        <f t="shared" si="153"/>
        <v>42607.316122685181</v>
      </c>
      <c r="T2450" s="14">
        <f t="shared" si="154"/>
        <v>42613.233333333337</v>
      </c>
      <c r="U2450" t="str">
        <f t="shared" si="155"/>
        <v>August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Q2451" t="s">
        <v>8334</v>
      </c>
      <c r="R2451" t="s">
        <v>8350</v>
      </c>
      <c r="S2451" s="14">
        <f t="shared" si="153"/>
        <v>41943.142534722225</v>
      </c>
      <c r="T2451" s="14">
        <f t="shared" si="154"/>
        <v>41973.184201388889</v>
      </c>
      <c r="U2451" t="str">
        <f t="shared" si="155"/>
        <v>October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101.53000000000002</v>
      </c>
      <c r="Q2452" t="s">
        <v>8334</v>
      </c>
      <c r="R2452" t="s">
        <v>8350</v>
      </c>
      <c r="S2452" s="14">
        <f t="shared" si="153"/>
        <v>41902.07240740741</v>
      </c>
      <c r="T2452" s="14">
        <f t="shared" si="154"/>
        <v>41940.132638888885</v>
      </c>
      <c r="U2452" t="str">
        <f t="shared" si="155"/>
        <v>September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Q2453" t="s">
        <v>8334</v>
      </c>
      <c r="R2453" t="s">
        <v>8350</v>
      </c>
      <c r="S2453" s="14">
        <f t="shared" si="153"/>
        <v>42779.908449074079</v>
      </c>
      <c r="T2453" s="14">
        <f t="shared" si="154"/>
        <v>42799.908449074079</v>
      </c>
      <c r="U2453" t="str">
        <f t="shared" si="155"/>
        <v>February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Q2454" t="s">
        <v>8334</v>
      </c>
      <c r="R2454" t="s">
        <v>8350</v>
      </c>
      <c r="S2454" s="14">
        <f t="shared" si="153"/>
        <v>42338.84375</v>
      </c>
      <c r="T2454" s="14">
        <f t="shared" si="154"/>
        <v>42367.958333333328</v>
      </c>
      <c r="U2454" t="str">
        <f t="shared" si="155"/>
        <v>November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154.70000000000002</v>
      </c>
      <c r="Q2455" t="s">
        <v>8334</v>
      </c>
      <c r="R2455" t="s">
        <v>8350</v>
      </c>
      <c r="S2455" s="14">
        <f t="shared" si="153"/>
        <v>42738.692233796297</v>
      </c>
      <c r="T2455" s="14">
        <f t="shared" si="154"/>
        <v>42768.692233796297</v>
      </c>
      <c r="U2455" t="str">
        <f t="shared" si="155"/>
        <v>January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Q2456" t="s">
        <v>8334</v>
      </c>
      <c r="R2456" t="s">
        <v>8350</v>
      </c>
      <c r="S2456" s="14">
        <f t="shared" si="153"/>
        <v>42770.201481481483</v>
      </c>
      <c r="T2456" s="14">
        <f t="shared" si="154"/>
        <v>42805.201481481483</v>
      </c>
      <c r="U2456" t="str">
        <f t="shared" si="155"/>
        <v>February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Q2457" t="s">
        <v>8334</v>
      </c>
      <c r="R2457" t="s">
        <v>8350</v>
      </c>
      <c r="S2457" s="14">
        <f t="shared" si="153"/>
        <v>42452.781828703708</v>
      </c>
      <c r="T2457" s="14">
        <f t="shared" si="154"/>
        <v>42480.781828703708</v>
      </c>
      <c r="U2457" t="str">
        <f t="shared" si="155"/>
        <v>March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180.87000000000003</v>
      </c>
      <c r="Q2458" t="s">
        <v>8334</v>
      </c>
      <c r="R2458" t="s">
        <v>8350</v>
      </c>
      <c r="S2458" s="14">
        <f t="shared" si="153"/>
        <v>42761.961099537039</v>
      </c>
      <c r="T2458" s="14">
        <f t="shared" si="154"/>
        <v>42791.961099537039</v>
      </c>
      <c r="U2458" t="str">
        <f t="shared" si="155"/>
        <v>January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102.30000000000001</v>
      </c>
      <c r="Q2459" t="s">
        <v>8334</v>
      </c>
      <c r="R2459" t="s">
        <v>8350</v>
      </c>
      <c r="S2459" s="14">
        <f t="shared" si="153"/>
        <v>42423.602500000001</v>
      </c>
      <c r="T2459" s="14">
        <f t="shared" si="154"/>
        <v>42453.560833333337</v>
      </c>
      <c r="U2459" t="str">
        <f t="shared" si="155"/>
        <v>February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Q2460" t="s">
        <v>8334</v>
      </c>
      <c r="R2460" t="s">
        <v>8350</v>
      </c>
      <c r="S2460" s="14">
        <f t="shared" si="153"/>
        <v>42495.871736111112</v>
      </c>
      <c r="T2460" s="14">
        <f t="shared" si="154"/>
        <v>42530.791666666672</v>
      </c>
      <c r="U2460" t="str">
        <f t="shared" si="155"/>
        <v>May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Q2461" t="s">
        <v>8334</v>
      </c>
      <c r="R2461" t="s">
        <v>8350</v>
      </c>
      <c r="S2461" s="14">
        <f t="shared" si="153"/>
        <v>42407.637557870374</v>
      </c>
      <c r="T2461" s="14">
        <f t="shared" si="154"/>
        <v>42452.595891203702</v>
      </c>
      <c r="U2461" t="str">
        <f t="shared" si="155"/>
        <v>February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Q2462" t="s">
        <v>8334</v>
      </c>
      <c r="R2462" t="s">
        <v>8350</v>
      </c>
      <c r="S2462" s="14">
        <f t="shared" si="153"/>
        <v>42704.187118055561</v>
      </c>
      <c r="T2462" s="14">
        <f t="shared" si="154"/>
        <v>42738.178472222222</v>
      </c>
      <c r="U2462" t="str">
        <f t="shared" si="155"/>
        <v>November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Q2463" t="s">
        <v>8323</v>
      </c>
      <c r="R2463" t="s">
        <v>8327</v>
      </c>
      <c r="S2463" s="14">
        <f t="shared" si="153"/>
        <v>40784.012696759259</v>
      </c>
      <c r="T2463" s="14">
        <f t="shared" si="154"/>
        <v>40817.125</v>
      </c>
      <c r="U2463" t="str">
        <f t="shared" si="155"/>
        <v>August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Q2464" t="s">
        <v>8323</v>
      </c>
      <c r="R2464" t="s">
        <v>8327</v>
      </c>
      <c r="S2464" s="14">
        <f t="shared" si="153"/>
        <v>41089.186296296299</v>
      </c>
      <c r="T2464" s="14">
        <f t="shared" si="154"/>
        <v>41109.186296296299</v>
      </c>
      <c r="U2464" t="str">
        <f t="shared" si="155"/>
        <v>June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Q2465" t="s">
        <v>8323</v>
      </c>
      <c r="R2465" t="s">
        <v>8327</v>
      </c>
      <c r="S2465" s="14">
        <f t="shared" si="153"/>
        <v>41341.111400462964</v>
      </c>
      <c r="T2465" s="14">
        <f t="shared" si="154"/>
        <v>41380.791666666664</v>
      </c>
      <c r="U2465" t="str">
        <f t="shared" si="155"/>
        <v>March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Q2466" t="s">
        <v>8323</v>
      </c>
      <c r="R2466" t="s">
        <v>8327</v>
      </c>
      <c r="S2466" s="14">
        <f t="shared" si="153"/>
        <v>42248.90042824074</v>
      </c>
      <c r="T2466" s="14">
        <f t="shared" si="154"/>
        <v>42277.811805555553</v>
      </c>
      <c r="U2466" t="str">
        <f t="shared" si="155"/>
        <v>September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180.14000000000001</v>
      </c>
      <c r="Q2467" t="s">
        <v>8323</v>
      </c>
      <c r="R2467" t="s">
        <v>8327</v>
      </c>
      <c r="S2467" s="14">
        <f t="shared" si="153"/>
        <v>41145.719305555554</v>
      </c>
      <c r="T2467" s="14">
        <f t="shared" si="154"/>
        <v>41175.719305555554</v>
      </c>
      <c r="U2467" t="str">
        <f t="shared" si="155"/>
        <v>August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Q2468" t="s">
        <v>8323</v>
      </c>
      <c r="R2468" t="s">
        <v>8327</v>
      </c>
      <c r="S2468" s="14">
        <f t="shared" si="153"/>
        <v>41373.102465277778</v>
      </c>
      <c r="T2468" s="14">
        <f t="shared" si="154"/>
        <v>41403.102465277778</v>
      </c>
      <c r="U2468" t="str">
        <f t="shared" si="155"/>
        <v>April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Q2469" t="s">
        <v>8323</v>
      </c>
      <c r="R2469" t="s">
        <v>8327</v>
      </c>
      <c r="S2469" s="14">
        <f t="shared" si="153"/>
        <v>41025.874201388891</v>
      </c>
      <c r="T2469" s="14">
        <f t="shared" si="154"/>
        <v>41039.708333333336</v>
      </c>
      <c r="U2469" t="str">
        <f t="shared" si="155"/>
        <v>April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Q2470" t="s">
        <v>8323</v>
      </c>
      <c r="R2470" t="s">
        <v>8327</v>
      </c>
      <c r="S2470" s="14">
        <f t="shared" si="153"/>
        <v>41174.154178240744</v>
      </c>
      <c r="T2470" s="14">
        <f t="shared" si="154"/>
        <v>41210.208333333336</v>
      </c>
      <c r="U2470" t="str">
        <f t="shared" si="155"/>
        <v>September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Q2471" t="s">
        <v>8323</v>
      </c>
      <c r="R2471" t="s">
        <v>8327</v>
      </c>
      <c r="S2471" s="14">
        <f t="shared" si="153"/>
        <v>40557.429733796293</v>
      </c>
      <c r="T2471" s="14">
        <f t="shared" si="154"/>
        <v>40582.429733796293</v>
      </c>
      <c r="U2471" t="str">
        <f t="shared" si="155"/>
        <v>January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103.16000000000001</v>
      </c>
      <c r="Q2472" t="s">
        <v>8323</v>
      </c>
      <c r="R2472" t="s">
        <v>8327</v>
      </c>
      <c r="S2472" s="14">
        <f t="shared" si="153"/>
        <v>41023.07471064815</v>
      </c>
      <c r="T2472" s="14">
        <f t="shared" si="154"/>
        <v>41053.07471064815</v>
      </c>
      <c r="U2472" t="str">
        <f t="shared" si="155"/>
        <v>April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Q2473" t="s">
        <v>8323</v>
      </c>
      <c r="R2473" t="s">
        <v>8327</v>
      </c>
      <c r="S2473" s="14">
        <f t="shared" si="153"/>
        <v>40893.992962962962</v>
      </c>
      <c r="T2473" s="14">
        <f t="shared" si="154"/>
        <v>40933.992962962962</v>
      </c>
      <c r="U2473" t="str">
        <f t="shared" si="155"/>
        <v>December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135.76000000000002</v>
      </c>
      <c r="Q2474" t="s">
        <v>8323</v>
      </c>
      <c r="R2474" t="s">
        <v>8327</v>
      </c>
      <c r="S2474" s="14">
        <f t="shared" si="153"/>
        <v>40354.11550925926</v>
      </c>
      <c r="T2474" s="14">
        <f t="shared" si="154"/>
        <v>40425.043749999997</v>
      </c>
      <c r="U2474" t="str">
        <f t="shared" si="155"/>
        <v>June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Q2475" t="s">
        <v>8323</v>
      </c>
      <c r="R2475" t="s">
        <v>8327</v>
      </c>
      <c r="S2475" s="14">
        <f t="shared" si="153"/>
        <v>41193.748483796298</v>
      </c>
      <c r="T2475" s="14">
        <f t="shared" si="154"/>
        <v>41223.790150462963</v>
      </c>
      <c r="U2475" t="str">
        <f t="shared" si="155"/>
        <v>October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Q2476" t="s">
        <v>8323</v>
      </c>
      <c r="R2476" t="s">
        <v>8327</v>
      </c>
      <c r="S2476" s="14">
        <f t="shared" si="153"/>
        <v>40417.011296296296</v>
      </c>
      <c r="T2476" s="14">
        <f t="shared" si="154"/>
        <v>40462.011296296296</v>
      </c>
      <c r="U2476" t="str">
        <f t="shared" si="155"/>
        <v>August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104.72000000000001</v>
      </c>
      <c r="Q2477" t="s">
        <v>8323</v>
      </c>
      <c r="R2477" t="s">
        <v>8327</v>
      </c>
      <c r="S2477" s="14">
        <f t="shared" si="153"/>
        <v>40310.287673611107</v>
      </c>
      <c r="T2477" s="14">
        <f t="shared" si="154"/>
        <v>40369.916666666664</v>
      </c>
      <c r="U2477" t="str">
        <f t="shared" si="155"/>
        <v>May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Q2478" t="s">
        <v>8323</v>
      </c>
      <c r="R2478" t="s">
        <v>8327</v>
      </c>
      <c r="S2478" s="14">
        <f t="shared" si="153"/>
        <v>41913.328356481477</v>
      </c>
      <c r="T2478" s="14">
        <f t="shared" si="154"/>
        <v>41946.370023148149</v>
      </c>
      <c r="U2478" t="str">
        <f t="shared" si="155"/>
        <v>October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Q2479" t="s">
        <v>8323</v>
      </c>
      <c r="R2479" t="s">
        <v>8327</v>
      </c>
      <c r="S2479" s="14">
        <f t="shared" si="153"/>
        <v>41088.691493055558</v>
      </c>
      <c r="T2479" s="14">
        <f t="shared" si="154"/>
        <v>41133.691493055558</v>
      </c>
      <c r="U2479" t="str">
        <f t="shared" si="155"/>
        <v>June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127.50000000000001</v>
      </c>
      <c r="Q2480" t="s">
        <v>8323</v>
      </c>
      <c r="R2480" t="s">
        <v>8327</v>
      </c>
      <c r="S2480" s="14">
        <f t="shared" si="153"/>
        <v>41257.950381944444</v>
      </c>
      <c r="T2480" s="14">
        <f t="shared" si="154"/>
        <v>41287.950381944444</v>
      </c>
      <c r="U2480" t="str">
        <f t="shared" si="155"/>
        <v>December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Q2481" t="s">
        <v>8323</v>
      </c>
      <c r="R2481" t="s">
        <v>8327</v>
      </c>
      <c r="S2481" s="14">
        <f t="shared" si="153"/>
        <v>41107.726782407408</v>
      </c>
      <c r="T2481" s="14">
        <f t="shared" si="154"/>
        <v>41118.083333333336</v>
      </c>
      <c r="U2481" t="str">
        <f t="shared" si="155"/>
        <v>July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Q2482" t="s">
        <v>8323</v>
      </c>
      <c r="R2482" t="s">
        <v>8327</v>
      </c>
      <c r="S2482" s="14">
        <f t="shared" si="153"/>
        <v>42227.936157407406</v>
      </c>
      <c r="T2482" s="14">
        <f t="shared" si="154"/>
        <v>42287.936157407406</v>
      </c>
      <c r="U2482" t="str">
        <f t="shared" si="155"/>
        <v>August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Q2483" t="s">
        <v>8323</v>
      </c>
      <c r="R2483" t="s">
        <v>8327</v>
      </c>
      <c r="S2483" s="14">
        <f t="shared" si="153"/>
        <v>40999.645925925928</v>
      </c>
      <c r="T2483" s="14">
        <f t="shared" si="154"/>
        <v>41029.645925925928</v>
      </c>
      <c r="U2483" t="str">
        <f t="shared" si="155"/>
        <v>March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100.10000000000001</v>
      </c>
      <c r="Q2484" t="s">
        <v>8323</v>
      </c>
      <c r="R2484" t="s">
        <v>8327</v>
      </c>
      <c r="S2484" s="14">
        <f t="shared" si="153"/>
        <v>40711.782210648147</v>
      </c>
      <c r="T2484" s="14">
        <f t="shared" si="154"/>
        <v>40756.782210648147</v>
      </c>
      <c r="U2484" t="str">
        <f t="shared" si="155"/>
        <v>June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Q2485" t="s">
        <v>8323</v>
      </c>
      <c r="R2485" t="s">
        <v>8327</v>
      </c>
      <c r="S2485" s="14">
        <f t="shared" si="153"/>
        <v>40970.750034722223</v>
      </c>
      <c r="T2485" s="14">
        <f t="shared" si="154"/>
        <v>41030.708368055552</v>
      </c>
      <c r="U2485" t="str">
        <f t="shared" si="155"/>
        <v>March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119.32000000000001</v>
      </c>
      <c r="Q2486" t="s">
        <v>8323</v>
      </c>
      <c r="R2486" t="s">
        <v>8327</v>
      </c>
      <c r="S2486" s="14">
        <f t="shared" si="153"/>
        <v>40771.916701388887</v>
      </c>
      <c r="T2486" s="14">
        <f t="shared" si="154"/>
        <v>40801.916701388887</v>
      </c>
      <c r="U2486" t="str">
        <f t="shared" si="155"/>
        <v>August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Q2487" t="s">
        <v>8323</v>
      </c>
      <c r="R2487" t="s">
        <v>8327</v>
      </c>
      <c r="S2487" s="14">
        <f t="shared" si="153"/>
        <v>40793.998599537037</v>
      </c>
      <c r="T2487" s="14">
        <f t="shared" si="154"/>
        <v>40828.998599537037</v>
      </c>
      <c r="U2487" t="str">
        <f t="shared" si="155"/>
        <v>September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Q2488" t="s">
        <v>8323</v>
      </c>
      <c r="R2488" t="s">
        <v>8327</v>
      </c>
      <c r="S2488" s="14">
        <f t="shared" si="153"/>
        <v>40991.708055555559</v>
      </c>
      <c r="T2488" s="14">
        <f t="shared" si="154"/>
        <v>41021.708055555559</v>
      </c>
      <c r="U2488" t="str">
        <f t="shared" si="155"/>
        <v>March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Q2489" t="s">
        <v>8323</v>
      </c>
      <c r="R2489" t="s">
        <v>8327</v>
      </c>
      <c r="S2489" s="14">
        <f t="shared" si="153"/>
        <v>41026.083298611113</v>
      </c>
      <c r="T2489" s="14">
        <f t="shared" si="154"/>
        <v>41056.083298611113</v>
      </c>
      <c r="U2489" t="str">
        <f t="shared" si="155"/>
        <v>April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Q2490" t="s">
        <v>8323</v>
      </c>
      <c r="R2490" t="s">
        <v>8327</v>
      </c>
      <c r="S2490" s="14">
        <f t="shared" si="153"/>
        <v>40833.633194444446</v>
      </c>
      <c r="T2490" s="14">
        <f t="shared" si="154"/>
        <v>40863.674861111111</v>
      </c>
      <c r="U2490" t="str">
        <f t="shared" si="155"/>
        <v>October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Q2491" t="s">
        <v>8323</v>
      </c>
      <c r="R2491" t="s">
        <v>8327</v>
      </c>
      <c r="S2491" s="14">
        <f t="shared" si="153"/>
        <v>41373.690266203703</v>
      </c>
      <c r="T2491" s="14">
        <f t="shared" si="154"/>
        <v>41403.690266203703</v>
      </c>
      <c r="U2491" t="str">
        <f t="shared" si="155"/>
        <v>April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Q2492" t="s">
        <v>8323</v>
      </c>
      <c r="R2492" t="s">
        <v>8327</v>
      </c>
      <c r="S2492" s="14">
        <f t="shared" si="153"/>
        <v>41023.227731481486</v>
      </c>
      <c r="T2492" s="14">
        <f t="shared" si="154"/>
        <v>41083.227731481486</v>
      </c>
      <c r="U2492" t="str">
        <f t="shared" si="155"/>
        <v>April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Q2493" t="s">
        <v>8323</v>
      </c>
      <c r="R2493" t="s">
        <v>8327</v>
      </c>
      <c r="S2493" s="14">
        <f t="shared" si="153"/>
        <v>40542.839282407411</v>
      </c>
      <c r="T2493" s="14">
        <f t="shared" si="154"/>
        <v>40559.077083333337</v>
      </c>
      <c r="U2493" t="str">
        <f t="shared" si="155"/>
        <v>December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Q2494" t="s">
        <v>8323</v>
      </c>
      <c r="R2494" t="s">
        <v>8327</v>
      </c>
      <c r="S2494" s="14">
        <f t="shared" si="153"/>
        <v>41024.985972222225</v>
      </c>
      <c r="T2494" s="14">
        <f t="shared" si="154"/>
        <v>41076.415972222225</v>
      </c>
      <c r="U2494" t="str">
        <f t="shared" si="155"/>
        <v>April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128.70000000000002</v>
      </c>
      <c r="Q2495" t="s">
        <v>8323</v>
      </c>
      <c r="R2495" t="s">
        <v>8327</v>
      </c>
      <c r="S2495" s="14">
        <f t="shared" si="153"/>
        <v>41348.168287037035</v>
      </c>
      <c r="T2495" s="14">
        <f t="shared" si="154"/>
        <v>41393.168287037035</v>
      </c>
      <c r="U2495" t="str">
        <f t="shared" si="155"/>
        <v>March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Q2496" t="s">
        <v>8323</v>
      </c>
      <c r="R2496" t="s">
        <v>8327</v>
      </c>
      <c r="S2496" s="14">
        <f t="shared" si="153"/>
        <v>41022.645185185189</v>
      </c>
      <c r="T2496" s="14">
        <f t="shared" si="154"/>
        <v>41052.645185185189</v>
      </c>
      <c r="U2496" t="str">
        <f t="shared" si="155"/>
        <v>April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Q2497" t="s">
        <v>8323</v>
      </c>
      <c r="R2497" t="s">
        <v>8327</v>
      </c>
      <c r="S2497" s="14">
        <f t="shared" si="153"/>
        <v>41036.946469907409</v>
      </c>
      <c r="T2497" s="14">
        <f t="shared" si="154"/>
        <v>41066.946469907409</v>
      </c>
      <c r="U2497" t="str">
        <f t="shared" si="155"/>
        <v>May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Q2498" t="s">
        <v>8323</v>
      </c>
      <c r="R2498" t="s">
        <v>8327</v>
      </c>
      <c r="S2498" s="14">
        <f t="shared" si="153"/>
        <v>41327.996435185181</v>
      </c>
      <c r="T2498" s="14">
        <f t="shared" si="154"/>
        <v>41362.954768518517</v>
      </c>
      <c r="U2498" t="str">
        <f t="shared" si="155"/>
        <v>February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MROUND(E2499/D2499, 0.0001) * 100</f>
        <v>112.77000000000001</v>
      </c>
      <c r="Q2499" t="s">
        <v>8323</v>
      </c>
      <c r="R2499" t="s">
        <v>8327</v>
      </c>
      <c r="S2499" s="14">
        <f t="shared" ref="S2499:S2562" si="157">(J2499/86400)+DATE(1970,1,1)</f>
        <v>40730.878912037035</v>
      </c>
      <c r="T2499" s="14">
        <f t="shared" ref="T2499:T2562" si="158">(I2499/86400)+DATE(1970,1,1)</f>
        <v>40760.878912037035</v>
      </c>
      <c r="U2499" t="str">
        <f t="shared" ref="U2499:U2562" si="159">TEXT(S2499, "MMMM")</f>
        <v>July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Q2500" t="s">
        <v>8323</v>
      </c>
      <c r="R2500" t="s">
        <v>8327</v>
      </c>
      <c r="S2500" s="14">
        <f t="shared" si="157"/>
        <v>42017.967442129629</v>
      </c>
      <c r="T2500" s="14">
        <f t="shared" si="158"/>
        <v>42031.967442129629</v>
      </c>
      <c r="U2500" t="str">
        <f t="shared" si="159"/>
        <v>January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Q2501" t="s">
        <v>8323</v>
      </c>
      <c r="R2501" t="s">
        <v>8327</v>
      </c>
      <c r="S2501" s="14">
        <f t="shared" si="157"/>
        <v>41226.648576388892</v>
      </c>
      <c r="T2501" s="14">
        <f t="shared" si="158"/>
        <v>41274.75</v>
      </c>
      <c r="U2501" t="str">
        <f t="shared" si="159"/>
        <v>November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Q2502" t="s">
        <v>8323</v>
      </c>
      <c r="R2502" t="s">
        <v>8327</v>
      </c>
      <c r="S2502" s="14">
        <f t="shared" si="157"/>
        <v>41053.772858796292</v>
      </c>
      <c r="T2502" s="14">
        <f t="shared" si="158"/>
        <v>41083.772858796292</v>
      </c>
      <c r="U2502" t="str">
        <f t="shared" si="159"/>
        <v>May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2.5500000000000003</v>
      </c>
      <c r="Q2503" t="s">
        <v>8334</v>
      </c>
      <c r="R2503" t="s">
        <v>8351</v>
      </c>
      <c r="S2503" s="14">
        <f t="shared" si="157"/>
        <v>42244.776666666672</v>
      </c>
      <c r="T2503" s="14">
        <f t="shared" si="158"/>
        <v>42274.776666666672</v>
      </c>
      <c r="U2503" t="str">
        <f t="shared" si="159"/>
        <v>August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Q2504" t="s">
        <v>8334</v>
      </c>
      <c r="R2504" t="s">
        <v>8351</v>
      </c>
      <c r="S2504" s="14">
        <f t="shared" si="157"/>
        <v>41858.825439814813</v>
      </c>
      <c r="T2504" s="14">
        <f t="shared" si="158"/>
        <v>41903.825439814813</v>
      </c>
      <c r="U2504" t="str">
        <f t="shared" si="159"/>
        <v>August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Q2505" t="s">
        <v>8334</v>
      </c>
      <c r="R2505" t="s">
        <v>8351</v>
      </c>
      <c r="S2505" s="14">
        <f t="shared" si="157"/>
        <v>42498.899398148147</v>
      </c>
      <c r="T2505" s="14">
        <f t="shared" si="158"/>
        <v>42528.879166666666</v>
      </c>
      <c r="U2505" t="str">
        <f t="shared" si="159"/>
        <v>May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Q2506" t="s">
        <v>8334</v>
      </c>
      <c r="R2506" t="s">
        <v>8351</v>
      </c>
      <c r="S2506" s="14">
        <f t="shared" si="157"/>
        <v>41928.015439814815</v>
      </c>
      <c r="T2506" s="14">
        <f t="shared" si="158"/>
        <v>41958.057106481487</v>
      </c>
      <c r="U2506" t="str">
        <f t="shared" si="159"/>
        <v>October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Q2507" t="s">
        <v>8334</v>
      </c>
      <c r="R2507" t="s">
        <v>8351</v>
      </c>
      <c r="S2507" s="14">
        <f t="shared" si="157"/>
        <v>42047.05574074074</v>
      </c>
      <c r="T2507" s="14">
        <f t="shared" si="158"/>
        <v>42077.014074074075</v>
      </c>
      <c r="U2507" t="str">
        <f t="shared" si="159"/>
        <v>February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Q2508" t="s">
        <v>8334</v>
      </c>
      <c r="R2508" t="s">
        <v>8351</v>
      </c>
      <c r="S2508" s="14">
        <f t="shared" si="157"/>
        <v>42258.297094907408</v>
      </c>
      <c r="T2508" s="14">
        <f t="shared" si="158"/>
        <v>42280.875</v>
      </c>
      <c r="U2508" t="str">
        <f t="shared" si="159"/>
        <v>September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Q2509" t="s">
        <v>8334</v>
      </c>
      <c r="R2509" t="s">
        <v>8351</v>
      </c>
      <c r="S2509" s="14">
        <f t="shared" si="157"/>
        <v>42105.072962962964</v>
      </c>
      <c r="T2509" s="14">
        <f t="shared" si="158"/>
        <v>42135.072962962964</v>
      </c>
      <c r="U2509" t="str">
        <f t="shared" si="159"/>
        <v>April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Q2510" t="s">
        <v>8334</v>
      </c>
      <c r="R2510" t="s">
        <v>8351</v>
      </c>
      <c r="S2510" s="14">
        <f t="shared" si="157"/>
        <v>41835.951782407406</v>
      </c>
      <c r="T2510" s="14">
        <f t="shared" si="158"/>
        <v>41865.951782407406</v>
      </c>
      <c r="U2510" t="str">
        <f t="shared" si="159"/>
        <v>July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Q2511" t="s">
        <v>8334</v>
      </c>
      <c r="R2511" t="s">
        <v>8351</v>
      </c>
      <c r="S2511" s="14">
        <f t="shared" si="157"/>
        <v>42058.809594907405</v>
      </c>
      <c r="T2511" s="14">
        <f t="shared" si="158"/>
        <v>42114.767928240741</v>
      </c>
      <c r="U2511" t="str">
        <f t="shared" si="159"/>
        <v>February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Q2512" t="s">
        <v>8334</v>
      </c>
      <c r="R2512" t="s">
        <v>8351</v>
      </c>
      <c r="S2512" s="14">
        <f t="shared" si="157"/>
        <v>42078.997361111113</v>
      </c>
      <c r="T2512" s="14">
        <f t="shared" si="158"/>
        <v>42138.997361111113</v>
      </c>
      <c r="U2512" t="str">
        <f t="shared" si="159"/>
        <v>March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Q2513" t="s">
        <v>8334</v>
      </c>
      <c r="R2513" t="s">
        <v>8351</v>
      </c>
      <c r="S2513" s="14">
        <f t="shared" si="157"/>
        <v>42371.446909722217</v>
      </c>
      <c r="T2513" s="14">
        <f t="shared" si="158"/>
        <v>42401.446909722217</v>
      </c>
      <c r="U2513" t="str">
        <f t="shared" si="159"/>
        <v>January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Q2514" t="s">
        <v>8334</v>
      </c>
      <c r="R2514" t="s">
        <v>8351</v>
      </c>
      <c r="S2514" s="14">
        <f t="shared" si="157"/>
        <v>41971.876863425925</v>
      </c>
      <c r="T2514" s="14">
        <f t="shared" si="158"/>
        <v>41986.876863425925</v>
      </c>
      <c r="U2514" t="str">
        <f t="shared" si="159"/>
        <v>November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Q2515" t="s">
        <v>8334</v>
      </c>
      <c r="R2515" t="s">
        <v>8351</v>
      </c>
      <c r="S2515" s="14">
        <f t="shared" si="157"/>
        <v>42732.00681712963</v>
      </c>
      <c r="T2515" s="14">
        <f t="shared" si="158"/>
        <v>42792.00681712963</v>
      </c>
      <c r="U2515" t="str">
        <f t="shared" si="159"/>
        <v>December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Q2516" t="s">
        <v>8334</v>
      </c>
      <c r="R2516" t="s">
        <v>8351</v>
      </c>
      <c r="S2516" s="14">
        <f t="shared" si="157"/>
        <v>41854.389780092592</v>
      </c>
      <c r="T2516" s="14">
        <f t="shared" si="158"/>
        <v>41871.389780092592</v>
      </c>
      <c r="U2516" t="str">
        <f t="shared" si="159"/>
        <v>August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Q2517" t="s">
        <v>8334</v>
      </c>
      <c r="R2517" t="s">
        <v>8351</v>
      </c>
      <c r="S2517" s="14">
        <f t="shared" si="157"/>
        <v>42027.839733796296</v>
      </c>
      <c r="T2517" s="14">
        <f t="shared" si="158"/>
        <v>42057.839733796296</v>
      </c>
      <c r="U2517" t="str">
        <f t="shared" si="159"/>
        <v>January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Q2518" t="s">
        <v>8334</v>
      </c>
      <c r="R2518" t="s">
        <v>8351</v>
      </c>
      <c r="S2518" s="14">
        <f t="shared" si="157"/>
        <v>41942.653379629628</v>
      </c>
      <c r="T2518" s="14">
        <f t="shared" si="158"/>
        <v>41972.6950462963</v>
      </c>
      <c r="U2518" t="str">
        <f t="shared" si="159"/>
        <v>October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Q2519" t="s">
        <v>8334</v>
      </c>
      <c r="R2519" t="s">
        <v>8351</v>
      </c>
      <c r="S2519" s="14">
        <f t="shared" si="157"/>
        <v>42052.802430555559</v>
      </c>
      <c r="T2519" s="14">
        <f t="shared" si="158"/>
        <v>42082.760763888888</v>
      </c>
      <c r="U2519" t="str">
        <f t="shared" si="159"/>
        <v>February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Q2520" t="s">
        <v>8334</v>
      </c>
      <c r="R2520" t="s">
        <v>8351</v>
      </c>
      <c r="S2520" s="14">
        <f t="shared" si="157"/>
        <v>41926.680879629632</v>
      </c>
      <c r="T2520" s="14">
        <f t="shared" si="158"/>
        <v>41956.722546296296</v>
      </c>
      <c r="U2520" t="str">
        <f t="shared" si="159"/>
        <v>October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Q2521" t="s">
        <v>8334</v>
      </c>
      <c r="R2521" t="s">
        <v>8351</v>
      </c>
      <c r="S2521" s="14">
        <f t="shared" si="157"/>
        <v>41809.155138888891</v>
      </c>
      <c r="T2521" s="14">
        <f t="shared" si="158"/>
        <v>41839.155138888891</v>
      </c>
      <c r="U2521" t="str">
        <f t="shared" si="159"/>
        <v>June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Q2522" t="s">
        <v>8334</v>
      </c>
      <c r="R2522" t="s">
        <v>8351</v>
      </c>
      <c r="S2522" s="14">
        <f t="shared" si="157"/>
        <v>42612.600520833337</v>
      </c>
      <c r="T2522" s="14">
        <f t="shared" si="158"/>
        <v>42658.806250000001</v>
      </c>
      <c r="U2522" t="str">
        <f t="shared" si="159"/>
        <v>August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Q2523" t="s">
        <v>8323</v>
      </c>
      <c r="R2523" t="s">
        <v>8352</v>
      </c>
      <c r="S2523" s="14">
        <f t="shared" si="157"/>
        <v>42269.967835648145</v>
      </c>
      <c r="T2523" s="14">
        <f t="shared" si="158"/>
        <v>42290.967835648145</v>
      </c>
      <c r="U2523" t="str">
        <f t="shared" si="159"/>
        <v>September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Q2524" t="s">
        <v>8323</v>
      </c>
      <c r="R2524" t="s">
        <v>8352</v>
      </c>
      <c r="S2524" s="14">
        <f t="shared" si="157"/>
        <v>42460.573611111111</v>
      </c>
      <c r="T2524" s="14">
        <f t="shared" si="158"/>
        <v>42482.619444444441</v>
      </c>
      <c r="U2524" t="str">
        <f t="shared" si="159"/>
        <v>March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Q2525" t="s">
        <v>8323</v>
      </c>
      <c r="R2525" t="s">
        <v>8352</v>
      </c>
      <c r="S2525" s="14">
        <f t="shared" si="157"/>
        <v>41930.975601851853</v>
      </c>
      <c r="T2525" s="14">
        <f t="shared" si="158"/>
        <v>41961.017268518517</v>
      </c>
      <c r="U2525" t="str">
        <f t="shared" si="159"/>
        <v>October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Q2526" t="s">
        <v>8323</v>
      </c>
      <c r="R2526" t="s">
        <v>8352</v>
      </c>
      <c r="S2526" s="14">
        <f t="shared" si="157"/>
        <v>41961.807372685187</v>
      </c>
      <c r="T2526" s="14">
        <f t="shared" si="158"/>
        <v>41994.1875</v>
      </c>
      <c r="U2526" t="str">
        <f t="shared" si="159"/>
        <v>November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100.33000000000001</v>
      </c>
      <c r="Q2527" t="s">
        <v>8323</v>
      </c>
      <c r="R2527" t="s">
        <v>8352</v>
      </c>
      <c r="S2527" s="14">
        <f t="shared" si="157"/>
        <v>41058.844571759255</v>
      </c>
      <c r="T2527" s="14">
        <f t="shared" si="158"/>
        <v>41088.844571759255</v>
      </c>
      <c r="U2527" t="str">
        <f t="shared" si="159"/>
        <v>May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Q2528" t="s">
        <v>8323</v>
      </c>
      <c r="R2528" t="s">
        <v>8352</v>
      </c>
      <c r="S2528" s="14">
        <f t="shared" si="157"/>
        <v>41953.091134259259</v>
      </c>
      <c r="T2528" s="14">
        <f t="shared" si="158"/>
        <v>41981.207638888889</v>
      </c>
      <c r="U2528" t="str">
        <f t="shared" si="159"/>
        <v>November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102.13000000000001</v>
      </c>
      <c r="Q2529" t="s">
        <v>8323</v>
      </c>
      <c r="R2529" t="s">
        <v>8352</v>
      </c>
      <c r="S2529" s="14">
        <f t="shared" si="157"/>
        <v>41546.75105324074</v>
      </c>
      <c r="T2529" s="14">
        <f t="shared" si="158"/>
        <v>41565.165972222225</v>
      </c>
      <c r="U2529" t="str">
        <f t="shared" si="159"/>
        <v>September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Q2530" t="s">
        <v>8323</v>
      </c>
      <c r="R2530" t="s">
        <v>8352</v>
      </c>
      <c r="S2530" s="14">
        <f t="shared" si="157"/>
        <v>42217.834525462968</v>
      </c>
      <c r="T2530" s="14">
        <f t="shared" si="158"/>
        <v>42236.458333333328</v>
      </c>
      <c r="U2530" t="str">
        <f t="shared" si="159"/>
        <v>August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Q2531" t="s">
        <v>8323</v>
      </c>
      <c r="R2531" t="s">
        <v>8352</v>
      </c>
      <c r="S2531" s="14">
        <f t="shared" si="157"/>
        <v>40948.080729166664</v>
      </c>
      <c r="T2531" s="14">
        <f t="shared" si="158"/>
        <v>40993.0390625</v>
      </c>
      <c r="U2531" t="str">
        <f t="shared" si="159"/>
        <v>February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Q2532" t="s">
        <v>8323</v>
      </c>
      <c r="R2532" t="s">
        <v>8352</v>
      </c>
      <c r="S2532" s="14">
        <f t="shared" si="157"/>
        <v>42081.864641203705</v>
      </c>
      <c r="T2532" s="14">
        <f t="shared" si="158"/>
        <v>42114.201388888891</v>
      </c>
      <c r="U2532" t="str">
        <f t="shared" si="159"/>
        <v>March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Q2533" t="s">
        <v>8323</v>
      </c>
      <c r="R2533" t="s">
        <v>8352</v>
      </c>
      <c r="S2533" s="14">
        <f t="shared" si="157"/>
        <v>42208.680023148147</v>
      </c>
      <c r="T2533" s="14">
        <f t="shared" si="158"/>
        <v>42231.165972222225</v>
      </c>
      <c r="U2533" t="str">
        <f t="shared" si="159"/>
        <v>July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126.13000000000001</v>
      </c>
      <c r="Q2534" t="s">
        <v>8323</v>
      </c>
      <c r="R2534" t="s">
        <v>8352</v>
      </c>
      <c r="S2534" s="14">
        <f t="shared" si="157"/>
        <v>41107.849143518521</v>
      </c>
      <c r="T2534" s="14">
        <f t="shared" si="158"/>
        <v>41137.849143518521</v>
      </c>
      <c r="U2534" t="str">
        <f t="shared" si="159"/>
        <v>July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Q2535" t="s">
        <v>8323</v>
      </c>
      <c r="R2535" t="s">
        <v>8352</v>
      </c>
      <c r="S2535" s="14">
        <f t="shared" si="157"/>
        <v>41304.751284722224</v>
      </c>
      <c r="T2535" s="14">
        <f t="shared" si="158"/>
        <v>41334.750787037039</v>
      </c>
      <c r="U2535" t="str">
        <f t="shared" si="159"/>
        <v>January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Q2536" t="s">
        <v>8323</v>
      </c>
      <c r="R2536" t="s">
        <v>8352</v>
      </c>
      <c r="S2536" s="14">
        <f t="shared" si="157"/>
        <v>40127.700370370367</v>
      </c>
      <c r="T2536" s="14">
        <f t="shared" si="158"/>
        <v>40179.25</v>
      </c>
      <c r="U2536" t="str">
        <f t="shared" si="159"/>
        <v>November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103.77000000000001</v>
      </c>
      <c r="Q2537" t="s">
        <v>8323</v>
      </c>
      <c r="R2537" t="s">
        <v>8352</v>
      </c>
      <c r="S2537" s="14">
        <f t="shared" si="157"/>
        <v>41943.791030092594</v>
      </c>
      <c r="T2537" s="14">
        <f t="shared" si="158"/>
        <v>41974.832696759258</v>
      </c>
      <c r="U2537" t="str">
        <f t="shared" si="159"/>
        <v>October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116.00000000000001</v>
      </c>
      <c r="Q2538" t="s">
        <v>8323</v>
      </c>
      <c r="R2538" t="s">
        <v>8352</v>
      </c>
      <c r="S2538" s="14">
        <f t="shared" si="157"/>
        <v>41464.106087962966</v>
      </c>
      <c r="T2538" s="14">
        <f t="shared" si="158"/>
        <v>41485.106087962966</v>
      </c>
      <c r="U2538" t="str">
        <f t="shared" si="159"/>
        <v>July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Q2539" t="s">
        <v>8323</v>
      </c>
      <c r="R2539" t="s">
        <v>8352</v>
      </c>
      <c r="S2539" s="14">
        <f t="shared" si="157"/>
        <v>40696.648784722223</v>
      </c>
      <c r="T2539" s="14">
        <f t="shared" si="158"/>
        <v>40756.648784722223</v>
      </c>
      <c r="U2539" t="str">
        <f t="shared" si="159"/>
        <v>June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113.02000000000001</v>
      </c>
      <c r="Q2540" t="s">
        <v>8323</v>
      </c>
      <c r="R2540" t="s">
        <v>8352</v>
      </c>
      <c r="S2540" s="14">
        <f t="shared" si="157"/>
        <v>41298.509965277779</v>
      </c>
      <c r="T2540" s="14">
        <f t="shared" si="158"/>
        <v>41329.207638888889</v>
      </c>
      <c r="U2540" t="str">
        <f t="shared" si="159"/>
        <v>January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Q2541" t="s">
        <v>8323</v>
      </c>
      <c r="R2541" t="s">
        <v>8352</v>
      </c>
      <c r="S2541" s="14">
        <f t="shared" si="157"/>
        <v>41977.902222222227</v>
      </c>
      <c r="T2541" s="14">
        <f t="shared" si="158"/>
        <v>42037.902222222227</v>
      </c>
      <c r="U2541" t="str">
        <f t="shared" si="159"/>
        <v>December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Q2542" t="s">
        <v>8323</v>
      </c>
      <c r="R2542" t="s">
        <v>8352</v>
      </c>
      <c r="S2542" s="14">
        <f t="shared" si="157"/>
        <v>40785.675011574072</v>
      </c>
      <c r="T2542" s="14">
        <f t="shared" si="158"/>
        <v>40845.675011574072</v>
      </c>
      <c r="U2542" t="str">
        <f t="shared" si="159"/>
        <v>August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Q2543" t="s">
        <v>8323</v>
      </c>
      <c r="R2543" t="s">
        <v>8352</v>
      </c>
      <c r="S2543" s="14">
        <f t="shared" si="157"/>
        <v>41483.449282407411</v>
      </c>
      <c r="T2543" s="14">
        <f t="shared" si="158"/>
        <v>41543.449282407411</v>
      </c>
      <c r="U2543" t="str">
        <f t="shared" si="159"/>
        <v>July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103.57000000000001</v>
      </c>
      <c r="Q2544" t="s">
        <v>8323</v>
      </c>
      <c r="R2544" t="s">
        <v>8352</v>
      </c>
      <c r="S2544" s="14">
        <f t="shared" si="157"/>
        <v>41509.426585648151</v>
      </c>
      <c r="T2544" s="14">
        <f t="shared" si="158"/>
        <v>41548.165972222225</v>
      </c>
      <c r="U2544" t="str">
        <f t="shared" si="159"/>
        <v>August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Q2545" t="s">
        <v>8323</v>
      </c>
      <c r="R2545" t="s">
        <v>8352</v>
      </c>
      <c r="S2545" s="14">
        <f t="shared" si="157"/>
        <v>40514.107615740737</v>
      </c>
      <c r="T2545" s="14">
        <f t="shared" si="158"/>
        <v>40545.125</v>
      </c>
      <c r="U2545" t="str">
        <f t="shared" si="159"/>
        <v>December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Q2546" t="s">
        <v>8323</v>
      </c>
      <c r="R2546" t="s">
        <v>8352</v>
      </c>
      <c r="S2546" s="14">
        <f t="shared" si="157"/>
        <v>41068.520474537036</v>
      </c>
      <c r="T2546" s="14">
        <f t="shared" si="158"/>
        <v>41098.520474537036</v>
      </c>
      <c r="U2546" t="str">
        <f t="shared" si="159"/>
        <v>June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Q2547" t="s">
        <v>8323</v>
      </c>
      <c r="R2547" t="s">
        <v>8352</v>
      </c>
      <c r="S2547" s="14">
        <f t="shared" si="157"/>
        <v>42027.138171296298</v>
      </c>
      <c r="T2547" s="14">
        <f t="shared" si="158"/>
        <v>42062.020833333328</v>
      </c>
      <c r="U2547" t="str">
        <f t="shared" si="159"/>
        <v>January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Q2548" t="s">
        <v>8323</v>
      </c>
      <c r="R2548" t="s">
        <v>8352</v>
      </c>
      <c r="S2548" s="14">
        <f t="shared" si="157"/>
        <v>41524.858553240745</v>
      </c>
      <c r="T2548" s="14">
        <f t="shared" si="158"/>
        <v>41552.208333333336</v>
      </c>
      <c r="U2548" t="str">
        <f t="shared" si="159"/>
        <v>September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119.85000000000001</v>
      </c>
      <c r="Q2549" t="s">
        <v>8323</v>
      </c>
      <c r="R2549" t="s">
        <v>8352</v>
      </c>
      <c r="S2549" s="14">
        <f t="shared" si="157"/>
        <v>40973.773182870369</v>
      </c>
      <c r="T2549" s="14">
        <f t="shared" si="158"/>
        <v>41003.731516203705</v>
      </c>
      <c r="U2549" t="str">
        <f t="shared" si="159"/>
        <v>March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Q2550" t="s">
        <v>8323</v>
      </c>
      <c r="R2550" t="s">
        <v>8352</v>
      </c>
      <c r="S2550" s="14">
        <f t="shared" si="157"/>
        <v>42618.625428240739</v>
      </c>
      <c r="T2550" s="14">
        <f t="shared" si="158"/>
        <v>42643.185416666667</v>
      </c>
      <c r="U2550" t="str">
        <f t="shared" si="159"/>
        <v>September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Q2551" t="s">
        <v>8323</v>
      </c>
      <c r="R2551" t="s">
        <v>8352</v>
      </c>
      <c r="S2551" s="14">
        <f t="shared" si="157"/>
        <v>41390.757754629631</v>
      </c>
      <c r="T2551" s="14">
        <f t="shared" si="158"/>
        <v>41425.708333333336</v>
      </c>
      <c r="U2551" t="str">
        <f t="shared" si="159"/>
        <v>April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Q2552" t="s">
        <v>8323</v>
      </c>
      <c r="R2552" t="s">
        <v>8352</v>
      </c>
      <c r="S2552" s="14">
        <f t="shared" si="157"/>
        <v>42228.634328703702</v>
      </c>
      <c r="T2552" s="14">
        <f t="shared" si="158"/>
        <v>42285.165972222225</v>
      </c>
      <c r="U2552" t="str">
        <f t="shared" si="159"/>
        <v>August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Q2553" t="s">
        <v>8323</v>
      </c>
      <c r="R2553" t="s">
        <v>8352</v>
      </c>
      <c r="S2553" s="14">
        <f t="shared" si="157"/>
        <v>40961.252141203702</v>
      </c>
      <c r="T2553" s="14">
        <f t="shared" si="158"/>
        <v>40989.866666666669</v>
      </c>
      <c r="U2553" t="str">
        <f t="shared" si="159"/>
        <v>February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Q2554" t="s">
        <v>8323</v>
      </c>
      <c r="R2554" t="s">
        <v>8352</v>
      </c>
      <c r="S2554" s="14">
        <f t="shared" si="157"/>
        <v>42769.809965277775</v>
      </c>
      <c r="T2554" s="14">
        <f t="shared" si="158"/>
        <v>42799.809965277775</v>
      </c>
      <c r="U2554" t="str">
        <f t="shared" si="159"/>
        <v>February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Q2555" t="s">
        <v>8323</v>
      </c>
      <c r="R2555" t="s">
        <v>8352</v>
      </c>
      <c r="S2555" s="14">
        <f t="shared" si="157"/>
        <v>41113.199155092589</v>
      </c>
      <c r="T2555" s="14">
        <f t="shared" si="158"/>
        <v>41173.199155092589</v>
      </c>
      <c r="U2555" t="str">
        <f t="shared" si="159"/>
        <v>July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Q2556" t="s">
        <v>8323</v>
      </c>
      <c r="R2556" t="s">
        <v>8352</v>
      </c>
      <c r="S2556" s="14">
        <f t="shared" si="157"/>
        <v>42125.078275462962</v>
      </c>
      <c r="T2556" s="14">
        <f t="shared" si="158"/>
        <v>42156.165972222225</v>
      </c>
      <c r="U2556" t="str">
        <f t="shared" si="159"/>
        <v>May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107.35000000000001</v>
      </c>
      <c r="Q2557" t="s">
        <v>8323</v>
      </c>
      <c r="R2557" t="s">
        <v>8352</v>
      </c>
      <c r="S2557" s="14">
        <f t="shared" si="157"/>
        <v>41026.655011574076</v>
      </c>
      <c r="T2557" s="14">
        <f t="shared" si="158"/>
        <v>41057.655011574076</v>
      </c>
      <c r="U2557" t="str">
        <f t="shared" si="159"/>
        <v>April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105.50000000000001</v>
      </c>
      <c r="Q2558" t="s">
        <v>8323</v>
      </c>
      <c r="R2558" t="s">
        <v>8352</v>
      </c>
      <c r="S2558" s="14">
        <f t="shared" si="157"/>
        <v>41222.991400462961</v>
      </c>
      <c r="T2558" s="14">
        <f t="shared" si="158"/>
        <v>41267.991400462961</v>
      </c>
      <c r="U2558" t="str">
        <f t="shared" si="159"/>
        <v>November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118.44000000000001</v>
      </c>
      <c r="Q2559" t="s">
        <v>8323</v>
      </c>
      <c r="R2559" t="s">
        <v>8352</v>
      </c>
      <c r="S2559" s="14">
        <f t="shared" si="157"/>
        <v>41744.745208333334</v>
      </c>
      <c r="T2559" s="14">
        <f t="shared" si="158"/>
        <v>41774.745208333334</v>
      </c>
      <c r="U2559" t="str">
        <f t="shared" si="159"/>
        <v>April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Q2560" t="s">
        <v>8323</v>
      </c>
      <c r="R2560" t="s">
        <v>8352</v>
      </c>
      <c r="S2560" s="14">
        <f t="shared" si="157"/>
        <v>42093.860023148147</v>
      </c>
      <c r="T2560" s="14">
        <f t="shared" si="158"/>
        <v>42125.582638888889</v>
      </c>
      <c r="U2560" t="str">
        <f t="shared" si="159"/>
        <v>March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Q2561" t="s">
        <v>8323</v>
      </c>
      <c r="R2561" t="s">
        <v>8352</v>
      </c>
      <c r="S2561" s="14">
        <f t="shared" si="157"/>
        <v>40829.873657407406</v>
      </c>
      <c r="T2561" s="14">
        <f t="shared" si="158"/>
        <v>40862.817361111112</v>
      </c>
      <c r="U2561" t="str">
        <f t="shared" si="159"/>
        <v>October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100.10000000000001</v>
      </c>
      <c r="Q2562" t="s">
        <v>8323</v>
      </c>
      <c r="R2562" t="s">
        <v>8352</v>
      </c>
      <c r="S2562" s="14">
        <f t="shared" si="157"/>
        <v>42039.951087962967</v>
      </c>
      <c r="T2562" s="14">
        <f t="shared" si="158"/>
        <v>42069.951087962967</v>
      </c>
      <c r="U2562" t="str">
        <f t="shared" si="159"/>
        <v>February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MROUND(E2563/D2563, 0.0001) * 100</f>
        <v>0</v>
      </c>
      <c r="Q2563" t="s">
        <v>8334</v>
      </c>
      <c r="R2563" t="s">
        <v>8335</v>
      </c>
      <c r="S2563" s="14">
        <f t="shared" ref="S2563:S2626" si="161">(J2563/86400)+DATE(1970,1,1)</f>
        <v>42260.528807870374</v>
      </c>
      <c r="T2563" s="14">
        <f t="shared" ref="T2563:T2626" si="162">(I2563/86400)+DATE(1970,1,1)</f>
        <v>42290.528807870374</v>
      </c>
      <c r="U2563" t="str">
        <f t="shared" ref="U2563:U2626" si="163">TEXT(S2563, "MMMM")</f>
        <v>September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0.75000000000000011</v>
      </c>
      <c r="Q2564" t="s">
        <v>8334</v>
      </c>
      <c r="R2564" t="s">
        <v>8335</v>
      </c>
      <c r="S2564" s="14">
        <f t="shared" si="161"/>
        <v>42594.524756944447</v>
      </c>
      <c r="T2564" s="14">
        <f t="shared" si="162"/>
        <v>42654.524756944447</v>
      </c>
      <c r="U2564" t="str">
        <f t="shared" si="163"/>
        <v>August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Q2565" t="s">
        <v>8334</v>
      </c>
      <c r="R2565" t="s">
        <v>8335</v>
      </c>
      <c r="S2565" s="14">
        <f t="shared" si="161"/>
        <v>42155.139479166668</v>
      </c>
      <c r="T2565" s="14">
        <f t="shared" si="162"/>
        <v>42215.139479166668</v>
      </c>
      <c r="U2565" t="str">
        <f t="shared" si="163"/>
        <v>May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Q2566" t="s">
        <v>8334</v>
      </c>
      <c r="R2566" t="s">
        <v>8335</v>
      </c>
      <c r="S2566" s="14">
        <f t="shared" si="161"/>
        <v>41822.040497685186</v>
      </c>
      <c r="T2566" s="14">
        <f t="shared" si="162"/>
        <v>41852.040497685186</v>
      </c>
      <c r="U2566" t="str">
        <f t="shared" si="163"/>
        <v>July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Q2567" t="s">
        <v>8334</v>
      </c>
      <c r="R2567" t="s">
        <v>8335</v>
      </c>
      <c r="S2567" s="14">
        <f t="shared" si="161"/>
        <v>42440.650335648148</v>
      </c>
      <c r="T2567" s="14">
        <f t="shared" si="162"/>
        <v>42499.868055555555</v>
      </c>
      <c r="U2567" t="str">
        <f t="shared" si="163"/>
        <v>March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Q2568" t="s">
        <v>8334</v>
      </c>
      <c r="R2568" t="s">
        <v>8335</v>
      </c>
      <c r="S2568" s="14">
        <f t="shared" si="161"/>
        <v>41842.980879629627</v>
      </c>
      <c r="T2568" s="14">
        <f t="shared" si="162"/>
        <v>41872.980879629627</v>
      </c>
      <c r="U2568" t="str">
        <f t="shared" si="163"/>
        <v>July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Q2569" t="s">
        <v>8334</v>
      </c>
      <c r="R2569" t="s">
        <v>8335</v>
      </c>
      <c r="S2569" s="14">
        <f t="shared" si="161"/>
        <v>42087.878912037035</v>
      </c>
      <c r="T2569" s="14">
        <f t="shared" si="162"/>
        <v>42117.878912037035</v>
      </c>
      <c r="U2569" t="str">
        <f t="shared" si="163"/>
        <v>March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Q2570" t="s">
        <v>8334</v>
      </c>
      <c r="R2570" t="s">
        <v>8335</v>
      </c>
      <c r="S2570" s="14">
        <f t="shared" si="161"/>
        <v>42584.666597222225</v>
      </c>
      <c r="T2570" s="14">
        <f t="shared" si="162"/>
        <v>42614.666597222225</v>
      </c>
      <c r="U2570" t="str">
        <f t="shared" si="163"/>
        <v>August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Q2571" t="s">
        <v>8334</v>
      </c>
      <c r="R2571" t="s">
        <v>8335</v>
      </c>
      <c r="S2571" s="14">
        <f t="shared" si="161"/>
        <v>42234.105462962965</v>
      </c>
      <c r="T2571" s="14">
        <f t="shared" si="162"/>
        <v>42264.105462962965</v>
      </c>
      <c r="U2571" t="str">
        <f t="shared" si="163"/>
        <v>August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0.84000000000000008</v>
      </c>
      <c r="Q2572" t="s">
        <v>8334</v>
      </c>
      <c r="R2572" t="s">
        <v>8335</v>
      </c>
      <c r="S2572" s="14">
        <f t="shared" si="161"/>
        <v>42744.903182870374</v>
      </c>
      <c r="T2572" s="14">
        <f t="shared" si="162"/>
        <v>42774.903182870374</v>
      </c>
      <c r="U2572" t="str">
        <f t="shared" si="163"/>
        <v>January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Q2573" t="s">
        <v>8334</v>
      </c>
      <c r="R2573" t="s">
        <v>8335</v>
      </c>
      <c r="S2573" s="14">
        <f t="shared" si="161"/>
        <v>42449.341678240744</v>
      </c>
      <c r="T2573" s="14">
        <f t="shared" si="162"/>
        <v>42509.341678240744</v>
      </c>
      <c r="U2573" t="str">
        <f t="shared" si="163"/>
        <v>March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Q2574" t="s">
        <v>8334</v>
      </c>
      <c r="R2574" t="s">
        <v>8335</v>
      </c>
      <c r="S2574" s="14">
        <f t="shared" si="161"/>
        <v>42077.119409722218</v>
      </c>
      <c r="T2574" s="14">
        <f t="shared" si="162"/>
        <v>42107.119409722218</v>
      </c>
      <c r="U2574" t="str">
        <f t="shared" si="163"/>
        <v>March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Q2575" t="s">
        <v>8334</v>
      </c>
      <c r="R2575" t="s">
        <v>8335</v>
      </c>
      <c r="S2575" s="14">
        <f t="shared" si="161"/>
        <v>41829.592002314814</v>
      </c>
      <c r="T2575" s="14">
        <f t="shared" si="162"/>
        <v>41874.592002314814</v>
      </c>
      <c r="U2575" t="str">
        <f t="shared" si="163"/>
        <v>July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Q2576" t="s">
        <v>8334</v>
      </c>
      <c r="R2576" t="s">
        <v>8335</v>
      </c>
      <c r="S2576" s="14">
        <f t="shared" si="161"/>
        <v>42487.825752314813</v>
      </c>
      <c r="T2576" s="14">
        <f t="shared" si="162"/>
        <v>42508.825752314813</v>
      </c>
      <c r="U2576" t="str">
        <f t="shared" si="163"/>
        <v>April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Q2577" t="s">
        <v>8334</v>
      </c>
      <c r="R2577" t="s">
        <v>8335</v>
      </c>
      <c r="S2577" s="14">
        <f t="shared" si="161"/>
        <v>41986.108726851853</v>
      </c>
      <c r="T2577" s="14">
        <f t="shared" si="162"/>
        <v>42016.108726851853</v>
      </c>
      <c r="U2577" t="str">
        <f t="shared" si="163"/>
        <v>December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Q2578" t="s">
        <v>8334</v>
      </c>
      <c r="R2578" t="s">
        <v>8335</v>
      </c>
      <c r="S2578" s="14">
        <f t="shared" si="161"/>
        <v>42060.00980324074</v>
      </c>
      <c r="T2578" s="14">
        <f t="shared" si="162"/>
        <v>42104.968136574069</v>
      </c>
      <c r="U2578" t="str">
        <f t="shared" si="163"/>
        <v>February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Q2579" t="s">
        <v>8334</v>
      </c>
      <c r="R2579" t="s">
        <v>8335</v>
      </c>
      <c r="S2579" s="14">
        <f t="shared" si="161"/>
        <v>41830.820567129631</v>
      </c>
      <c r="T2579" s="14">
        <f t="shared" si="162"/>
        <v>41855.820567129631</v>
      </c>
      <c r="U2579" t="str">
        <f t="shared" si="163"/>
        <v>July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Q2580" t="s">
        <v>8334</v>
      </c>
      <c r="R2580" t="s">
        <v>8335</v>
      </c>
      <c r="S2580" s="14">
        <f t="shared" si="161"/>
        <v>42238.022905092592</v>
      </c>
      <c r="T2580" s="14">
        <f t="shared" si="162"/>
        <v>42286.708333333328</v>
      </c>
      <c r="U2580" t="str">
        <f t="shared" si="163"/>
        <v>August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0.13999999999999999</v>
      </c>
      <c r="Q2581" t="s">
        <v>8334</v>
      </c>
      <c r="R2581" t="s">
        <v>8335</v>
      </c>
      <c r="S2581" s="14">
        <f t="shared" si="161"/>
        <v>41837.829895833333</v>
      </c>
      <c r="T2581" s="14">
        <f t="shared" si="162"/>
        <v>41897.829895833333</v>
      </c>
      <c r="U2581" t="str">
        <f t="shared" si="163"/>
        <v>July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Q2582" t="s">
        <v>8334</v>
      </c>
      <c r="R2582" t="s">
        <v>8335</v>
      </c>
      <c r="S2582" s="14">
        <f t="shared" si="161"/>
        <v>42110.326423611114</v>
      </c>
      <c r="T2582" s="14">
        <f t="shared" si="162"/>
        <v>42140.125</v>
      </c>
      <c r="U2582" t="str">
        <f t="shared" si="163"/>
        <v>April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10.600000000000001</v>
      </c>
      <c r="Q2583" t="s">
        <v>8334</v>
      </c>
      <c r="R2583" t="s">
        <v>8335</v>
      </c>
      <c r="S2583" s="14">
        <f t="shared" si="161"/>
        <v>42294.628449074073</v>
      </c>
      <c r="T2583" s="14">
        <f t="shared" si="162"/>
        <v>42324.670115740737</v>
      </c>
      <c r="U2583" t="str">
        <f t="shared" si="163"/>
        <v>October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Q2584" t="s">
        <v>8334</v>
      </c>
      <c r="R2584" t="s">
        <v>8335</v>
      </c>
      <c r="S2584" s="14">
        <f t="shared" si="161"/>
        <v>42642.988819444443</v>
      </c>
      <c r="T2584" s="14">
        <f t="shared" si="162"/>
        <v>42672.988819444443</v>
      </c>
      <c r="U2584" t="str">
        <f t="shared" si="163"/>
        <v>September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Q2585" t="s">
        <v>8334</v>
      </c>
      <c r="R2585" t="s">
        <v>8335</v>
      </c>
      <c r="S2585" s="14">
        <f t="shared" si="161"/>
        <v>42019.76944444445</v>
      </c>
      <c r="T2585" s="14">
        <f t="shared" si="162"/>
        <v>42079.727777777778</v>
      </c>
      <c r="U2585" t="str">
        <f t="shared" si="163"/>
        <v>January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Q2586" t="s">
        <v>8334</v>
      </c>
      <c r="R2586" t="s">
        <v>8335</v>
      </c>
      <c r="S2586" s="14">
        <f t="shared" si="161"/>
        <v>42140.173252314809</v>
      </c>
      <c r="T2586" s="14">
        <f t="shared" si="162"/>
        <v>42170.173252314809</v>
      </c>
      <c r="U2586" t="str">
        <f t="shared" si="163"/>
        <v>May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Q2587" t="s">
        <v>8334</v>
      </c>
      <c r="R2587" t="s">
        <v>8335</v>
      </c>
      <c r="S2587" s="14">
        <f t="shared" si="161"/>
        <v>41795.963333333333</v>
      </c>
      <c r="T2587" s="14">
        <f t="shared" si="162"/>
        <v>41825.963333333333</v>
      </c>
      <c r="U2587" t="str">
        <f t="shared" si="163"/>
        <v>June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Q2588" t="s">
        <v>8334</v>
      </c>
      <c r="R2588" t="s">
        <v>8335</v>
      </c>
      <c r="S2588" s="14">
        <f t="shared" si="161"/>
        <v>42333.330277777779</v>
      </c>
      <c r="T2588" s="14">
        <f t="shared" si="162"/>
        <v>42363.330277777779</v>
      </c>
      <c r="U2588" t="str">
        <f t="shared" si="163"/>
        <v>November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Q2589" t="s">
        <v>8334</v>
      </c>
      <c r="R2589" t="s">
        <v>8335</v>
      </c>
      <c r="S2589" s="14">
        <f t="shared" si="161"/>
        <v>42338.675381944442</v>
      </c>
      <c r="T2589" s="14">
        <f t="shared" si="162"/>
        <v>42368.675381944442</v>
      </c>
      <c r="U2589" t="str">
        <f t="shared" si="163"/>
        <v>November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Q2590" t="s">
        <v>8334</v>
      </c>
      <c r="R2590" t="s">
        <v>8335</v>
      </c>
      <c r="S2590" s="14">
        <f t="shared" si="161"/>
        <v>42042.676226851851</v>
      </c>
      <c r="T2590" s="14">
        <f t="shared" si="162"/>
        <v>42094.551388888889</v>
      </c>
      <c r="U2590" t="str">
        <f t="shared" si="163"/>
        <v>February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Q2591" t="s">
        <v>8334</v>
      </c>
      <c r="R2591" t="s">
        <v>8335</v>
      </c>
      <c r="S2591" s="14">
        <f t="shared" si="161"/>
        <v>42422.536192129628</v>
      </c>
      <c r="T2591" s="14">
        <f t="shared" si="162"/>
        <v>42452.494525462964</v>
      </c>
      <c r="U2591" t="str">
        <f t="shared" si="163"/>
        <v>February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Q2592" t="s">
        <v>8334</v>
      </c>
      <c r="R2592" t="s">
        <v>8335</v>
      </c>
      <c r="S2592" s="14">
        <f t="shared" si="161"/>
        <v>42388.589085648149</v>
      </c>
      <c r="T2592" s="14">
        <f t="shared" si="162"/>
        <v>42395.589085648149</v>
      </c>
      <c r="U2592" t="str">
        <f t="shared" si="163"/>
        <v>January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Q2593" t="s">
        <v>8334</v>
      </c>
      <c r="R2593" t="s">
        <v>8335</v>
      </c>
      <c r="S2593" s="14">
        <f t="shared" si="161"/>
        <v>42382.906527777777</v>
      </c>
      <c r="T2593" s="14">
        <f t="shared" si="162"/>
        <v>42442.864861111113</v>
      </c>
      <c r="U2593" t="str">
        <f t="shared" si="163"/>
        <v>January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Q2594" t="s">
        <v>8334</v>
      </c>
      <c r="R2594" t="s">
        <v>8335</v>
      </c>
      <c r="S2594" s="14">
        <f t="shared" si="161"/>
        <v>41887.801168981481</v>
      </c>
      <c r="T2594" s="14">
        <f t="shared" si="162"/>
        <v>41917.801168981481</v>
      </c>
      <c r="U2594" t="str">
        <f t="shared" si="163"/>
        <v>September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Q2595" t="s">
        <v>8334</v>
      </c>
      <c r="R2595" t="s">
        <v>8335</v>
      </c>
      <c r="S2595" s="14">
        <f t="shared" si="161"/>
        <v>42089.845208333332</v>
      </c>
      <c r="T2595" s="14">
        <f t="shared" si="162"/>
        <v>42119.845208333332</v>
      </c>
      <c r="U2595" t="str">
        <f t="shared" si="163"/>
        <v>March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Q2596" t="s">
        <v>8334</v>
      </c>
      <c r="R2596" t="s">
        <v>8335</v>
      </c>
      <c r="S2596" s="14">
        <f t="shared" si="161"/>
        <v>41828.967916666668</v>
      </c>
      <c r="T2596" s="14">
        <f t="shared" si="162"/>
        <v>41858.967916666668</v>
      </c>
      <c r="U2596" t="str">
        <f t="shared" si="163"/>
        <v>July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Q2597" t="s">
        <v>8334</v>
      </c>
      <c r="R2597" t="s">
        <v>8335</v>
      </c>
      <c r="S2597" s="14">
        <f t="shared" si="161"/>
        <v>42760.244212962964</v>
      </c>
      <c r="T2597" s="14">
        <f t="shared" si="162"/>
        <v>42790.244212962964</v>
      </c>
      <c r="U2597" t="str">
        <f t="shared" si="163"/>
        <v>January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Q2598" t="s">
        <v>8334</v>
      </c>
      <c r="R2598" t="s">
        <v>8335</v>
      </c>
      <c r="S2598" s="14">
        <f t="shared" si="161"/>
        <v>41828.664456018516</v>
      </c>
      <c r="T2598" s="14">
        <f t="shared" si="162"/>
        <v>41858.664456018516</v>
      </c>
      <c r="U2598" t="str">
        <f t="shared" si="163"/>
        <v>July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Q2599" t="s">
        <v>8334</v>
      </c>
      <c r="R2599" t="s">
        <v>8335</v>
      </c>
      <c r="S2599" s="14">
        <f t="shared" si="161"/>
        <v>42510.341631944444</v>
      </c>
      <c r="T2599" s="14">
        <f t="shared" si="162"/>
        <v>42540.341631944444</v>
      </c>
      <c r="U2599" t="str">
        <f t="shared" si="163"/>
        <v>May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Q2600" t="s">
        <v>8334</v>
      </c>
      <c r="R2600" t="s">
        <v>8335</v>
      </c>
      <c r="S2600" s="14">
        <f t="shared" si="161"/>
        <v>42240.840289351851</v>
      </c>
      <c r="T2600" s="14">
        <f t="shared" si="162"/>
        <v>42270.840289351851</v>
      </c>
      <c r="U2600" t="str">
        <f t="shared" si="163"/>
        <v>August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Q2601" t="s">
        <v>8334</v>
      </c>
      <c r="R2601" t="s">
        <v>8335</v>
      </c>
      <c r="S2601" s="14">
        <f t="shared" si="161"/>
        <v>41809.754016203704</v>
      </c>
      <c r="T2601" s="14">
        <f t="shared" si="162"/>
        <v>41854.754016203704</v>
      </c>
      <c r="U2601" t="str">
        <f t="shared" si="163"/>
        <v>June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Q2602" t="s">
        <v>8334</v>
      </c>
      <c r="R2602" t="s">
        <v>8335</v>
      </c>
      <c r="S2602" s="14">
        <f t="shared" si="161"/>
        <v>42394.900462962964</v>
      </c>
      <c r="T2602" s="14">
        <f t="shared" si="162"/>
        <v>42454.858796296292</v>
      </c>
      <c r="U2602" t="str">
        <f t="shared" si="163"/>
        <v>January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Q2603" t="s">
        <v>8317</v>
      </c>
      <c r="R2603" t="s">
        <v>8353</v>
      </c>
      <c r="S2603" s="14">
        <f t="shared" si="161"/>
        <v>41150.902187500003</v>
      </c>
      <c r="T2603" s="14">
        <f t="shared" si="162"/>
        <v>41165.165972222225</v>
      </c>
      <c r="U2603" t="str">
        <f t="shared" si="163"/>
        <v>August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326.09000000000003</v>
      </c>
      <c r="Q2604" t="s">
        <v>8317</v>
      </c>
      <c r="R2604" t="s">
        <v>8353</v>
      </c>
      <c r="S2604" s="14">
        <f t="shared" si="161"/>
        <v>41915.747314814813</v>
      </c>
      <c r="T2604" s="14">
        <f t="shared" si="162"/>
        <v>41955.888888888891</v>
      </c>
      <c r="U2604" t="str">
        <f t="shared" si="163"/>
        <v>October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101.49000000000001</v>
      </c>
      <c r="Q2605" t="s">
        <v>8317</v>
      </c>
      <c r="R2605" t="s">
        <v>8353</v>
      </c>
      <c r="S2605" s="14">
        <f t="shared" si="161"/>
        <v>41617.912662037037</v>
      </c>
      <c r="T2605" s="14">
        <f t="shared" si="162"/>
        <v>41631.912662037037</v>
      </c>
      <c r="U2605" t="str">
        <f t="shared" si="163"/>
        <v>December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Q2606" t="s">
        <v>8317</v>
      </c>
      <c r="R2606" t="s">
        <v>8353</v>
      </c>
      <c r="S2606" s="14">
        <f t="shared" si="161"/>
        <v>40998.051192129627</v>
      </c>
      <c r="T2606" s="14">
        <f t="shared" si="162"/>
        <v>41028.051192129627</v>
      </c>
      <c r="U2606" t="str">
        <f t="shared" si="163"/>
        <v>March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Q2607" t="s">
        <v>8317</v>
      </c>
      <c r="R2607" t="s">
        <v>8353</v>
      </c>
      <c r="S2607" s="14">
        <f t="shared" si="161"/>
        <v>42508.541550925926</v>
      </c>
      <c r="T2607" s="14">
        <f t="shared" si="162"/>
        <v>42538.541550925926</v>
      </c>
      <c r="U2607" t="str">
        <f t="shared" si="163"/>
        <v>May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Q2608" t="s">
        <v>8317</v>
      </c>
      <c r="R2608" t="s">
        <v>8353</v>
      </c>
      <c r="S2608" s="14">
        <f t="shared" si="161"/>
        <v>41726.712754629625</v>
      </c>
      <c r="T2608" s="14">
        <f t="shared" si="162"/>
        <v>41758.712754629625</v>
      </c>
      <c r="U2608" t="str">
        <f t="shared" si="163"/>
        <v>March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Q2609" t="s">
        <v>8317</v>
      </c>
      <c r="R2609" t="s">
        <v>8353</v>
      </c>
      <c r="S2609" s="14">
        <f t="shared" si="161"/>
        <v>42184.874675925923</v>
      </c>
      <c r="T2609" s="14">
        <f t="shared" si="162"/>
        <v>42228.083333333328</v>
      </c>
      <c r="U2609" t="str">
        <f t="shared" si="163"/>
        <v>June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Q2610" t="s">
        <v>8317</v>
      </c>
      <c r="R2610" t="s">
        <v>8353</v>
      </c>
      <c r="S2610" s="14">
        <f t="shared" si="161"/>
        <v>42767.801712962959</v>
      </c>
      <c r="T2610" s="14">
        <f t="shared" si="162"/>
        <v>42809</v>
      </c>
      <c r="U2610" t="str">
        <f t="shared" si="163"/>
        <v>February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Q2611" t="s">
        <v>8317</v>
      </c>
      <c r="R2611" t="s">
        <v>8353</v>
      </c>
      <c r="S2611" s="14">
        <f t="shared" si="161"/>
        <v>41075.237858796296</v>
      </c>
      <c r="T2611" s="14">
        <f t="shared" si="162"/>
        <v>41105.237858796296</v>
      </c>
      <c r="U2611" t="str">
        <f t="shared" si="163"/>
        <v>June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Q2612" t="s">
        <v>8317</v>
      </c>
      <c r="R2612" t="s">
        <v>8353</v>
      </c>
      <c r="S2612" s="14">
        <f t="shared" si="161"/>
        <v>42564.881076388891</v>
      </c>
      <c r="T2612" s="14">
        <f t="shared" si="162"/>
        <v>42604.290972222225</v>
      </c>
      <c r="U2612" t="str">
        <f t="shared" si="163"/>
        <v>July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2790.6400000000003</v>
      </c>
      <c r="Q2613" t="s">
        <v>8317</v>
      </c>
      <c r="R2613" t="s">
        <v>8353</v>
      </c>
      <c r="S2613" s="14">
        <f t="shared" si="161"/>
        <v>42704.335810185185</v>
      </c>
      <c r="T2613" s="14">
        <f t="shared" si="162"/>
        <v>42737.957638888889</v>
      </c>
      <c r="U2613" t="str">
        <f t="shared" si="163"/>
        <v>November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Q2614" t="s">
        <v>8317</v>
      </c>
      <c r="R2614" t="s">
        <v>8353</v>
      </c>
      <c r="S2614" s="14">
        <f t="shared" si="161"/>
        <v>41982.143171296295</v>
      </c>
      <c r="T2614" s="14">
        <f t="shared" si="162"/>
        <v>42013.143171296295</v>
      </c>
      <c r="U2614" t="str">
        <f t="shared" si="163"/>
        <v>December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Q2615" t="s">
        <v>8317</v>
      </c>
      <c r="R2615" t="s">
        <v>8353</v>
      </c>
      <c r="S2615" s="14">
        <f t="shared" si="161"/>
        <v>41143.81821759259</v>
      </c>
      <c r="T2615" s="14">
        <f t="shared" si="162"/>
        <v>41173.81821759259</v>
      </c>
      <c r="U2615" t="str">
        <f t="shared" si="163"/>
        <v>August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Q2616" t="s">
        <v>8317</v>
      </c>
      <c r="R2616" t="s">
        <v>8353</v>
      </c>
      <c r="S2616" s="14">
        <f t="shared" si="161"/>
        <v>41730.708472222221</v>
      </c>
      <c r="T2616" s="14">
        <f t="shared" si="162"/>
        <v>41759.208333333336</v>
      </c>
      <c r="U2616" t="str">
        <f t="shared" si="163"/>
        <v>April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Q2617" t="s">
        <v>8317</v>
      </c>
      <c r="R2617" t="s">
        <v>8353</v>
      </c>
      <c r="S2617" s="14">
        <f t="shared" si="161"/>
        <v>42453.49726851852</v>
      </c>
      <c r="T2617" s="14">
        <f t="shared" si="162"/>
        <v>42490.5</v>
      </c>
      <c r="U2617" t="str">
        <f t="shared" si="163"/>
        <v>March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Q2618" t="s">
        <v>8317</v>
      </c>
      <c r="R2618" t="s">
        <v>8353</v>
      </c>
      <c r="S2618" s="14">
        <f t="shared" si="161"/>
        <v>42211.99454861111</v>
      </c>
      <c r="T2618" s="14">
        <f t="shared" si="162"/>
        <v>42241.99454861111</v>
      </c>
      <c r="U2618" t="str">
        <f t="shared" si="163"/>
        <v>July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Q2619" t="s">
        <v>8317</v>
      </c>
      <c r="R2619" t="s">
        <v>8353</v>
      </c>
      <c r="S2619" s="14">
        <f t="shared" si="161"/>
        <v>41902.874432870369</v>
      </c>
      <c r="T2619" s="14">
        <f t="shared" si="162"/>
        <v>41932.874432870369</v>
      </c>
      <c r="U2619" t="str">
        <f t="shared" si="163"/>
        <v>September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Q2620" t="s">
        <v>8317</v>
      </c>
      <c r="R2620" t="s">
        <v>8353</v>
      </c>
      <c r="S2620" s="14">
        <f t="shared" si="161"/>
        <v>42279.792372685188</v>
      </c>
      <c r="T2620" s="14">
        <f t="shared" si="162"/>
        <v>42339.834039351852</v>
      </c>
      <c r="U2620" t="str">
        <f t="shared" si="163"/>
        <v>October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Q2621" t="s">
        <v>8317</v>
      </c>
      <c r="R2621" t="s">
        <v>8353</v>
      </c>
      <c r="S2621" s="14">
        <f t="shared" si="161"/>
        <v>42273.884305555555</v>
      </c>
      <c r="T2621" s="14">
        <f t="shared" si="162"/>
        <v>42300.458333333328</v>
      </c>
      <c r="U2621" t="str">
        <f t="shared" si="163"/>
        <v>September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Q2622" t="s">
        <v>8317</v>
      </c>
      <c r="R2622" t="s">
        <v>8353</v>
      </c>
      <c r="S2622" s="14">
        <f t="shared" si="161"/>
        <v>42251.16715277778</v>
      </c>
      <c r="T2622" s="14">
        <f t="shared" si="162"/>
        <v>42288.041666666672</v>
      </c>
      <c r="U2622" t="str">
        <f t="shared" si="163"/>
        <v>September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Q2623" t="s">
        <v>8317</v>
      </c>
      <c r="R2623" t="s">
        <v>8353</v>
      </c>
      <c r="S2623" s="14">
        <f t="shared" si="161"/>
        <v>42115.747546296298</v>
      </c>
      <c r="T2623" s="14">
        <f t="shared" si="162"/>
        <v>42145.747546296298</v>
      </c>
      <c r="U2623" t="str">
        <f t="shared" si="163"/>
        <v>April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Q2624" t="s">
        <v>8317</v>
      </c>
      <c r="R2624" t="s">
        <v>8353</v>
      </c>
      <c r="S2624" s="14">
        <f t="shared" si="161"/>
        <v>42689.74324074074</v>
      </c>
      <c r="T2624" s="14">
        <f t="shared" si="162"/>
        <v>42734.74324074074</v>
      </c>
      <c r="U2624" t="str">
        <f t="shared" si="163"/>
        <v>November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114.00000000000001</v>
      </c>
      <c r="Q2625" t="s">
        <v>8317</v>
      </c>
      <c r="R2625" t="s">
        <v>8353</v>
      </c>
      <c r="S2625" s="14">
        <f t="shared" si="161"/>
        <v>42692.256550925929</v>
      </c>
      <c r="T2625" s="14">
        <f t="shared" si="162"/>
        <v>42706.256550925929</v>
      </c>
      <c r="U2625" t="str">
        <f t="shared" si="163"/>
        <v>November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Q2626" t="s">
        <v>8317</v>
      </c>
      <c r="R2626" t="s">
        <v>8353</v>
      </c>
      <c r="S2626" s="14">
        <f t="shared" si="161"/>
        <v>41144.421550925923</v>
      </c>
      <c r="T2626" s="14">
        <f t="shared" si="162"/>
        <v>41165.421550925923</v>
      </c>
      <c r="U2626" t="str">
        <f t="shared" si="163"/>
        <v>August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MROUND(E2627/D2627, 0.0001) * 100</f>
        <v>956</v>
      </c>
      <c r="Q2627" t="s">
        <v>8317</v>
      </c>
      <c r="R2627" t="s">
        <v>8353</v>
      </c>
      <c r="S2627" s="14">
        <f t="shared" ref="S2627:S2690" si="165">(J2627/86400)+DATE(1970,1,1)</f>
        <v>42658.810277777782</v>
      </c>
      <c r="T2627" s="14">
        <f t="shared" ref="T2627:T2690" si="166">(I2627/86400)+DATE(1970,1,1)</f>
        <v>42683.851944444439</v>
      </c>
      <c r="U2627" t="str">
        <f t="shared" ref="U2627:U2690" si="167">TEXT(S2627, "MMMM")</f>
        <v>October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Q2628" t="s">
        <v>8317</v>
      </c>
      <c r="R2628" t="s">
        <v>8353</v>
      </c>
      <c r="S2628" s="14">
        <f t="shared" si="165"/>
        <v>42128.628113425926</v>
      </c>
      <c r="T2628" s="14">
        <f t="shared" si="166"/>
        <v>42158.628113425926</v>
      </c>
      <c r="U2628" t="str">
        <f t="shared" si="167"/>
        <v>May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646.67000000000007</v>
      </c>
      <c r="Q2629" t="s">
        <v>8317</v>
      </c>
      <c r="R2629" t="s">
        <v>8353</v>
      </c>
      <c r="S2629" s="14">
        <f t="shared" si="165"/>
        <v>42304.829409722224</v>
      </c>
      <c r="T2629" s="14">
        <f t="shared" si="166"/>
        <v>42334.871076388888</v>
      </c>
      <c r="U2629" t="str">
        <f t="shared" si="167"/>
        <v>October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110.37000000000002</v>
      </c>
      <c r="Q2630" t="s">
        <v>8317</v>
      </c>
      <c r="R2630" t="s">
        <v>8353</v>
      </c>
      <c r="S2630" s="14">
        <f t="shared" si="165"/>
        <v>41953.966053240743</v>
      </c>
      <c r="T2630" s="14">
        <f t="shared" si="166"/>
        <v>41973.966053240743</v>
      </c>
      <c r="U2630" t="str">
        <f t="shared" si="167"/>
        <v>November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Q2631" t="s">
        <v>8317</v>
      </c>
      <c r="R2631" t="s">
        <v>8353</v>
      </c>
      <c r="S2631" s="14">
        <f t="shared" si="165"/>
        <v>42108.538449074069</v>
      </c>
      <c r="T2631" s="14">
        <f t="shared" si="166"/>
        <v>42138.538449074069</v>
      </c>
      <c r="U2631" t="str">
        <f t="shared" si="167"/>
        <v>April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Q2632" t="s">
        <v>8317</v>
      </c>
      <c r="R2632" t="s">
        <v>8353</v>
      </c>
      <c r="S2632" s="14">
        <f t="shared" si="165"/>
        <v>42524.105462962965</v>
      </c>
      <c r="T2632" s="14">
        <f t="shared" si="166"/>
        <v>42551.416666666672</v>
      </c>
      <c r="U2632" t="str">
        <f t="shared" si="167"/>
        <v>June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Q2633" t="s">
        <v>8317</v>
      </c>
      <c r="R2633" t="s">
        <v>8353</v>
      </c>
      <c r="S2633" s="14">
        <f t="shared" si="165"/>
        <v>42218.169293981482</v>
      </c>
      <c r="T2633" s="14">
        <f t="shared" si="166"/>
        <v>42246.169293981482</v>
      </c>
      <c r="U2633" t="str">
        <f t="shared" si="167"/>
        <v>August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137.01000000000002</v>
      </c>
      <c r="Q2634" t="s">
        <v>8317</v>
      </c>
      <c r="R2634" t="s">
        <v>8353</v>
      </c>
      <c r="S2634" s="14">
        <f t="shared" si="165"/>
        <v>42494.061793981484</v>
      </c>
      <c r="T2634" s="14">
        <f t="shared" si="166"/>
        <v>42519.061793981484</v>
      </c>
      <c r="U2634" t="str">
        <f t="shared" si="167"/>
        <v>May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Q2635" t="s">
        <v>8317</v>
      </c>
      <c r="R2635" t="s">
        <v>8353</v>
      </c>
      <c r="S2635" s="14">
        <f t="shared" si="165"/>
        <v>41667.823287037041</v>
      </c>
      <c r="T2635" s="14">
        <f t="shared" si="166"/>
        <v>41697.958333333336</v>
      </c>
      <c r="U2635" t="str">
        <f t="shared" si="167"/>
        <v>January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106.02000000000001</v>
      </c>
      <c r="Q2636" t="s">
        <v>8317</v>
      </c>
      <c r="R2636" t="s">
        <v>8353</v>
      </c>
      <c r="S2636" s="14">
        <f t="shared" si="165"/>
        <v>42612.656493055554</v>
      </c>
      <c r="T2636" s="14">
        <f t="shared" si="166"/>
        <v>42642.656493055554</v>
      </c>
      <c r="U2636" t="str">
        <f t="shared" si="167"/>
        <v>August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Q2637" t="s">
        <v>8317</v>
      </c>
      <c r="R2637" t="s">
        <v>8353</v>
      </c>
      <c r="S2637" s="14">
        <f t="shared" si="165"/>
        <v>42037.950937500005</v>
      </c>
      <c r="T2637" s="14">
        <f t="shared" si="166"/>
        <v>42072.909270833334</v>
      </c>
      <c r="U2637" t="str">
        <f t="shared" si="167"/>
        <v>February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Q2638" t="s">
        <v>8317</v>
      </c>
      <c r="R2638" t="s">
        <v>8353</v>
      </c>
      <c r="S2638" s="14">
        <f t="shared" si="165"/>
        <v>42636.614745370374</v>
      </c>
      <c r="T2638" s="14">
        <f t="shared" si="166"/>
        <v>42659.041666666672</v>
      </c>
      <c r="U2638" t="str">
        <f t="shared" si="167"/>
        <v>September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166.20000000000002</v>
      </c>
      <c r="Q2639" t="s">
        <v>8317</v>
      </c>
      <c r="R2639" t="s">
        <v>8353</v>
      </c>
      <c r="S2639" s="14">
        <f t="shared" si="165"/>
        <v>42639.549479166672</v>
      </c>
      <c r="T2639" s="14">
        <f t="shared" si="166"/>
        <v>42655.549479166672</v>
      </c>
      <c r="U2639" t="str">
        <f t="shared" si="167"/>
        <v>September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Q2640" t="s">
        <v>8317</v>
      </c>
      <c r="R2640" t="s">
        <v>8353</v>
      </c>
      <c r="S2640" s="14">
        <f t="shared" si="165"/>
        <v>41989.913136574076</v>
      </c>
      <c r="T2640" s="14">
        <f t="shared" si="166"/>
        <v>42019.913136574076</v>
      </c>
      <c r="U2640" t="str">
        <f t="shared" si="167"/>
        <v>December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Q2641" t="s">
        <v>8317</v>
      </c>
      <c r="R2641" t="s">
        <v>8353</v>
      </c>
      <c r="S2641" s="14">
        <f t="shared" si="165"/>
        <v>42024.86513888889</v>
      </c>
      <c r="T2641" s="14">
        <f t="shared" si="166"/>
        <v>42054.86513888889</v>
      </c>
      <c r="U2641" t="str">
        <f t="shared" si="167"/>
        <v>January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Q2642" t="s">
        <v>8317</v>
      </c>
      <c r="R2642" t="s">
        <v>8353</v>
      </c>
      <c r="S2642" s="14">
        <f t="shared" si="165"/>
        <v>42103.160578703704</v>
      </c>
      <c r="T2642" s="14">
        <f t="shared" si="166"/>
        <v>42163.160578703704</v>
      </c>
      <c r="U2642" t="str">
        <f t="shared" si="167"/>
        <v>April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Q2643" t="s">
        <v>8317</v>
      </c>
      <c r="R2643" t="s">
        <v>8353</v>
      </c>
      <c r="S2643" s="14">
        <f t="shared" si="165"/>
        <v>41880.827118055553</v>
      </c>
      <c r="T2643" s="14">
        <f t="shared" si="166"/>
        <v>41897.839583333334</v>
      </c>
      <c r="U2643" t="str">
        <f t="shared" si="167"/>
        <v>August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Q2644" t="s">
        <v>8317</v>
      </c>
      <c r="R2644" t="s">
        <v>8353</v>
      </c>
      <c r="S2644" s="14">
        <f t="shared" si="165"/>
        <v>42536.246620370366</v>
      </c>
      <c r="T2644" s="14">
        <f t="shared" si="166"/>
        <v>42566.289583333331</v>
      </c>
      <c r="U2644" t="str">
        <f t="shared" si="167"/>
        <v>June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Q2645" t="s">
        <v>8317</v>
      </c>
      <c r="R2645" t="s">
        <v>8353</v>
      </c>
      <c r="S2645" s="14">
        <f t="shared" si="165"/>
        <v>42689.582349537042</v>
      </c>
      <c r="T2645" s="14">
        <f t="shared" si="166"/>
        <v>42725.332638888889</v>
      </c>
      <c r="U2645" t="str">
        <f t="shared" si="167"/>
        <v>November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2.0500000000000003</v>
      </c>
      <c r="Q2646" t="s">
        <v>8317</v>
      </c>
      <c r="R2646" t="s">
        <v>8353</v>
      </c>
      <c r="S2646" s="14">
        <f t="shared" si="165"/>
        <v>42774.792071759264</v>
      </c>
      <c r="T2646" s="14">
        <f t="shared" si="166"/>
        <v>42804.792071759264</v>
      </c>
      <c r="U2646" t="str">
        <f t="shared" si="167"/>
        <v>February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10.500000000000002</v>
      </c>
      <c r="Q2647" t="s">
        <v>8317</v>
      </c>
      <c r="R2647" t="s">
        <v>8353</v>
      </c>
      <c r="S2647" s="14">
        <f t="shared" si="165"/>
        <v>41921.842627314814</v>
      </c>
      <c r="T2647" s="14">
        <f t="shared" si="166"/>
        <v>41951.884293981479</v>
      </c>
      <c r="U2647" t="str">
        <f t="shared" si="167"/>
        <v>October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8.4200000000000017</v>
      </c>
      <c r="Q2648" t="s">
        <v>8317</v>
      </c>
      <c r="R2648" t="s">
        <v>8353</v>
      </c>
      <c r="S2648" s="14">
        <f t="shared" si="165"/>
        <v>42226.313298611116</v>
      </c>
      <c r="T2648" s="14">
        <f t="shared" si="166"/>
        <v>42256.313298611116</v>
      </c>
      <c r="U2648" t="str">
        <f t="shared" si="167"/>
        <v>August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1.4400000000000002</v>
      </c>
      <c r="Q2649" t="s">
        <v>8317</v>
      </c>
      <c r="R2649" t="s">
        <v>8353</v>
      </c>
      <c r="S2649" s="14">
        <f t="shared" si="165"/>
        <v>42200.261793981481</v>
      </c>
      <c r="T2649" s="14">
        <f t="shared" si="166"/>
        <v>42230.261793981481</v>
      </c>
      <c r="U2649" t="str">
        <f t="shared" si="167"/>
        <v>July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Q2650" t="s">
        <v>8317</v>
      </c>
      <c r="R2650" t="s">
        <v>8353</v>
      </c>
      <c r="S2650" s="14">
        <f t="shared" si="165"/>
        <v>42408.714814814812</v>
      </c>
      <c r="T2650" s="14">
        <f t="shared" si="166"/>
        <v>42438.714814814812</v>
      </c>
      <c r="U2650" t="str">
        <f t="shared" si="167"/>
        <v>February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Q2651" t="s">
        <v>8317</v>
      </c>
      <c r="R2651" t="s">
        <v>8353</v>
      </c>
      <c r="S2651" s="14">
        <f t="shared" si="165"/>
        <v>42341.99700231482</v>
      </c>
      <c r="T2651" s="14">
        <f t="shared" si="166"/>
        <v>42401.99700231482</v>
      </c>
      <c r="U2651" t="str">
        <f t="shared" si="167"/>
        <v>December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Q2652" t="s">
        <v>8317</v>
      </c>
      <c r="R2652" t="s">
        <v>8353</v>
      </c>
      <c r="S2652" s="14">
        <f t="shared" si="165"/>
        <v>42695.624340277776</v>
      </c>
      <c r="T2652" s="14">
        <f t="shared" si="166"/>
        <v>42725.624340277776</v>
      </c>
      <c r="U2652" t="str">
        <f t="shared" si="167"/>
        <v>November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Q2653" t="s">
        <v>8317</v>
      </c>
      <c r="R2653" t="s">
        <v>8353</v>
      </c>
      <c r="S2653" s="14">
        <f t="shared" si="165"/>
        <v>42327.805659722224</v>
      </c>
      <c r="T2653" s="14">
        <f t="shared" si="166"/>
        <v>42355.805659722224</v>
      </c>
      <c r="U2653" t="str">
        <f t="shared" si="167"/>
        <v>November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Q2654" t="s">
        <v>8317</v>
      </c>
      <c r="R2654" t="s">
        <v>8353</v>
      </c>
      <c r="S2654" s="14">
        <f t="shared" si="165"/>
        <v>41953.158854166672</v>
      </c>
      <c r="T2654" s="14">
        <f t="shared" si="166"/>
        <v>41983.158854166672</v>
      </c>
      <c r="U2654" t="str">
        <f t="shared" si="167"/>
        <v>November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11.520000000000001</v>
      </c>
      <c r="Q2655" t="s">
        <v>8317</v>
      </c>
      <c r="R2655" t="s">
        <v>8353</v>
      </c>
      <c r="S2655" s="14">
        <f t="shared" si="165"/>
        <v>41771.651932870373</v>
      </c>
      <c r="T2655" s="14">
        <f t="shared" si="166"/>
        <v>41803.166666666664</v>
      </c>
      <c r="U2655" t="str">
        <f t="shared" si="167"/>
        <v>May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Q2656" t="s">
        <v>8317</v>
      </c>
      <c r="R2656" t="s">
        <v>8353</v>
      </c>
      <c r="S2656" s="14">
        <f t="shared" si="165"/>
        <v>42055.600995370369</v>
      </c>
      <c r="T2656" s="14">
        <f t="shared" si="166"/>
        <v>42115.559328703705</v>
      </c>
      <c r="U2656" t="str">
        <f t="shared" si="167"/>
        <v>February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Q2657" t="s">
        <v>8317</v>
      </c>
      <c r="R2657" t="s">
        <v>8353</v>
      </c>
      <c r="S2657" s="14">
        <f t="shared" si="165"/>
        <v>42381.866284722222</v>
      </c>
      <c r="T2657" s="14">
        <f t="shared" si="166"/>
        <v>42409.833333333328</v>
      </c>
      <c r="U2657" t="str">
        <f t="shared" si="167"/>
        <v>January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Q2658" t="s">
        <v>8317</v>
      </c>
      <c r="R2658" t="s">
        <v>8353</v>
      </c>
      <c r="S2658" s="14">
        <f t="shared" si="165"/>
        <v>42767.688518518524</v>
      </c>
      <c r="T2658" s="14">
        <f t="shared" si="166"/>
        <v>42806.791666666672</v>
      </c>
      <c r="U2658" t="str">
        <f t="shared" si="167"/>
        <v>February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18.740000000000002</v>
      </c>
      <c r="Q2659" t="s">
        <v>8317</v>
      </c>
      <c r="R2659" t="s">
        <v>8353</v>
      </c>
      <c r="S2659" s="14">
        <f t="shared" si="165"/>
        <v>42551.928854166668</v>
      </c>
      <c r="T2659" s="14">
        <f t="shared" si="166"/>
        <v>42585.0625</v>
      </c>
      <c r="U2659" t="str">
        <f t="shared" si="167"/>
        <v>June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9.0000000000000011E-2</v>
      </c>
      <c r="Q2660" t="s">
        <v>8317</v>
      </c>
      <c r="R2660" t="s">
        <v>8353</v>
      </c>
      <c r="S2660" s="14">
        <f t="shared" si="165"/>
        <v>42551.884189814809</v>
      </c>
      <c r="T2660" s="14">
        <f t="shared" si="166"/>
        <v>42581.884189814809</v>
      </c>
      <c r="U2660" t="str">
        <f t="shared" si="167"/>
        <v>June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Q2661" t="s">
        <v>8317</v>
      </c>
      <c r="R2661" t="s">
        <v>8353</v>
      </c>
      <c r="S2661" s="14">
        <f t="shared" si="165"/>
        <v>42082.069560185184</v>
      </c>
      <c r="T2661" s="14">
        <f t="shared" si="166"/>
        <v>42112.069560185184</v>
      </c>
      <c r="U2661" t="str">
        <f t="shared" si="167"/>
        <v>March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Q2662" t="s">
        <v>8317</v>
      </c>
      <c r="R2662" t="s">
        <v>8353</v>
      </c>
      <c r="S2662" s="14">
        <f t="shared" si="165"/>
        <v>42272.713171296295</v>
      </c>
      <c r="T2662" s="14">
        <f t="shared" si="166"/>
        <v>42332.754837962959</v>
      </c>
      <c r="U2662" t="str">
        <f t="shared" si="167"/>
        <v>September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102.90000000000002</v>
      </c>
      <c r="Q2663" t="s">
        <v>8317</v>
      </c>
      <c r="R2663" t="s">
        <v>8354</v>
      </c>
      <c r="S2663" s="14">
        <f t="shared" si="165"/>
        <v>41542.958449074074</v>
      </c>
      <c r="T2663" s="14">
        <f t="shared" si="166"/>
        <v>41572.958449074074</v>
      </c>
      <c r="U2663" t="str">
        <f t="shared" si="167"/>
        <v>September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Q2664" t="s">
        <v>8317</v>
      </c>
      <c r="R2664" t="s">
        <v>8354</v>
      </c>
      <c r="S2664" s="14">
        <f t="shared" si="165"/>
        <v>42207.746678240743</v>
      </c>
      <c r="T2664" s="14">
        <f t="shared" si="166"/>
        <v>42237.746678240743</v>
      </c>
      <c r="U2664" t="str">
        <f t="shared" si="167"/>
        <v>July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104.60000000000001</v>
      </c>
      <c r="Q2665" t="s">
        <v>8317</v>
      </c>
      <c r="R2665" t="s">
        <v>8354</v>
      </c>
      <c r="S2665" s="14">
        <f t="shared" si="165"/>
        <v>42222.622766203705</v>
      </c>
      <c r="T2665" s="14">
        <f t="shared" si="166"/>
        <v>42251.625</v>
      </c>
      <c r="U2665" t="str">
        <f t="shared" si="167"/>
        <v>August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Q2666" t="s">
        <v>8317</v>
      </c>
      <c r="R2666" t="s">
        <v>8354</v>
      </c>
      <c r="S2666" s="14">
        <f t="shared" si="165"/>
        <v>42313.02542824074</v>
      </c>
      <c r="T2666" s="14">
        <f t="shared" si="166"/>
        <v>42347.290972222225</v>
      </c>
      <c r="U2666" t="str">
        <f t="shared" si="167"/>
        <v>November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Q2667" t="s">
        <v>8317</v>
      </c>
      <c r="R2667" t="s">
        <v>8354</v>
      </c>
      <c r="S2667" s="14">
        <f t="shared" si="165"/>
        <v>42083.895532407405</v>
      </c>
      <c r="T2667" s="14">
        <f t="shared" si="166"/>
        <v>42128.895532407405</v>
      </c>
      <c r="U2667" t="str">
        <f t="shared" si="167"/>
        <v>March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Q2668" t="s">
        <v>8317</v>
      </c>
      <c r="R2668" t="s">
        <v>8354</v>
      </c>
      <c r="S2668" s="14">
        <f t="shared" si="165"/>
        <v>42235.764340277776</v>
      </c>
      <c r="T2668" s="14">
        <f t="shared" si="166"/>
        <v>42272.875</v>
      </c>
      <c r="U2668" t="str">
        <f t="shared" si="167"/>
        <v>August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Q2669" t="s">
        <v>8317</v>
      </c>
      <c r="R2669" t="s">
        <v>8354</v>
      </c>
      <c r="S2669" s="14">
        <f t="shared" si="165"/>
        <v>42380.926111111112</v>
      </c>
      <c r="T2669" s="14">
        <f t="shared" si="166"/>
        <v>42410.926111111112</v>
      </c>
      <c r="U2669" t="str">
        <f t="shared" si="167"/>
        <v>January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Q2670" t="s">
        <v>8317</v>
      </c>
      <c r="R2670" t="s">
        <v>8354</v>
      </c>
      <c r="S2670" s="14">
        <f t="shared" si="165"/>
        <v>42275.58871527778</v>
      </c>
      <c r="T2670" s="14">
        <f t="shared" si="166"/>
        <v>42317.60555555555</v>
      </c>
      <c r="U2670" t="str">
        <f t="shared" si="167"/>
        <v>September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125.13000000000001</v>
      </c>
      <c r="Q2671" t="s">
        <v>8317</v>
      </c>
      <c r="R2671" t="s">
        <v>8354</v>
      </c>
      <c r="S2671" s="14">
        <f t="shared" si="165"/>
        <v>42319.035833333328</v>
      </c>
      <c r="T2671" s="14">
        <f t="shared" si="166"/>
        <v>42379.035833333328</v>
      </c>
      <c r="U2671" t="str">
        <f t="shared" si="167"/>
        <v>November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6.4200000000000008</v>
      </c>
      <c r="Q2672" t="s">
        <v>8317</v>
      </c>
      <c r="R2672" t="s">
        <v>8354</v>
      </c>
      <c r="S2672" s="14">
        <f t="shared" si="165"/>
        <v>41821.020601851851</v>
      </c>
      <c r="T2672" s="14">
        <f t="shared" si="166"/>
        <v>41849.020601851851</v>
      </c>
      <c r="U2672" t="str">
        <f t="shared" si="167"/>
        <v>July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Q2673" t="s">
        <v>8317</v>
      </c>
      <c r="R2673" t="s">
        <v>8354</v>
      </c>
      <c r="S2673" s="14">
        <f t="shared" si="165"/>
        <v>41962.749027777776</v>
      </c>
      <c r="T2673" s="14">
        <f t="shared" si="166"/>
        <v>41992.818055555559</v>
      </c>
      <c r="U2673" t="str">
        <f t="shared" si="167"/>
        <v>November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33.190000000000005</v>
      </c>
      <c r="Q2674" t="s">
        <v>8317</v>
      </c>
      <c r="R2674" t="s">
        <v>8354</v>
      </c>
      <c r="S2674" s="14">
        <f t="shared" si="165"/>
        <v>42344.884143518517</v>
      </c>
      <c r="T2674" s="14">
        <f t="shared" si="166"/>
        <v>42366.25</v>
      </c>
      <c r="U2674" t="str">
        <f t="shared" si="167"/>
        <v>December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Q2675" t="s">
        <v>8317</v>
      </c>
      <c r="R2675" t="s">
        <v>8354</v>
      </c>
      <c r="S2675" s="14">
        <f t="shared" si="165"/>
        <v>41912.541655092595</v>
      </c>
      <c r="T2675" s="14">
        <f t="shared" si="166"/>
        <v>41941.947916666664</v>
      </c>
      <c r="U2675" t="str">
        <f t="shared" si="167"/>
        <v>September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Q2676" t="s">
        <v>8317</v>
      </c>
      <c r="R2676" t="s">
        <v>8354</v>
      </c>
      <c r="S2676" s="14">
        <f t="shared" si="165"/>
        <v>42529.632754629631</v>
      </c>
      <c r="T2676" s="14">
        <f t="shared" si="166"/>
        <v>42556.207638888889</v>
      </c>
      <c r="U2676" t="str">
        <f t="shared" si="167"/>
        <v>June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7.5900000000000007</v>
      </c>
      <c r="Q2677" t="s">
        <v>8317</v>
      </c>
      <c r="R2677" t="s">
        <v>8354</v>
      </c>
      <c r="S2677" s="14">
        <f t="shared" si="165"/>
        <v>41923.857511574075</v>
      </c>
      <c r="T2677" s="14">
        <f t="shared" si="166"/>
        <v>41953.899178240739</v>
      </c>
      <c r="U2677" t="str">
        <f t="shared" si="167"/>
        <v>October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Q2678" t="s">
        <v>8317</v>
      </c>
      <c r="R2678" t="s">
        <v>8354</v>
      </c>
      <c r="S2678" s="14">
        <f t="shared" si="165"/>
        <v>42482.624699074076</v>
      </c>
      <c r="T2678" s="14">
        <f t="shared" si="166"/>
        <v>42512.624699074076</v>
      </c>
      <c r="U2678" t="str">
        <f t="shared" si="167"/>
        <v>April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Q2679" t="s">
        <v>8317</v>
      </c>
      <c r="R2679" t="s">
        <v>8354</v>
      </c>
      <c r="S2679" s="14">
        <f t="shared" si="165"/>
        <v>41793.029432870375</v>
      </c>
      <c r="T2679" s="14">
        <f t="shared" si="166"/>
        <v>41823.029432870375</v>
      </c>
      <c r="U2679" t="str">
        <f t="shared" si="167"/>
        <v>June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Q2680" t="s">
        <v>8317</v>
      </c>
      <c r="R2680" t="s">
        <v>8354</v>
      </c>
      <c r="S2680" s="14">
        <f t="shared" si="165"/>
        <v>42241.798206018517</v>
      </c>
      <c r="T2680" s="14">
        <f t="shared" si="166"/>
        <v>42271.798206018517</v>
      </c>
      <c r="U2680" t="str">
        <f t="shared" si="167"/>
        <v>August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Q2681" t="s">
        <v>8317</v>
      </c>
      <c r="R2681" t="s">
        <v>8354</v>
      </c>
      <c r="S2681" s="14">
        <f t="shared" si="165"/>
        <v>42033.001087962963</v>
      </c>
      <c r="T2681" s="14">
        <f t="shared" si="166"/>
        <v>42063.001087962963</v>
      </c>
      <c r="U2681" t="str">
        <f t="shared" si="167"/>
        <v>January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Q2682" t="s">
        <v>8317</v>
      </c>
      <c r="R2682" t="s">
        <v>8354</v>
      </c>
      <c r="S2682" s="14">
        <f t="shared" si="165"/>
        <v>42436.211701388893</v>
      </c>
      <c r="T2682" s="14">
        <f t="shared" si="166"/>
        <v>42466.170034722221</v>
      </c>
      <c r="U2682" t="str">
        <f t="shared" si="167"/>
        <v>March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0.69000000000000006</v>
      </c>
      <c r="Q2683" t="s">
        <v>8334</v>
      </c>
      <c r="R2683" t="s">
        <v>8335</v>
      </c>
      <c r="S2683" s="14">
        <f t="shared" si="165"/>
        <v>41805.895254629628</v>
      </c>
      <c r="T2683" s="14">
        <f t="shared" si="166"/>
        <v>41830.895254629628</v>
      </c>
      <c r="U2683" t="str">
        <f t="shared" si="167"/>
        <v>June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28.300000000000004</v>
      </c>
      <c r="Q2684" t="s">
        <v>8334</v>
      </c>
      <c r="R2684" t="s">
        <v>8335</v>
      </c>
      <c r="S2684" s="14">
        <f t="shared" si="165"/>
        <v>41932.871990740743</v>
      </c>
      <c r="T2684" s="14">
        <f t="shared" si="166"/>
        <v>41965.249305555553</v>
      </c>
      <c r="U2684" t="str">
        <f t="shared" si="167"/>
        <v>October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0.24000000000000002</v>
      </c>
      <c r="Q2685" t="s">
        <v>8334</v>
      </c>
      <c r="R2685" t="s">
        <v>8335</v>
      </c>
      <c r="S2685" s="14">
        <f t="shared" si="165"/>
        <v>42034.75509259259</v>
      </c>
      <c r="T2685" s="14">
        <f t="shared" si="166"/>
        <v>42064.75509259259</v>
      </c>
      <c r="U2685" t="str">
        <f t="shared" si="167"/>
        <v>January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1.1400000000000001</v>
      </c>
      <c r="Q2686" t="s">
        <v>8334</v>
      </c>
      <c r="R2686" t="s">
        <v>8335</v>
      </c>
      <c r="S2686" s="14">
        <f t="shared" si="165"/>
        <v>41820.914641203708</v>
      </c>
      <c r="T2686" s="14">
        <f t="shared" si="166"/>
        <v>41860.914641203708</v>
      </c>
      <c r="U2686" t="str">
        <f t="shared" si="167"/>
        <v>June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Q2687" t="s">
        <v>8334</v>
      </c>
      <c r="R2687" t="s">
        <v>8335</v>
      </c>
      <c r="S2687" s="14">
        <f t="shared" si="165"/>
        <v>42061.69594907407</v>
      </c>
      <c r="T2687" s="14">
        <f t="shared" si="166"/>
        <v>42121.654282407406</v>
      </c>
      <c r="U2687" t="str">
        <f t="shared" si="167"/>
        <v>February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Q2688" t="s">
        <v>8334</v>
      </c>
      <c r="R2688" t="s">
        <v>8335</v>
      </c>
      <c r="S2688" s="14">
        <f t="shared" si="165"/>
        <v>41892.974803240737</v>
      </c>
      <c r="T2688" s="14">
        <f t="shared" si="166"/>
        <v>41912.974803240737</v>
      </c>
      <c r="U2688" t="str">
        <f t="shared" si="167"/>
        <v>September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Q2689" t="s">
        <v>8334</v>
      </c>
      <c r="R2689" t="s">
        <v>8335</v>
      </c>
      <c r="S2689" s="14">
        <f t="shared" si="165"/>
        <v>42154.64025462963</v>
      </c>
      <c r="T2689" s="14">
        <f t="shared" si="166"/>
        <v>42184.64025462963</v>
      </c>
      <c r="U2689" t="str">
        <f t="shared" si="167"/>
        <v>May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Q2690" t="s">
        <v>8334</v>
      </c>
      <c r="R2690" t="s">
        <v>8335</v>
      </c>
      <c r="S2690" s="14">
        <f t="shared" si="165"/>
        <v>42028.11886574074</v>
      </c>
      <c r="T2690" s="14">
        <f t="shared" si="166"/>
        <v>42059.125</v>
      </c>
      <c r="U2690" t="str">
        <f t="shared" si="167"/>
        <v>January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MROUND(E2691/D2691, 0.0001) * 100</f>
        <v>0</v>
      </c>
      <c r="Q2691" t="s">
        <v>8334</v>
      </c>
      <c r="R2691" t="s">
        <v>8335</v>
      </c>
      <c r="S2691" s="14">
        <f t="shared" ref="S2691:S2754" si="169">(J2691/86400)+DATE(1970,1,1)</f>
        <v>42551.961689814816</v>
      </c>
      <c r="T2691" s="14">
        <f t="shared" ref="T2691:T2754" si="170">(I2691/86400)+DATE(1970,1,1)</f>
        <v>42581.961689814816</v>
      </c>
      <c r="U2691" t="str">
        <f t="shared" ref="U2691:U2754" si="171">TEXT(S2691, "MMMM")</f>
        <v>June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Q2692" t="s">
        <v>8334</v>
      </c>
      <c r="R2692" t="s">
        <v>8335</v>
      </c>
      <c r="S2692" s="14">
        <f t="shared" si="169"/>
        <v>42113.105046296296</v>
      </c>
      <c r="T2692" s="14">
        <f t="shared" si="170"/>
        <v>42158.105046296296</v>
      </c>
      <c r="U2692" t="str">
        <f t="shared" si="171"/>
        <v>April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Q2693" t="s">
        <v>8334</v>
      </c>
      <c r="R2693" t="s">
        <v>8335</v>
      </c>
      <c r="S2693" s="14">
        <f t="shared" si="169"/>
        <v>42089.724039351851</v>
      </c>
      <c r="T2693" s="14">
        <f t="shared" si="170"/>
        <v>42134.724039351851</v>
      </c>
      <c r="U2693" t="str">
        <f t="shared" si="171"/>
        <v>March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0.71000000000000008</v>
      </c>
      <c r="Q2694" t="s">
        <v>8334</v>
      </c>
      <c r="R2694" t="s">
        <v>8335</v>
      </c>
      <c r="S2694" s="14">
        <f t="shared" si="169"/>
        <v>42058.334027777775</v>
      </c>
      <c r="T2694" s="14">
        <f t="shared" si="170"/>
        <v>42088.292361111111</v>
      </c>
      <c r="U2694" t="str">
        <f t="shared" si="171"/>
        <v>February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Q2695" t="s">
        <v>8334</v>
      </c>
      <c r="R2695" t="s">
        <v>8335</v>
      </c>
      <c r="S2695" s="14">
        <f t="shared" si="169"/>
        <v>41834.138495370367</v>
      </c>
      <c r="T2695" s="14">
        <f t="shared" si="170"/>
        <v>41864.138495370367</v>
      </c>
      <c r="U2695" t="str">
        <f t="shared" si="171"/>
        <v>July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Q2696" t="s">
        <v>8334</v>
      </c>
      <c r="R2696" t="s">
        <v>8335</v>
      </c>
      <c r="S2696" s="14">
        <f t="shared" si="169"/>
        <v>41878.140497685185</v>
      </c>
      <c r="T2696" s="14">
        <f t="shared" si="170"/>
        <v>41908.140497685185</v>
      </c>
      <c r="U2696" t="str">
        <f t="shared" si="171"/>
        <v>August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0.47000000000000003</v>
      </c>
      <c r="Q2697" t="s">
        <v>8334</v>
      </c>
      <c r="R2697" t="s">
        <v>8335</v>
      </c>
      <c r="S2697" s="14">
        <f t="shared" si="169"/>
        <v>42048.181921296295</v>
      </c>
      <c r="T2697" s="14">
        <f t="shared" si="170"/>
        <v>42108.14025462963</v>
      </c>
      <c r="U2697" t="str">
        <f t="shared" si="171"/>
        <v>February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Q2698" t="s">
        <v>8334</v>
      </c>
      <c r="R2698" t="s">
        <v>8335</v>
      </c>
      <c r="S2698" s="14">
        <f t="shared" si="169"/>
        <v>41964.844444444447</v>
      </c>
      <c r="T2698" s="14">
        <f t="shared" si="170"/>
        <v>41998.844444444447</v>
      </c>
      <c r="U2698" t="str">
        <f t="shared" si="171"/>
        <v>November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Q2699" t="s">
        <v>8334</v>
      </c>
      <c r="R2699" t="s">
        <v>8335</v>
      </c>
      <c r="S2699" s="14">
        <f t="shared" si="169"/>
        <v>42187.940081018518</v>
      </c>
      <c r="T2699" s="14">
        <f t="shared" si="170"/>
        <v>42218.916666666672</v>
      </c>
      <c r="U2699" t="str">
        <f t="shared" si="171"/>
        <v>July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Q2700" t="s">
        <v>8334</v>
      </c>
      <c r="R2700" t="s">
        <v>8335</v>
      </c>
      <c r="S2700" s="14">
        <f t="shared" si="169"/>
        <v>41787.898240740738</v>
      </c>
      <c r="T2700" s="14">
        <f t="shared" si="170"/>
        <v>41817.898240740738</v>
      </c>
      <c r="U2700" t="str">
        <f t="shared" si="171"/>
        <v>May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Q2701" t="s">
        <v>8334</v>
      </c>
      <c r="R2701" t="s">
        <v>8335</v>
      </c>
      <c r="S2701" s="14">
        <f t="shared" si="169"/>
        <v>41829.896562499998</v>
      </c>
      <c r="T2701" s="14">
        <f t="shared" si="170"/>
        <v>41859.896562499998</v>
      </c>
      <c r="U2701" t="str">
        <f t="shared" si="171"/>
        <v>July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0.70000000000000007</v>
      </c>
      <c r="Q2702" t="s">
        <v>8334</v>
      </c>
      <c r="R2702" t="s">
        <v>8335</v>
      </c>
      <c r="S2702" s="14">
        <f t="shared" si="169"/>
        <v>41870.874675925923</v>
      </c>
      <c r="T2702" s="14">
        <f t="shared" si="170"/>
        <v>41900.874675925923</v>
      </c>
      <c r="U2702" t="str">
        <f t="shared" si="171"/>
        <v>August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46.180000000000007</v>
      </c>
      <c r="Q2703" t="s">
        <v>8315</v>
      </c>
      <c r="R2703" t="s">
        <v>8355</v>
      </c>
      <c r="S2703" s="14">
        <f t="shared" si="169"/>
        <v>42801.774699074071</v>
      </c>
      <c r="T2703" s="14">
        <f t="shared" si="170"/>
        <v>42832.733032407406</v>
      </c>
      <c r="U2703" t="str">
        <f t="shared" si="171"/>
        <v>March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Q2704" t="s">
        <v>8315</v>
      </c>
      <c r="R2704" t="s">
        <v>8355</v>
      </c>
      <c r="S2704" s="14">
        <f t="shared" si="169"/>
        <v>42800.801817129628</v>
      </c>
      <c r="T2704" s="14">
        <f t="shared" si="170"/>
        <v>42830.760150462964</v>
      </c>
      <c r="U2704" t="str">
        <f t="shared" si="171"/>
        <v>March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Q2705" t="s">
        <v>8315</v>
      </c>
      <c r="R2705" t="s">
        <v>8355</v>
      </c>
      <c r="S2705" s="14">
        <f t="shared" si="169"/>
        <v>42756.690162037034</v>
      </c>
      <c r="T2705" s="14">
        <f t="shared" si="170"/>
        <v>42816.648495370369</v>
      </c>
      <c r="U2705" t="str">
        <f t="shared" si="171"/>
        <v>January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Q2706" t="s">
        <v>8315</v>
      </c>
      <c r="R2706" t="s">
        <v>8355</v>
      </c>
      <c r="S2706" s="14">
        <f t="shared" si="169"/>
        <v>42787.862430555557</v>
      </c>
      <c r="T2706" s="14">
        <f t="shared" si="170"/>
        <v>42830.820763888885</v>
      </c>
      <c r="U2706" t="str">
        <f t="shared" si="171"/>
        <v>February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10.540000000000001</v>
      </c>
      <c r="Q2707" t="s">
        <v>8315</v>
      </c>
      <c r="R2707" t="s">
        <v>8355</v>
      </c>
      <c r="S2707" s="14">
        <f t="shared" si="169"/>
        <v>42773.916180555556</v>
      </c>
      <c r="T2707" s="14">
        <f t="shared" si="170"/>
        <v>42818.874513888892</v>
      </c>
      <c r="U2707" t="str">
        <f t="shared" si="171"/>
        <v>February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Q2708" t="s">
        <v>8315</v>
      </c>
      <c r="R2708" t="s">
        <v>8355</v>
      </c>
      <c r="S2708" s="14">
        <f t="shared" si="169"/>
        <v>41899.294942129629</v>
      </c>
      <c r="T2708" s="14">
        <f t="shared" si="170"/>
        <v>41928.290972222225</v>
      </c>
      <c r="U2708" t="str">
        <f t="shared" si="171"/>
        <v>September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Q2709" t="s">
        <v>8315</v>
      </c>
      <c r="R2709" t="s">
        <v>8355</v>
      </c>
      <c r="S2709" s="14">
        <f t="shared" si="169"/>
        <v>41391.782905092594</v>
      </c>
      <c r="T2709" s="14">
        <f t="shared" si="170"/>
        <v>41421.290972222225</v>
      </c>
      <c r="U2709" t="str">
        <f t="shared" si="171"/>
        <v>April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233.22000000000003</v>
      </c>
      <c r="Q2710" t="s">
        <v>8315</v>
      </c>
      <c r="R2710" t="s">
        <v>8355</v>
      </c>
      <c r="S2710" s="14">
        <f t="shared" si="169"/>
        <v>42512.698217592595</v>
      </c>
      <c r="T2710" s="14">
        <f t="shared" si="170"/>
        <v>42572.698217592595</v>
      </c>
      <c r="U2710" t="str">
        <f t="shared" si="171"/>
        <v>May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Q2711" t="s">
        <v>8315</v>
      </c>
      <c r="R2711" t="s">
        <v>8355</v>
      </c>
      <c r="S2711" s="14">
        <f t="shared" si="169"/>
        <v>42612.149780092594</v>
      </c>
      <c r="T2711" s="14">
        <f t="shared" si="170"/>
        <v>42647.165972222225</v>
      </c>
      <c r="U2711" t="str">
        <f t="shared" si="171"/>
        <v>August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Q2712" t="s">
        <v>8315</v>
      </c>
      <c r="R2712" t="s">
        <v>8355</v>
      </c>
      <c r="S2712" s="14">
        <f t="shared" si="169"/>
        <v>41828.229490740741</v>
      </c>
      <c r="T2712" s="14">
        <f t="shared" si="170"/>
        <v>41860.083333333336</v>
      </c>
      <c r="U2712" t="str">
        <f t="shared" si="171"/>
        <v>July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100.72000000000001</v>
      </c>
      <c r="Q2713" t="s">
        <v>8315</v>
      </c>
      <c r="R2713" t="s">
        <v>8355</v>
      </c>
      <c r="S2713" s="14">
        <f t="shared" si="169"/>
        <v>41780.745254629626</v>
      </c>
      <c r="T2713" s="14">
        <f t="shared" si="170"/>
        <v>41810.917361111111</v>
      </c>
      <c r="U2713" t="str">
        <f t="shared" si="171"/>
        <v>May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Q2714" t="s">
        <v>8315</v>
      </c>
      <c r="R2714" t="s">
        <v>8355</v>
      </c>
      <c r="S2714" s="14">
        <f t="shared" si="169"/>
        <v>41432.062037037038</v>
      </c>
      <c r="T2714" s="14">
        <f t="shared" si="170"/>
        <v>41468.75</v>
      </c>
      <c r="U2714" t="str">
        <f t="shared" si="171"/>
        <v>June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Q2715" t="s">
        <v>8315</v>
      </c>
      <c r="R2715" t="s">
        <v>8355</v>
      </c>
      <c r="S2715" s="14">
        <f t="shared" si="169"/>
        <v>42322.653749999998</v>
      </c>
      <c r="T2715" s="14">
        <f t="shared" si="170"/>
        <v>42362.653749999998</v>
      </c>
      <c r="U2715" t="str">
        <f t="shared" si="171"/>
        <v>November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Q2716" t="s">
        <v>8315</v>
      </c>
      <c r="R2716" t="s">
        <v>8355</v>
      </c>
      <c r="S2716" s="14">
        <f t="shared" si="169"/>
        <v>42629.655046296291</v>
      </c>
      <c r="T2716" s="14">
        <f t="shared" si="170"/>
        <v>42657.958333333328</v>
      </c>
      <c r="U2716" t="str">
        <f t="shared" si="171"/>
        <v>September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Q2717" t="s">
        <v>8315</v>
      </c>
      <c r="R2717" t="s">
        <v>8355</v>
      </c>
      <c r="S2717" s="14">
        <f t="shared" si="169"/>
        <v>42387.398472222223</v>
      </c>
      <c r="T2717" s="14">
        <f t="shared" si="170"/>
        <v>42421.398472222223</v>
      </c>
      <c r="U2717" t="str">
        <f t="shared" si="171"/>
        <v>January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Q2718" t="s">
        <v>8315</v>
      </c>
      <c r="R2718" t="s">
        <v>8355</v>
      </c>
      <c r="S2718" s="14">
        <f t="shared" si="169"/>
        <v>42255.333252314813</v>
      </c>
      <c r="T2718" s="14">
        <f t="shared" si="170"/>
        <v>42285.333252314813</v>
      </c>
      <c r="U2718" t="str">
        <f t="shared" si="171"/>
        <v>September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120.10000000000001</v>
      </c>
      <c r="Q2719" t="s">
        <v>8315</v>
      </c>
      <c r="R2719" t="s">
        <v>8355</v>
      </c>
      <c r="S2719" s="14">
        <f t="shared" si="169"/>
        <v>41934.914918981478</v>
      </c>
      <c r="T2719" s="14">
        <f t="shared" si="170"/>
        <v>41979.956585648149</v>
      </c>
      <c r="U2719" t="str">
        <f t="shared" si="171"/>
        <v>October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103.58000000000001</v>
      </c>
      <c r="Q2720" t="s">
        <v>8315</v>
      </c>
      <c r="R2720" t="s">
        <v>8355</v>
      </c>
      <c r="S2720" s="14">
        <f t="shared" si="169"/>
        <v>42465.596585648149</v>
      </c>
      <c r="T2720" s="14">
        <f t="shared" si="170"/>
        <v>42493.958333333328</v>
      </c>
      <c r="U2720" t="str">
        <f t="shared" si="171"/>
        <v>April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Q2721" t="s">
        <v>8315</v>
      </c>
      <c r="R2721" t="s">
        <v>8355</v>
      </c>
      <c r="S2721" s="14">
        <f t="shared" si="169"/>
        <v>42418.031180555554</v>
      </c>
      <c r="T2721" s="14">
        <f t="shared" si="170"/>
        <v>42477.98951388889</v>
      </c>
      <c r="U2721" t="str">
        <f t="shared" si="171"/>
        <v>February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Q2722" t="s">
        <v>8315</v>
      </c>
      <c r="R2722" t="s">
        <v>8355</v>
      </c>
      <c r="S2722" s="14">
        <f t="shared" si="169"/>
        <v>42655.465891203705</v>
      </c>
      <c r="T2722" s="14">
        <f t="shared" si="170"/>
        <v>42685.507557870369</v>
      </c>
      <c r="U2722" t="str">
        <f t="shared" si="171"/>
        <v>October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Q2723" t="s">
        <v>8317</v>
      </c>
      <c r="R2723" t="s">
        <v>8347</v>
      </c>
      <c r="S2723" s="14">
        <f t="shared" si="169"/>
        <v>41493.543958333335</v>
      </c>
      <c r="T2723" s="14">
        <f t="shared" si="170"/>
        <v>41523.791666666664</v>
      </c>
      <c r="U2723" t="str">
        <f t="shared" si="171"/>
        <v>August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252.54000000000002</v>
      </c>
      <c r="Q2724" t="s">
        <v>8317</v>
      </c>
      <c r="R2724" t="s">
        <v>8347</v>
      </c>
      <c r="S2724" s="14">
        <f t="shared" si="169"/>
        <v>42704.857094907406</v>
      </c>
      <c r="T2724" s="14">
        <f t="shared" si="170"/>
        <v>42764.857094907406</v>
      </c>
      <c r="U2724" t="str">
        <f t="shared" si="171"/>
        <v>November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Q2725" t="s">
        <v>8317</v>
      </c>
      <c r="R2725" t="s">
        <v>8347</v>
      </c>
      <c r="S2725" s="14">
        <f t="shared" si="169"/>
        <v>41944.83898148148</v>
      </c>
      <c r="T2725" s="14">
        <f t="shared" si="170"/>
        <v>42004.880648148144</v>
      </c>
      <c r="U2725" t="str">
        <f t="shared" si="171"/>
        <v>November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296.88000000000005</v>
      </c>
      <c r="Q2726" t="s">
        <v>8317</v>
      </c>
      <c r="R2726" t="s">
        <v>8347</v>
      </c>
      <c r="S2726" s="14">
        <f t="shared" si="169"/>
        <v>42199.32707175926</v>
      </c>
      <c r="T2726" s="14">
        <f t="shared" si="170"/>
        <v>42231.32707175926</v>
      </c>
      <c r="U2726" t="str">
        <f t="shared" si="171"/>
        <v>July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Q2727" t="s">
        <v>8317</v>
      </c>
      <c r="R2727" t="s">
        <v>8347</v>
      </c>
      <c r="S2727" s="14">
        <f t="shared" si="169"/>
        <v>42745.744618055556</v>
      </c>
      <c r="T2727" s="14">
        <f t="shared" si="170"/>
        <v>42795.744618055556</v>
      </c>
      <c r="U2727" t="str">
        <f t="shared" si="171"/>
        <v>January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105.75000000000001</v>
      </c>
      <c r="Q2728" t="s">
        <v>8317</v>
      </c>
      <c r="R2728" t="s">
        <v>8347</v>
      </c>
      <c r="S2728" s="14">
        <f t="shared" si="169"/>
        <v>42452.579988425925</v>
      </c>
      <c r="T2728" s="14">
        <f t="shared" si="170"/>
        <v>42482.579988425925</v>
      </c>
      <c r="U2728" t="str">
        <f t="shared" si="171"/>
        <v>March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Q2729" t="s">
        <v>8317</v>
      </c>
      <c r="R2729" t="s">
        <v>8347</v>
      </c>
      <c r="S2729" s="14">
        <f t="shared" si="169"/>
        <v>42198.676655092597</v>
      </c>
      <c r="T2729" s="14">
        <f t="shared" si="170"/>
        <v>42223.676655092597</v>
      </c>
      <c r="U2729" t="str">
        <f t="shared" si="171"/>
        <v>July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201.82999999999998</v>
      </c>
      <c r="Q2730" t="s">
        <v>8317</v>
      </c>
      <c r="R2730" t="s">
        <v>8347</v>
      </c>
      <c r="S2730" s="14">
        <f t="shared" si="169"/>
        <v>42333.59993055556</v>
      </c>
      <c r="T2730" s="14">
        <f t="shared" si="170"/>
        <v>42368.59993055556</v>
      </c>
      <c r="U2730" t="str">
        <f t="shared" si="171"/>
        <v>November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Q2731" t="s">
        <v>8317</v>
      </c>
      <c r="R2731" t="s">
        <v>8347</v>
      </c>
      <c r="S2731" s="14">
        <f t="shared" si="169"/>
        <v>42095.240706018521</v>
      </c>
      <c r="T2731" s="14">
        <f t="shared" si="170"/>
        <v>42125.240706018521</v>
      </c>
      <c r="U2731" t="str">
        <f t="shared" si="171"/>
        <v>April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170.29000000000002</v>
      </c>
      <c r="Q2732" t="s">
        <v>8317</v>
      </c>
      <c r="R2732" t="s">
        <v>8347</v>
      </c>
      <c r="S2732" s="14">
        <f t="shared" si="169"/>
        <v>41351.541377314818</v>
      </c>
      <c r="T2732" s="14">
        <f t="shared" si="170"/>
        <v>41386.541377314818</v>
      </c>
      <c r="U2732" t="str">
        <f t="shared" si="171"/>
        <v>March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104.30000000000001</v>
      </c>
      <c r="Q2733" t="s">
        <v>8317</v>
      </c>
      <c r="R2733" t="s">
        <v>8347</v>
      </c>
      <c r="S2733" s="14">
        <f t="shared" si="169"/>
        <v>41872.525717592594</v>
      </c>
      <c r="T2733" s="14">
        <f t="shared" si="170"/>
        <v>41930.166666666664</v>
      </c>
      <c r="U2733" t="str">
        <f t="shared" si="171"/>
        <v>August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Q2734" t="s">
        <v>8317</v>
      </c>
      <c r="R2734" t="s">
        <v>8347</v>
      </c>
      <c r="S2734" s="14">
        <f t="shared" si="169"/>
        <v>41389.808194444442</v>
      </c>
      <c r="T2734" s="14">
        <f t="shared" si="170"/>
        <v>41422</v>
      </c>
      <c r="U2734" t="str">
        <f t="shared" si="171"/>
        <v>April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107.54000000000002</v>
      </c>
      <c r="Q2735" t="s">
        <v>8317</v>
      </c>
      <c r="R2735" t="s">
        <v>8347</v>
      </c>
      <c r="S2735" s="14">
        <f t="shared" si="169"/>
        <v>42044.272847222222</v>
      </c>
      <c r="T2735" s="14">
        <f t="shared" si="170"/>
        <v>42104.231180555551</v>
      </c>
      <c r="U2735" t="str">
        <f t="shared" si="171"/>
        <v>February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Q2736" t="s">
        <v>8317</v>
      </c>
      <c r="R2736" t="s">
        <v>8347</v>
      </c>
      <c r="S2736" s="14">
        <f t="shared" si="169"/>
        <v>42626.668888888889</v>
      </c>
      <c r="T2736" s="14">
        <f t="shared" si="170"/>
        <v>42656.915972222225</v>
      </c>
      <c r="U2736" t="str">
        <f t="shared" si="171"/>
        <v>September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Q2737" t="s">
        <v>8317</v>
      </c>
      <c r="R2737" t="s">
        <v>8347</v>
      </c>
      <c r="S2737" s="14">
        <f t="shared" si="169"/>
        <v>41316.120949074073</v>
      </c>
      <c r="T2737" s="14">
        <f t="shared" si="170"/>
        <v>41346.833333333336</v>
      </c>
      <c r="U2737" t="str">
        <f t="shared" si="171"/>
        <v>February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Q2738" t="s">
        <v>8317</v>
      </c>
      <c r="R2738" t="s">
        <v>8347</v>
      </c>
      <c r="S2738" s="14">
        <f t="shared" si="169"/>
        <v>41722.666354166664</v>
      </c>
      <c r="T2738" s="14">
        <f t="shared" si="170"/>
        <v>41752.666354166664</v>
      </c>
      <c r="U2738" t="str">
        <f t="shared" si="171"/>
        <v>March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Q2739" t="s">
        <v>8317</v>
      </c>
      <c r="R2739" t="s">
        <v>8347</v>
      </c>
      <c r="S2739" s="14">
        <f t="shared" si="169"/>
        <v>41611.917673611111</v>
      </c>
      <c r="T2739" s="14">
        <f t="shared" si="170"/>
        <v>41654.791666666664</v>
      </c>
      <c r="U2739" t="str">
        <f t="shared" si="171"/>
        <v>December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Q2740" t="s">
        <v>8317</v>
      </c>
      <c r="R2740" t="s">
        <v>8347</v>
      </c>
      <c r="S2740" s="14">
        <f t="shared" si="169"/>
        <v>42620.143564814818</v>
      </c>
      <c r="T2740" s="14">
        <f t="shared" si="170"/>
        <v>42680.143564814818</v>
      </c>
      <c r="U2740" t="str">
        <f t="shared" si="171"/>
        <v>September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Q2741" t="s">
        <v>8317</v>
      </c>
      <c r="R2741" t="s">
        <v>8347</v>
      </c>
      <c r="S2741" s="14">
        <f t="shared" si="169"/>
        <v>41719.887928240743</v>
      </c>
      <c r="T2741" s="14">
        <f t="shared" si="170"/>
        <v>41764.887928240743</v>
      </c>
      <c r="U2741" t="str">
        <f t="shared" si="171"/>
        <v>March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103.33000000000001</v>
      </c>
      <c r="Q2742" t="s">
        <v>8317</v>
      </c>
      <c r="R2742" t="s">
        <v>8347</v>
      </c>
      <c r="S2742" s="14">
        <f t="shared" si="169"/>
        <v>42045.031851851847</v>
      </c>
      <c r="T2742" s="14">
        <f t="shared" si="170"/>
        <v>42074.99018518519</v>
      </c>
      <c r="U2742" t="str">
        <f t="shared" si="171"/>
        <v>February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Q2743" t="s">
        <v>8320</v>
      </c>
      <c r="R2743" t="s">
        <v>8356</v>
      </c>
      <c r="S2743" s="14">
        <f t="shared" si="169"/>
        <v>41911.657430555555</v>
      </c>
      <c r="T2743" s="14">
        <f t="shared" si="170"/>
        <v>41932.088194444441</v>
      </c>
      <c r="U2743" t="str">
        <f t="shared" si="171"/>
        <v>September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Q2744" t="s">
        <v>8320</v>
      </c>
      <c r="R2744" t="s">
        <v>8356</v>
      </c>
      <c r="S2744" s="14">
        <f t="shared" si="169"/>
        <v>41030.719756944447</v>
      </c>
      <c r="T2744" s="14">
        <f t="shared" si="170"/>
        <v>41044.719756944447</v>
      </c>
      <c r="U2744" t="str">
        <f t="shared" si="171"/>
        <v>May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Q2745" t="s">
        <v>8320</v>
      </c>
      <c r="R2745" t="s">
        <v>8356</v>
      </c>
      <c r="S2745" s="14">
        <f t="shared" si="169"/>
        <v>42632.328784722224</v>
      </c>
      <c r="T2745" s="14">
        <f t="shared" si="170"/>
        <v>42662.328784722224</v>
      </c>
      <c r="U2745" t="str">
        <f t="shared" si="171"/>
        <v>September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5.2200000000000006</v>
      </c>
      <c r="Q2746" t="s">
        <v>8320</v>
      </c>
      <c r="R2746" t="s">
        <v>8356</v>
      </c>
      <c r="S2746" s="14">
        <f t="shared" si="169"/>
        <v>40938.062476851854</v>
      </c>
      <c r="T2746" s="14">
        <f t="shared" si="170"/>
        <v>40968.062476851854</v>
      </c>
      <c r="U2746" t="str">
        <f t="shared" si="171"/>
        <v>January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Q2747" t="s">
        <v>8320</v>
      </c>
      <c r="R2747" t="s">
        <v>8356</v>
      </c>
      <c r="S2747" s="14">
        <f t="shared" si="169"/>
        <v>41044.988055555557</v>
      </c>
      <c r="T2747" s="14">
        <f t="shared" si="170"/>
        <v>41104.988055555557</v>
      </c>
      <c r="U2747" t="str">
        <f t="shared" si="171"/>
        <v>May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Q2748" t="s">
        <v>8320</v>
      </c>
      <c r="R2748" t="s">
        <v>8356</v>
      </c>
      <c r="S2748" s="14">
        <f t="shared" si="169"/>
        <v>41850.781377314815</v>
      </c>
      <c r="T2748" s="14">
        <f t="shared" si="170"/>
        <v>41880.781377314815</v>
      </c>
      <c r="U2748" t="str">
        <f t="shared" si="171"/>
        <v>July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Q2749" t="s">
        <v>8320</v>
      </c>
      <c r="R2749" t="s">
        <v>8356</v>
      </c>
      <c r="S2749" s="14">
        <f t="shared" si="169"/>
        <v>41044.648113425923</v>
      </c>
      <c r="T2749" s="14">
        <f t="shared" si="170"/>
        <v>41076.131944444445</v>
      </c>
      <c r="U2749" t="str">
        <f t="shared" si="171"/>
        <v>May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Q2750" t="s">
        <v>8320</v>
      </c>
      <c r="R2750" t="s">
        <v>8356</v>
      </c>
      <c r="S2750" s="14">
        <f t="shared" si="169"/>
        <v>42585.7106712963</v>
      </c>
      <c r="T2750" s="14">
        <f t="shared" si="170"/>
        <v>42615.7106712963</v>
      </c>
      <c r="U2750" t="str">
        <f t="shared" si="171"/>
        <v>August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Q2751" t="s">
        <v>8320</v>
      </c>
      <c r="R2751" t="s">
        <v>8356</v>
      </c>
      <c r="S2751" s="14">
        <f t="shared" si="169"/>
        <v>42068.799039351856</v>
      </c>
      <c r="T2751" s="14">
        <f t="shared" si="170"/>
        <v>42098.757372685184</v>
      </c>
      <c r="U2751" t="str">
        <f t="shared" si="171"/>
        <v>March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Q2752" t="s">
        <v>8320</v>
      </c>
      <c r="R2752" t="s">
        <v>8356</v>
      </c>
      <c r="S2752" s="14">
        <f t="shared" si="169"/>
        <v>41078.899826388893</v>
      </c>
      <c r="T2752" s="14">
        <f t="shared" si="170"/>
        <v>41090.833333333336</v>
      </c>
      <c r="U2752" t="str">
        <f t="shared" si="171"/>
        <v>June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Q2753" t="s">
        <v>8320</v>
      </c>
      <c r="R2753" t="s">
        <v>8356</v>
      </c>
      <c r="S2753" s="14">
        <f t="shared" si="169"/>
        <v>41747.887060185181</v>
      </c>
      <c r="T2753" s="14">
        <f t="shared" si="170"/>
        <v>41807.887060185181</v>
      </c>
      <c r="U2753" t="str">
        <f t="shared" si="171"/>
        <v>April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Q2754" t="s">
        <v>8320</v>
      </c>
      <c r="R2754" t="s">
        <v>8356</v>
      </c>
      <c r="S2754" s="14">
        <f t="shared" si="169"/>
        <v>40855.765092592592</v>
      </c>
      <c r="T2754" s="14">
        <f t="shared" si="170"/>
        <v>40895.765092592592</v>
      </c>
      <c r="U2754" t="str">
        <f t="shared" si="171"/>
        <v>November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MROUND(E2755/D2755, 0.0001) * 100</f>
        <v>19</v>
      </c>
      <c r="Q2755" t="s">
        <v>8320</v>
      </c>
      <c r="R2755" t="s">
        <v>8356</v>
      </c>
      <c r="S2755" s="14">
        <f t="shared" ref="S2755:S2818" si="173">(J2755/86400)+DATE(1970,1,1)</f>
        <v>41117.900729166664</v>
      </c>
      <c r="T2755" s="14">
        <f t="shared" ref="T2755:T2818" si="174">(I2755/86400)+DATE(1970,1,1)</f>
        <v>41147.900729166664</v>
      </c>
      <c r="U2755" t="str">
        <f t="shared" ref="U2755:U2818" si="175">TEXT(S2755, "MMMM")</f>
        <v>July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Q2756" t="s">
        <v>8320</v>
      </c>
      <c r="R2756" t="s">
        <v>8356</v>
      </c>
      <c r="S2756" s="14">
        <f t="shared" si="173"/>
        <v>41863.636006944442</v>
      </c>
      <c r="T2756" s="14">
        <f t="shared" si="174"/>
        <v>41893.636006944442</v>
      </c>
      <c r="U2756" t="str">
        <f t="shared" si="175"/>
        <v>August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Q2757" t="s">
        <v>8320</v>
      </c>
      <c r="R2757" t="s">
        <v>8356</v>
      </c>
      <c r="S2757" s="14">
        <f t="shared" si="173"/>
        <v>42072.790821759263</v>
      </c>
      <c r="T2757" s="14">
        <f t="shared" si="174"/>
        <v>42102.790821759263</v>
      </c>
      <c r="U2757" t="str">
        <f t="shared" si="175"/>
        <v>March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Q2758" t="s">
        <v>8320</v>
      </c>
      <c r="R2758" t="s">
        <v>8356</v>
      </c>
      <c r="S2758" s="14">
        <f t="shared" si="173"/>
        <v>41620.900474537033</v>
      </c>
      <c r="T2758" s="14">
        <f t="shared" si="174"/>
        <v>41650.900474537033</v>
      </c>
      <c r="U2758" t="str">
        <f t="shared" si="175"/>
        <v>December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Q2759" t="s">
        <v>8320</v>
      </c>
      <c r="R2759" t="s">
        <v>8356</v>
      </c>
      <c r="S2759" s="14">
        <f t="shared" si="173"/>
        <v>42573.65662037037</v>
      </c>
      <c r="T2759" s="14">
        <f t="shared" si="174"/>
        <v>42588.65662037037</v>
      </c>
      <c r="U2759" t="str">
        <f t="shared" si="175"/>
        <v>July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Q2760" t="s">
        <v>8320</v>
      </c>
      <c r="R2760" t="s">
        <v>8356</v>
      </c>
      <c r="S2760" s="14">
        <f t="shared" si="173"/>
        <v>42639.441932870366</v>
      </c>
      <c r="T2760" s="14">
        <f t="shared" si="174"/>
        <v>42653.441932870366</v>
      </c>
      <c r="U2760" t="str">
        <f t="shared" si="175"/>
        <v>September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10.500000000000002</v>
      </c>
      <c r="Q2761" t="s">
        <v>8320</v>
      </c>
      <c r="R2761" t="s">
        <v>8356</v>
      </c>
      <c r="S2761" s="14">
        <f t="shared" si="173"/>
        <v>42524.36650462963</v>
      </c>
      <c r="T2761" s="14">
        <f t="shared" si="174"/>
        <v>42567.36650462963</v>
      </c>
      <c r="U2761" t="str">
        <f t="shared" si="175"/>
        <v>June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Q2762" t="s">
        <v>8320</v>
      </c>
      <c r="R2762" t="s">
        <v>8356</v>
      </c>
      <c r="S2762" s="14">
        <f t="shared" si="173"/>
        <v>41415.461319444446</v>
      </c>
      <c r="T2762" s="14">
        <f t="shared" si="174"/>
        <v>41445.461319444446</v>
      </c>
      <c r="U2762" t="str">
        <f t="shared" si="175"/>
        <v>May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0.72000000000000008</v>
      </c>
      <c r="Q2763" t="s">
        <v>8320</v>
      </c>
      <c r="R2763" t="s">
        <v>8356</v>
      </c>
      <c r="S2763" s="14">
        <f t="shared" si="173"/>
        <v>41247.063576388886</v>
      </c>
      <c r="T2763" s="14">
        <f t="shared" si="174"/>
        <v>41277.063576388886</v>
      </c>
      <c r="U2763" t="str">
        <f t="shared" si="175"/>
        <v>December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Q2764" t="s">
        <v>8320</v>
      </c>
      <c r="R2764" t="s">
        <v>8356</v>
      </c>
      <c r="S2764" s="14">
        <f t="shared" si="173"/>
        <v>40927.036979166667</v>
      </c>
      <c r="T2764" s="14">
        <f t="shared" si="174"/>
        <v>40986.995312500003</v>
      </c>
      <c r="U2764" t="str">
        <f t="shared" si="175"/>
        <v>January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0.22999999999999998</v>
      </c>
      <c r="Q2765" t="s">
        <v>8320</v>
      </c>
      <c r="R2765" t="s">
        <v>8356</v>
      </c>
      <c r="S2765" s="14">
        <f t="shared" si="173"/>
        <v>41373.579675925925</v>
      </c>
      <c r="T2765" s="14">
        <f t="shared" si="174"/>
        <v>41418.579675925925</v>
      </c>
      <c r="U2765" t="str">
        <f t="shared" si="175"/>
        <v>April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1.1199999999999999</v>
      </c>
      <c r="Q2766" t="s">
        <v>8320</v>
      </c>
      <c r="R2766" t="s">
        <v>8356</v>
      </c>
      <c r="S2766" s="14">
        <f t="shared" si="173"/>
        <v>41030.292025462964</v>
      </c>
      <c r="T2766" s="14">
        <f t="shared" si="174"/>
        <v>41059.791666666664</v>
      </c>
      <c r="U2766" t="str">
        <f t="shared" si="175"/>
        <v>May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Q2767" t="s">
        <v>8320</v>
      </c>
      <c r="R2767" t="s">
        <v>8356</v>
      </c>
      <c r="S2767" s="14">
        <f t="shared" si="173"/>
        <v>41194.579027777778</v>
      </c>
      <c r="T2767" s="14">
        <f t="shared" si="174"/>
        <v>41210.579027777778</v>
      </c>
      <c r="U2767" t="str">
        <f t="shared" si="175"/>
        <v>October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Q2768" t="s">
        <v>8320</v>
      </c>
      <c r="R2768" t="s">
        <v>8356</v>
      </c>
      <c r="S2768" s="14">
        <f t="shared" si="173"/>
        <v>40736.668032407411</v>
      </c>
      <c r="T2768" s="14">
        <f t="shared" si="174"/>
        <v>40766.668032407411</v>
      </c>
      <c r="U2768" t="str">
        <f t="shared" si="175"/>
        <v>July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Q2769" t="s">
        <v>8320</v>
      </c>
      <c r="R2769" t="s">
        <v>8356</v>
      </c>
      <c r="S2769" s="14">
        <f t="shared" si="173"/>
        <v>42172.958912037036</v>
      </c>
      <c r="T2769" s="14">
        <f t="shared" si="174"/>
        <v>42232.958912037036</v>
      </c>
      <c r="U2769" t="str">
        <f t="shared" si="175"/>
        <v>June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Q2770" t="s">
        <v>8320</v>
      </c>
      <c r="R2770" t="s">
        <v>8356</v>
      </c>
      <c r="S2770" s="14">
        <f t="shared" si="173"/>
        <v>40967.614849537036</v>
      </c>
      <c r="T2770" s="14">
        <f t="shared" si="174"/>
        <v>40997.573182870372</v>
      </c>
      <c r="U2770" t="str">
        <f t="shared" si="175"/>
        <v>February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Q2771" t="s">
        <v>8320</v>
      </c>
      <c r="R2771" t="s">
        <v>8356</v>
      </c>
      <c r="S2771" s="14">
        <f t="shared" si="173"/>
        <v>41745.826273148152</v>
      </c>
      <c r="T2771" s="14">
        <f t="shared" si="174"/>
        <v>41795.826273148152</v>
      </c>
      <c r="U2771" t="str">
        <f t="shared" si="175"/>
        <v>April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Q2772" t="s">
        <v>8320</v>
      </c>
      <c r="R2772" t="s">
        <v>8356</v>
      </c>
      <c r="S2772" s="14">
        <f t="shared" si="173"/>
        <v>41686.705208333333</v>
      </c>
      <c r="T2772" s="14">
        <f t="shared" si="174"/>
        <v>41716.663541666669</v>
      </c>
      <c r="U2772" t="str">
        <f t="shared" si="175"/>
        <v>February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Q2773" t="s">
        <v>8320</v>
      </c>
      <c r="R2773" t="s">
        <v>8356</v>
      </c>
      <c r="S2773" s="14">
        <f t="shared" si="173"/>
        <v>41257.531712962962</v>
      </c>
      <c r="T2773" s="14">
        <f t="shared" si="174"/>
        <v>41306.708333333336</v>
      </c>
      <c r="U2773" t="str">
        <f t="shared" si="175"/>
        <v>December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Q2774" t="s">
        <v>8320</v>
      </c>
      <c r="R2774" t="s">
        <v>8356</v>
      </c>
      <c r="S2774" s="14">
        <f t="shared" si="173"/>
        <v>41537.869143518517</v>
      </c>
      <c r="T2774" s="14">
        <f t="shared" si="174"/>
        <v>41552.869143518517</v>
      </c>
      <c r="U2774" t="str">
        <f t="shared" si="175"/>
        <v>September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Q2775" t="s">
        <v>8320</v>
      </c>
      <c r="R2775" t="s">
        <v>8356</v>
      </c>
      <c r="S2775" s="14">
        <f t="shared" si="173"/>
        <v>42474.86482638889</v>
      </c>
      <c r="T2775" s="14">
        <f t="shared" si="174"/>
        <v>42484.86482638889</v>
      </c>
      <c r="U2775" t="str">
        <f t="shared" si="175"/>
        <v>April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14.250000000000002</v>
      </c>
      <c r="Q2776" t="s">
        <v>8320</v>
      </c>
      <c r="R2776" t="s">
        <v>8356</v>
      </c>
      <c r="S2776" s="14">
        <f t="shared" si="173"/>
        <v>41311.126481481479</v>
      </c>
      <c r="T2776" s="14">
        <f t="shared" si="174"/>
        <v>41341.126481481479</v>
      </c>
      <c r="U2776" t="str">
        <f t="shared" si="175"/>
        <v>February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3.0000000000000004</v>
      </c>
      <c r="Q2777" t="s">
        <v>8320</v>
      </c>
      <c r="R2777" t="s">
        <v>8356</v>
      </c>
      <c r="S2777" s="14">
        <f t="shared" si="173"/>
        <v>40863.013356481482</v>
      </c>
      <c r="T2777" s="14">
        <f t="shared" si="174"/>
        <v>40893.013356481482</v>
      </c>
      <c r="U2777" t="str">
        <f t="shared" si="175"/>
        <v>November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7.8800000000000008</v>
      </c>
      <c r="Q2778" t="s">
        <v>8320</v>
      </c>
      <c r="R2778" t="s">
        <v>8356</v>
      </c>
      <c r="S2778" s="14">
        <f t="shared" si="173"/>
        <v>42136.297175925924</v>
      </c>
      <c r="T2778" s="14">
        <f t="shared" si="174"/>
        <v>42167.297175925924</v>
      </c>
      <c r="U2778" t="str">
        <f t="shared" si="175"/>
        <v>May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Q2779" t="s">
        <v>8320</v>
      </c>
      <c r="R2779" t="s">
        <v>8356</v>
      </c>
      <c r="S2779" s="14">
        <f t="shared" si="173"/>
        <v>42172.669027777782</v>
      </c>
      <c r="T2779" s="14">
        <f t="shared" si="174"/>
        <v>42202.669027777782</v>
      </c>
      <c r="U2779" t="str">
        <f t="shared" si="175"/>
        <v>June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Q2780" t="s">
        <v>8320</v>
      </c>
      <c r="R2780" t="s">
        <v>8356</v>
      </c>
      <c r="S2780" s="14">
        <f t="shared" si="173"/>
        <v>41846.978078703702</v>
      </c>
      <c r="T2780" s="14">
        <f t="shared" si="174"/>
        <v>41876.978078703702</v>
      </c>
      <c r="U2780" t="str">
        <f t="shared" si="175"/>
        <v>July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Q2781" t="s">
        <v>8320</v>
      </c>
      <c r="R2781" t="s">
        <v>8356</v>
      </c>
      <c r="S2781" s="14">
        <f t="shared" si="173"/>
        <v>42300.585891203707</v>
      </c>
      <c r="T2781" s="14">
        <f t="shared" si="174"/>
        <v>42330.627557870372</v>
      </c>
      <c r="U2781" t="str">
        <f t="shared" si="175"/>
        <v>October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Q2782" t="s">
        <v>8320</v>
      </c>
      <c r="R2782" t="s">
        <v>8356</v>
      </c>
      <c r="S2782" s="14">
        <f t="shared" si="173"/>
        <v>42774.447777777779</v>
      </c>
      <c r="T2782" s="14">
        <f t="shared" si="174"/>
        <v>42804.447777777779</v>
      </c>
      <c r="U2782" t="str">
        <f t="shared" si="175"/>
        <v>February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Q2783" t="s">
        <v>8315</v>
      </c>
      <c r="R2783" t="s">
        <v>8316</v>
      </c>
      <c r="S2783" s="14">
        <f t="shared" si="173"/>
        <v>42018.94159722222</v>
      </c>
      <c r="T2783" s="14">
        <f t="shared" si="174"/>
        <v>42047.291666666672</v>
      </c>
      <c r="U2783" t="str">
        <f t="shared" si="175"/>
        <v>January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Q2784" t="s">
        <v>8315</v>
      </c>
      <c r="R2784" t="s">
        <v>8316</v>
      </c>
      <c r="S2784" s="14">
        <f t="shared" si="173"/>
        <v>42026.924976851849</v>
      </c>
      <c r="T2784" s="14">
        <f t="shared" si="174"/>
        <v>42052.207638888889</v>
      </c>
      <c r="U2784" t="str">
        <f t="shared" si="175"/>
        <v>January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Q2785" t="s">
        <v>8315</v>
      </c>
      <c r="R2785" t="s">
        <v>8316</v>
      </c>
      <c r="S2785" s="14">
        <f t="shared" si="173"/>
        <v>42103.535254629634</v>
      </c>
      <c r="T2785" s="14">
        <f t="shared" si="174"/>
        <v>42117.535254629634</v>
      </c>
      <c r="U2785" t="str">
        <f t="shared" si="175"/>
        <v>April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Q2786" t="s">
        <v>8315</v>
      </c>
      <c r="R2786" t="s">
        <v>8316</v>
      </c>
      <c r="S2786" s="14">
        <f t="shared" si="173"/>
        <v>41920.787534722222</v>
      </c>
      <c r="T2786" s="14">
        <f t="shared" si="174"/>
        <v>41941.787534722222</v>
      </c>
      <c r="U2786" t="str">
        <f t="shared" si="175"/>
        <v>October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Q2787" t="s">
        <v>8315</v>
      </c>
      <c r="R2787" t="s">
        <v>8316</v>
      </c>
      <c r="S2787" s="14">
        <f t="shared" si="173"/>
        <v>42558.189432870371</v>
      </c>
      <c r="T2787" s="14">
        <f t="shared" si="174"/>
        <v>42587.875</v>
      </c>
      <c r="U2787" t="str">
        <f t="shared" si="175"/>
        <v>July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117.84000000000002</v>
      </c>
      <c r="Q2788" t="s">
        <v>8315</v>
      </c>
      <c r="R2788" t="s">
        <v>8316</v>
      </c>
      <c r="S2788" s="14">
        <f t="shared" si="173"/>
        <v>41815.569212962961</v>
      </c>
      <c r="T2788" s="14">
        <f t="shared" si="174"/>
        <v>41829.569212962961</v>
      </c>
      <c r="U2788" t="str">
        <f t="shared" si="175"/>
        <v>June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Q2789" t="s">
        <v>8315</v>
      </c>
      <c r="R2789" t="s">
        <v>8316</v>
      </c>
      <c r="S2789" s="14">
        <f t="shared" si="173"/>
        <v>41808.198518518519</v>
      </c>
      <c r="T2789" s="14">
        <f t="shared" si="174"/>
        <v>41838.198518518519</v>
      </c>
      <c r="U2789" t="str">
        <f t="shared" si="175"/>
        <v>June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102.50000000000001</v>
      </c>
      <c r="Q2790" t="s">
        <v>8315</v>
      </c>
      <c r="R2790" t="s">
        <v>8316</v>
      </c>
      <c r="S2790" s="14">
        <f t="shared" si="173"/>
        <v>42550.701886574076</v>
      </c>
      <c r="T2790" s="14">
        <f t="shared" si="174"/>
        <v>42580.701886574076</v>
      </c>
      <c r="U2790" t="str">
        <f t="shared" si="175"/>
        <v>June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Q2791" t="s">
        <v>8315</v>
      </c>
      <c r="R2791" t="s">
        <v>8316</v>
      </c>
      <c r="S2791" s="14">
        <f t="shared" si="173"/>
        <v>42056.013124999998</v>
      </c>
      <c r="T2791" s="14">
        <f t="shared" si="174"/>
        <v>42075.166666666672</v>
      </c>
      <c r="U2791" t="str">
        <f t="shared" si="175"/>
        <v>February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105.33000000000001</v>
      </c>
      <c r="Q2792" t="s">
        <v>8315</v>
      </c>
      <c r="R2792" t="s">
        <v>8316</v>
      </c>
      <c r="S2792" s="14">
        <f t="shared" si="173"/>
        <v>42016.938692129625</v>
      </c>
      <c r="T2792" s="14">
        <f t="shared" si="174"/>
        <v>42046.938692129625</v>
      </c>
      <c r="U2792" t="str">
        <f t="shared" si="175"/>
        <v>January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102.50000000000001</v>
      </c>
      <c r="Q2793" t="s">
        <v>8315</v>
      </c>
      <c r="R2793" t="s">
        <v>8316</v>
      </c>
      <c r="S2793" s="14">
        <f t="shared" si="173"/>
        <v>42591.899988425925</v>
      </c>
      <c r="T2793" s="14">
        <f t="shared" si="174"/>
        <v>42622.166666666672</v>
      </c>
      <c r="U2793" t="str">
        <f t="shared" si="175"/>
        <v>August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Q2794" t="s">
        <v>8315</v>
      </c>
      <c r="R2794" t="s">
        <v>8316</v>
      </c>
      <c r="S2794" s="14">
        <f t="shared" si="173"/>
        <v>42183.231006944443</v>
      </c>
      <c r="T2794" s="14">
        <f t="shared" si="174"/>
        <v>42228.231006944443</v>
      </c>
      <c r="U2794" t="str">
        <f t="shared" si="175"/>
        <v>June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110.57000000000001</v>
      </c>
      <c r="Q2795" t="s">
        <v>8315</v>
      </c>
      <c r="R2795" t="s">
        <v>8316</v>
      </c>
      <c r="S2795" s="14">
        <f t="shared" si="173"/>
        <v>42176.419039351851</v>
      </c>
      <c r="T2795" s="14">
        <f t="shared" si="174"/>
        <v>42206.419039351851</v>
      </c>
      <c r="U2795" t="str">
        <f t="shared" si="175"/>
        <v>June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Q2796" t="s">
        <v>8315</v>
      </c>
      <c r="R2796" t="s">
        <v>8316</v>
      </c>
      <c r="S2796" s="14">
        <f t="shared" si="173"/>
        <v>42416.691655092596</v>
      </c>
      <c r="T2796" s="14">
        <f t="shared" si="174"/>
        <v>42432.791666666672</v>
      </c>
      <c r="U2796" t="str">
        <f t="shared" si="175"/>
        <v>February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104.29000000000002</v>
      </c>
      <c r="Q2797" t="s">
        <v>8315</v>
      </c>
      <c r="R2797" t="s">
        <v>8316</v>
      </c>
      <c r="S2797" s="14">
        <f t="shared" si="173"/>
        <v>41780.525937500002</v>
      </c>
      <c r="T2797" s="14">
        <f t="shared" si="174"/>
        <v>41796.958333333336</v>
      </c>
      <c r="U2797" t="str">
        <f t="shared" si="175"/>
        <v>May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Q2798" t="s">
        <v>8315</v>
      </c>
      <c r="R2798" t="s">
        <v>8316</v>
      </c>
      <c r="S2798" s="14">
        <f t="shared" si="173"/>
        <v>41795.528101851851</v>
      </c>
      <c r="T2798" s="14">
        <f t="shared" si="174"/>
        <v>41825.528101851851</v>
      </c>
      <c r="U2798" t="str">
        <f t="shared" si="175"/>
        <v>June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102.64999999999999</v>
      </c>
      <c r="Q2799" t="s">
        <v>8315</v>
      </c>
      <c r="R2799" t="s">
        <v>8316</v>
      </c>
      <c r="S2799" s="14">
        <f t="shared" si="173"/>
        <v>41798.94027777778</v>
      </c>
      <c r="T2799" s="14">
        <f t="shared" si="174"/>
        <v>41828.94027777778</v>
      </c>
      <c r="U2799" t="str">
        <f t="shared" si="175"/>
        <v>June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Q2800" t="s">
        <v>8315</v>
      </c>
      <c r="R2800" t="s">
        <v>8316</v>
      </c>
      <c r="S2800" s="14">
        <f t="shared" si="173"/>
        <v>42201.675011574072</v>
      </c>
      <c r="T2800" s="14">
        <f t="shared" si="174"/>
        <v>42216.666666666672</v>
      </c>
      <c r="U2800" t="str">
        <f t="shared" si="175"/>
        <v>July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116.63000000000001</v>
      </c>
      <c r="Q2801" t="s">
        <v>8315</v>
      </c>
      <c r="R2801" t="s">
        <v>8316</v>
      </c>
      <c r="S2801" s="14">
        <f t="shared" si="173"/>
        <v>42507.264699074076</v>
      </c>
      <c r="T2801" s="14">
        <f t="shared" si="174"/>
        <v>42538.666666666672</v>
      </c>
      <c r="U2801" t="str">
        <f t="shared" si="175"/>
        <v>May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Q2802" t="s">
        <v>8315</v>
      </c>
      <c r="R2802" t="s">
        <v>8316</v>
      </c>
      <c r="S2802" s="14">
        <f t="shared" si="173"/>
        <v>41948.552847222221</v>
      </c>
      <c r="T2802" s="14">
        <f t="shared" si="174"/>
        <v>42008.552847222221</v>
      </c>
      <c r="U2802" t="str">
        <f t="shared" si="175"/>
        <v>November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Q2803" t="s">
        <v>8315</v>
      </c>
      <c r="R2803" t="s">
        <v>8316</v>
      </c>
      <c r="S2803" s="14">
        <f t="shared" si="173"/>
        <v>41900.243159722224</v>
      </c>
      <c r="T2803" s="14">
        <f t="shared" si="174"/>
        <v>41922.458333333336</v>
      </c>
      <c r="U2803" t="str">
        <f t="shared" si="175"/>
        <v>September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Q2804" t="s">
        <v>8315</v>
      </c>
      <c r="R2804" t="s">
        <v>8316</v>
      </c>
      <c r="S2804" s="14">
        <f t="shared" si="173"/>
        <v>42192.64707175926</v>
      </c>
      <c r="T2804" s="14">
        <f t="shared" si="174"/>
        <v>42222.64707175926</v>
      </c>
      <c r="U2804" t="str">
        <f t="shared" si="175"/>
        <v>July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Q2805" t="s">
        <v>8315</v>
      </c>
      <c r="R2805" t="s">
        <v>8316</v>
      </c>
      <c r="S2805" s="14">
        <f t="shared" si="173"/>
        <v>42158.065694444449</v>
      </c>
      <c r="T2805" s="14">
        <f t="shared" si="174"/>
        <v>42201</v>
      </c>
      <c r="U2805" t="str">
        <f t="shared" si="175"/>
        <v>June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115.00000000000001</v>
      </c>
      <c r="Q2806" t="s">
        <v>8315</v>
      </c>
      <c r="R2806" t="s">
        <v>8316</v>
      </c>
      <c r="S2806" s="14">
        <f t="shared" si="173"/>
        <v>41881.453587962962</v>
      </c>
      <c r="T2806" s="14">
        <f t="shared" si="174"/>
        <v>41911.453587962962</v>
      </c>
      <c r="U2806" t="str">
        <f t="shared" si="175"/>
        <v>August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Q2807" t="s">
        <v>8315</v>
      </c>
      <c r="R2807" t="s">
        <v>8316</v>
      </c>
      <c r="S2807" s="14">
        <f t="shared" si="173"/>
        <v>42213.505474537036</v>
      </c>
      <c r="T2807" s="14">
        <f t="shared" si="174"/>
        <v>42238.505474537036</v>
      </c>
      <c r="U2807" t="str">
        <f t="shared" si="175"/>
        <v>July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Q2808" t="s">
        <v>8315</v>
      </c>
      <c r="R2808" t="s">
        <v>8316</v>
      </c>
      <c r="S2808" s="14">
        <f t="shared" si="173"/>
        <v>42185.267245370371</v>
      </c>
      <c r="T2808" s="14">
        <f t="shared" si="174"/>
        <v>42221.458333333328</v>
      </c>
      <c r="U2808" t="str">
        <f t="shared" si="175"/>
        <v>June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Q2809" t="s">
        <v>8315</v>
      </c>
      <c r="R2809" t="s">
        <v>8316</v>
      </c>
      <c r="S2809" s="14">
        <f t="shared" si="173"/>
        <v>42154.873124999998</v>
      </c>
      <c r="T2809" s="14">
        <f t="shared" si="174"/>
        <v>42184.873124999998</v>
      </c>
      <c r="U2809" t="str">
        <f t="shared" si="175"/>
        <v>May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Q2810" t="s">
        <v>8315</v>
      </c>
      <c r="R2810" t="s">
        <v>8316</v>
      </c>
      <c r="S2810" s="14">
        <f t="shared" si="173"/>
        <v>42208.84646990741</v>
      </c>
      <c r="T2810" s="14">
        <f t="shared" si="174"/>
        <v>42238.84646990741</v>
      </c>
      <c r="U2810" t="str">
        <f t="shared" si="175"/>
        <v>July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Q2811" t="s">
        <v>8315</v>
      </c>
      <c r="R2811" t="s">
        <v>8316</v>
      </c>
      <c r="S2811" s="14">
        <f t="shared" si="173"/>
        <v>42451.496817129635</v>
      </c>
      <c r="T2811" s="14">
        <f t="shared" si="174"/>
        <v>42459.610416666663</v>
      </c>
      <c r="U2811" t="str">
        <f t="shared" si="175"/>
        <v>March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Q2812" t="s">
        <v>8315</v>
      </c>
      <c r="R2812" t="s">
        <v>8316</v>
      </c>
      <c r="S2812" s="14">
        <f t="shared" si="173"/>
        <v>41759.13962962963</v>
      </c>
      <c r="T2812" s="14">
        <f t="shared" si="174"/>
        <v>41791.165972222225</v>
      </c>
      <c r="U2812" t="str">
        <f t="shared" si="175"/>
        <v>April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100.27000000000001</v>
      </c>
      <c r="Q2813" t="s">
        <v>8315</v>
      </c>
      <c r="R2813" t="s">
        <v>8316</v>
      </c>
      <c r="S2813" s="14">
        <f t="shared" si="173"/>
        <v>42028.496562500004</v>
      </c>
      <c r="T2813" s="14">
        <f t="shared" si="174"/>
        <v>42058.496562500004</v>
      </c>
      <c r="U2813" t="str">
        <f t="shared" si="175"/>
        <v>January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Q2814" t="s">
        <v>8315</v>
      </c>
      <c r="R2814" t="s">
        <v>8316</v>
      </c>
      <c r="S2814" s="14">
        <f t="shared" si="173"/>
        <v>42054.74418981481</v>
      </c>
      <c r="T2814" s="14">
        <f t="shared" si="174"/>
        <v>42100.166666666672</v>
      </c>
      <c r="U2814" t="str">
        <f t="shared" si="175"/>
        <v>February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Q2815" t="s">
        <v>8315</v>
      </c>
      <c r="R2815" t="s">
        <v>8316</v>
      </c>
      <c r="S2815" s="14">
        <f t="shared" si="173"/>
        <v>42693.742604166662</v>
      </c>
      <c r="T2815" s="14">
        <f t="shared" si="174"/>
        <v>42718.742604166662</v>
      </c>
      <c r="U2815" t="str">
        <f t="shared" si="175"/>
        <v>November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107.73000000000002</v>
      </c>
      <c r="Q2816" t="s">
        <v>8315</v>
      </c>
      <c r="R2816" t="s">
        <v>8316</v>
      </c>
      <c r="S2816" s="14">
        <f t="shared" si="173"/>
        <v>42103.399479166663</v>
      </c>
      <c r="T2816" s="14">
        <f t="shared" si="174"/>
        <v>42133.399479166663</v>
      </c>
      <c r="U2816" t="str">
        <f t="shared" si="175"/>
        <v>April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Q2817" t="s">
        <v>8315</v>
      </c>
      <c r="R2817" t="s">
        <v>8316</v>
      </c>
      <c r="S2817" s="14">
        <f t="shared" si="173"/>
        <v>42559.776724537034</v>
      </c>
      <c r="T2817" s="14">
        <f t="shared" si="174"/>
        <v>42589.776724537034</v>
      </c>
      <c r="U2817" t="str">
        <f t="shared" si="175"/>
        <v>July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Q2818" t="s">
        <v>8315</v>
      </c>
      <c r="R2818" t="s">
        <v>8316</v>
      </c>
      <c r="S2818" s="14">
        <f t="shared" si="173"/>
        <v>42188.467499999999</v>
      </c>
      <c r="T2818" s="14">
        <f t="shared" si="174"/>
        <v>42218.666666666672</v>
      </c>
      <c r="U2818" t="str">
        <f t="shared" si="175"/>
        <v>July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MROUND(E2819/D2819, 0.0001) * 100</f>
        <v>130</v>
      </c>
      <c r="Q2819" t="s">
        <v>8315</v>
      </c>
      <c r="R2819" t="s">
        <v>8316</v>
      </c>
      <c r="S2819" s="14">
        <f t="shared" ref="S2819:S2882" si="177">(J2819/86400)+DATE(1970,1,1)</f>
        <v>42023.634976851856</v>
      </c>
      <c r="T2819" s="14">
        <f t="shared" ref="T2819:T2882" si="178">(I2819/86400)+DATE(1970,1,1)</f>
        <v>42063.634976851856</v>
      </c>
      <c r="U2819" t="str">
        <f t="shared" ref="U2819:U2882" si="179">TEXT(S2819, "MMMM")</f>
        <v>January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Q2820" t="s">
        <v>8315</v>
      </c>
      <c r="R2820" t="s">
        <v>8316</v>
      </c>
      <c r="S2820" s="14">
        <f t="shared" si="177"/>
        <v>42250.598217592589</v>
      </c>
      <c r="T2820" s="14">
        <f t="shared" si="178"/>
        <v>42270.598217592589</v>
      </c>
      <c r="U2820" t="str">
        <f t="shared" si="179"/>
        <v>September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Q2821" t="s">
        <v>8315</v>
      </c>
      <c r="R2821" t="s">
        <v>8316</v>
      </c>
      <c r="S2821" s="14">
        <f t="shared" si="177"/>
        <v>42139.525567129633</v>
      </c>
      <c r="T2821" s="14">
        <f t="shared" si="178"/>
        <v>42169.525567129633</v>
      </c>
      <c r="U2821" t="str">
        <f t="shared" si="179"/>
        <v>May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Q2822" t="s">
        <v>8315</v>
      </c>
      <c r="R2822" t="s">
        <v>8316</v>
      </c>
      <c r="S2822" s="14">
        <f t="shared" si="177"/>
        <v>42401.610983796301</v>
      </c>
      <c r="T2822" s="14">
        <f t="shared" si="178"/>
        <v>42426</v>
      </c>
      <c r="U2822" t="str">
        <f t="shared" si="179"/>
        <v>February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Q2823" t="s">
        <v>8315</v>
      </c>
      <c r="R2823" t="s">
        <v>8316</v>
      </c>
      <c r="S2823" s="14">
        <f t="shared" si="177"/>
        <v>41875.922858796301</v>
      </c>
      <c r="T2823" s="14">
        <f t="shared" si="178"/>
        <v>41905.922858796301</v>
      </c>
      <c r="U2823" t="str">
        <f t="shared" si="179"/>
        <v>August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Q2824" t="s">
        <v>8315</v>
      </c>
      <c r="R2824" t="s">
        <v>8316</v>
      </c>
      <c r="S2824" s="14">
        <f t="shared" si="177"/>
        <v>42060.683935185181</v>
      </c>
      <c r="T2824" s="14">
        <f t="shared" si="178"/>
        <v>42090.642268518517</v>
      </c>
      <c r="U2824" t="str">
        <f t="shared" si="179"/>
        <v>February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Q2825" t="s">
        <v>8315</v>
      </c>
      <c r="R2825" t="s">
        <v>8316</v>
      </c>
      <c r="S2825" s="14">
        <f t="shared" si="177"/>
        <v>42067.011643518519</v>
      </c>
      <c r="T2825" s="14">
        <f t="shared" si="178"/>
        <v>42094.957638888889</v>
      </c>
      <c r="U2825" t="str">
        <f t="shared" si="179"/>
        <v>March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Q2826" t="s">
        <v>8315</v>
      </c>
      <c r="R2826" t="s">
        <v>8316</v>
      </c>
      <c r="S2826" s="14">
        <f t="shared" si="177"/>
        <v>42136.270787037036</v>
      </c>
      <c r="T2826" s="14">
        <f t="shared" si="178"/>
        <v>42168.071527777778</v>
      </c>
      <c r="U2826" t="str">
        <f t="shared" si="179"/>
        <v>May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103.33000000000001</v>
      </c>
      <c r="Q2827" t="s">
        <v>8315</v>
      </c>
      <c r="R2827" t="s">
        <v>8316</v>
      </c>
      <c r="S2827" s="14">
        <f t="shared" si="177"/>
        <v>42312.792662037042</v>
      </c>
      <c r="T2827" s="14">
        <f t="shared" si="178"/>
        <v>42342.792662037042</v>
      </c>
      <c r="U2827" t="str">
        <f t="shared" si="179"/>
        <v>November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107.75000000000001</v>
      </c>
      <c r="Q2828" t="s">
        <v>8315</v>
      </c>
      <c r="R2828" t="s">
        <v>8316</v>
      </c>
      <c r="S2828" s="14">
        <f t="shared" si="177"/>
        <v>42171.034861111111</v>
      </c>
      <c r="T2828" s="14">
        <f t="shared" si="178"/>
        <v>42195.291666666672</v>
      </c>
      <c r="U2828" t="str">
        <f t="shared" si="179"/>
        <v>June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120.25000000000001</v>
      </c>
      <c r="Q2829" t="s">
        <v>8315</v>
      </c>
      <c r="R2829" t="s">
        <v>8316</v>
      </c>
      <c r="S2829" s="14">
        <f t="shared" si="177"/>
        <v>42494.683634259258</v>
      </c>
      <c r="T2829" s="14">
        <f t="shared" si="178"/>
        <v>42524.6875</v>
      </c>
      <c r="U2829" t="str">
        <f t="shared" si="179"/>
        <v>May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Q2830" t="s">
        <v>8315</v>
      </c>
      <c r="R2830" t="s">
        <v>8316</v>
      </c>
      <c r="S2830" s="14">
        <f t="shared" si="177"/>
        <v>42254.264687499999</v>
      </c>
      <c r="T2830" s="14">
        <f t="shared" si="178"/>
        <v>42279.958333333328</v>
      </c>
      <c r="U2830" t="str">
        <f t="shared" si="179"/>
        <v>September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106.52000000000001</v>
      </c>
      <c r="Q2831" t="s">
        <v>8315</v>
      </c>
      <c r="R2831" t="s">
        <v>8316</v>
      </c>
      <c r="S2831" s="14">
        <f t="shared" si="177"/>
        <v>42495.434236111112</v>
      </c>
      <c r="T2831" s="14">
        <f t="shared" si="178"/>
        <v>42523.434236111112</v>
      </c>
      <c r="U2831" t="str">
        <f t="shared" si="179"/>
        <v>May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Q2832" t="s">
        <v>8315</v>
      </c>
      <c r="R2832" t="s">
        <v>8316</v>
      </c>
      <c r="S2832" s="14">
        <f t="shared" si="177"/>
        <v>41758.839675925927</v>
      </c>
      <c r="T2832" s="14">
        <f t="shared" si="178"/>
        <v>41771.165972222225</v>
      </c>
      <c r="U2832" t="str">
        <f t="shared" si="179"/>
        <v>April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Q2833" t="s">
        <v>8315</v>
      </c>
      <c r="R2833" t="s">
        <v>8316</v>
      </c>
      <c r="S2833" s="14">
        <f t="shared" si="177"/>
        <v>42171.824884259258</v>
      </c>
      <c r="T2833" s="14">
        <f t="shared" si="178"/>
        <v>42201.824884259258</v>
      </c>
      <c r="U2833" t="str">
        <f t="shared" si="179"/>
        <v>June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Q2834" t="s">
        <v>8315</v>
      </c>
      <c r="R2834" t="s">
        <v>8316</v>
      </c>
      <c r="S2834" s="14">
        <f t="shared" si="177"/>
        <v>41938.709421296298</v>
      </c>
      <c r="T2834" s="14">
        <f t="shared" si="178"/>
        <v>41966.916666666672</v>
      </c>
      <c r="U2834" t="str">
        <f t="shared" si="179"/>
        <v>October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Q2835" t="s">
        <v>8315</v>
      </c>
      <c r="R2835" t="s">
        <v>8316</v>
      </c>
      <c r="S2835" s="14">
        <f t="shared" si="177"/>
        <v>42268.127696759257</v>
      </c>
      <c r="T2835" s="14">
        <f t="shared" si="178"/>
        <v>42288.083333333328</v>
      </c>
      <c r="U2835" t="str">
        <f t="shared" si="179"/>
        <v>September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170.00000000000003</v>
      </c>
      <c r="Q2836" t="s">
        <v>8315</v>
      </c>
      <c r="R2836" t="s">
        <v>8316</v>
      </c>
      <c r="S2836" s="14">
        <f t="shared" si="177"/>
        <v>42019.959837962961</v>
      </c>
      <c r="T2836" s="14">
        <f t="shared" si="178"/>
        <v>42034.959837962961</v>
      </c>
      <c r="U2836" t="str">
        <f t="shared" si="179"/>
        <v>January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Q2837" t="s">
        <v>8315</v>
      </c>
      <c r="R2837" t="s">
        <v>8316</v>
      </c>
      <c r="S2837" s="14">
        <f t="shared" si="177"/>
        <v>42313.703900462962</v>
      </c>
      <c r="T2837" s="14">
        <f t="shared" si="178"/>
        <v>42343</v>
      </c>
      <c r="U2837" t="str">
        <f t="shared" si="179"/>
        <v>November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107.78000000000002</v>
      </c>
      <c r="Q2838" t="s">
        <v>8315</v>
      </c>
      <c r="R2838" t="s">
        <v>8316</v>
      </c>
      <c r="S2838" s="14">
        <f t="shared" si="177"/>
        <v>42746.261782407411</v>
      </c>
      <c r="T2838" s="14">
        <f t="shared" si="178"/>
        <v>42784.207638888889</v>
      </c>
      <c r="U2838" t="str">
        <f t="shared" si="179"/>
        <v>January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Q2839" t="s">
        <v>8315</v>
      </c>
      <c r="R2839" t="s">
        <v>8316</v>
      </c>
      <c r="S2839" s="14">
        <f t="shared" si="177"/>
        <v>42307.908379629633</v>
      </c>
      <c r="T2839" s="14">
        <f t="shared" si="178"/>
        <v>42347.950046296297</v>
      </c>
      <c r="U2839" t="str">
        <f t="shared" si="179"/>
        <v>October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120.25000000000001</v>
      </c>
      <c r="Q2840" t="s">
        <v>8315</v>
      </c>
      <c r="R2840" t="s">
        <v>8316</v>
      </c>
      <c r="S2840" s="14">
        <f t="shared" si="177"/>
        <v>41842.607592592591</v>
      </c>
      <c r="T2840" s="14">
        <f t="shared" si="178"/>
        <v>41864.916666666664</v>
      </c>
      <c r="U2840" t="str">
        <f t="shared" si="179"/>
        <v>July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Q2841" t="s">
        <v>8315</v>
      </c>
      <c r="R2841" t="s">
        <v>8316</v>
      </c>
      <c r="S2841" s="14">
        <f t="shared" si="177"/>
        <v>41853.240208333329</v>
      </c>
      <c r="T2841" s="14">
        <f t="shared" si="178"/>
        <v>41876.207638888889</v>
      </c>
      <c r="U2841" t="str">
        <f t="shared" si="179"/>
        <v>August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Q2842" t="s">
        <v>8315</v>
      </c>
      <c r="R2842" t="s">
        <v>8316</v>
      </c>
      <c r="S2842" s="14">
        <f t="shared" si="177"/>
        <v>42060.035636574074</v>
      </c>
      <c r="T2842" s="14">
        <f t="shared" si="178"/>
        <v>42081.708333333328</v>
      </c>
      <c r="U2842" t="str">
        <f t="shared" si="179"/>
        <v>February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Q2843" t="s">
        <v>8315</v>
      </c>
      <c r="R2843" t="s">
        <v>8316</v>
      </c>
      <c r="S2843" s="14">
        <f t="shared" si="177"/>
        <v>42291.739548611113</v>
      </c>
      <c r="T2843" s="14">
        <f t="shared" si="178"/>
        <v>42351.781215277777</v>
      </c>
      <c r="U2843" t="str">
        <f t="shared" si="179"/>
        <v>October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Q2844" t="s">
        <v>8315</v>
      </c>
      <c r="R2844" t="s">
        <v>8316</v>
      </c>
      <c r="S2844" s="14">
        <f t="shared" si="177"/>
        <v>41784.95248842593</v>
      </c>
      <c r="T2844" s="14">
        <f t="shared" si="178"/>
        <v>41811.458333333336</v>
      </c>
      <c r="U2844" t="str">
        <f t="shared" si="179"/>
        <v>May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Q2845" t="s">
        <v>8315</v>
      </c>
      <c r="R2845" t="s">
        <v>8316</v>
      </c>
      <c r="S2845" s="14">
        <f t="shared" si="177"/>
        <v>42492.737847222219</v>
      </c>
      <c r="T2845" s="14">
        <f t="shared" si="178"/>
        <v>42534.166666666672</v>
      </c>
      <c r="U2845" t="str">
        <f t="shared" si="179"/>
        <v>May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Q2846" t="s">
        <v>8315</v>
      </c>
      <c r="R2846" t="s">
        <v>8316</v>
      </c>
      <c r="S2846" s="14">
        <f t="shared" si="177"/>
        <v>42709.546064814815</v>
      </c>
      <c r="T2846" s="14">
        <f t="shared" si="178"/>
        <v>42739.546064814815</v>
      </c>
      <c r="U2846" t="str">
        <f t="shared" si="179"/>
        <v>December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Q2847" t="s">
        <v>8315</v>
      </c>
      <c r="R2847" t="s">
        <v>8316</v>
      </c>
      <c r="S2847" s="14">
        <f t="shared" si="177"/>
        <v>42103.016585648147</v>
      </c>
      <c r="T2847" s="14">
        <f t="shared" si="178"/>
        <v>42163.016585648147</v>
      </c>
      <c r="U2847" t="str">
        <f t="shared" si="179"/>
        <v>April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Q2848" t="s">
        <v>8315</v>
      </c>
      <c r="R2848" t="s">
        <v>8316</v>
      </c>
      <c r="S2848" s="14">
        <f t="shared" si="177"/>
        <v>42108.692060185189</v>
      </c>
      <c r="T2848" s="14">
        <f t="shared" si="178"/>
        <v>42153.692060185189</v>
      </c>
      <c r="U2848" t="str">
        <f t="shared" si="179"/>
        <v>April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Q2849" t="s">
        <v>8315</v>
      </c>
      <c r="R2849" t="s">
        <v>8316</v>
      </c>
      <c r="S2849" s="14">
        <f t="shared" si="177"/>
        <v>42453.806307870371</v>
      </c>
      <c r="T2849" s="14">
        <f t="shared" si="178"/>
        <v>42513.806307870371</v>
      </c>
      <c r="U2849" t="str">
        <f t="shared" si="179"/>
        <v>March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Q2850" t="s">
        <v>8315</v>
      </c>
      <c r="R2850" t="s">
        <v>8316</v>
      </c>
      <c r="S2850" s="14">
        <f t="shared" si="177"/>
        <v>42123.648831018523</v>
      </c>
      <c r="T2850" s="14">
        <f t="shared" si="178"/>
        <v>42153.648831018523</v>
      </c>
      <c r="U2850" t="str">
        <f t="shared" si="179"/>
        <v>April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Q2851" t="s">
        <v>8315</v>
      </c>
      <c r="R2851" t="s">
        <v>8316</v>
      </c>
      <c r="S2851" s="14">
        <f t="shared" si="177"/>
        <v>42453.428240740745</v>
      </c>
      <c r="T2851" s="14">
        <f t="shared" si="178"/>
        <v>42483.428240740745</v>
      </c>
      <c r="U2851" t="str">
        <f t="shared" si="179"/>
        <v>March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3.8900000000000006</v>
      </c>
      <c r="Q2852" t="s">
        <v>8315</v>
      </c>
      <c r="R2852" t="s">
        <v>8316</v>
      </c>
      <c r="S2852" s="14">
        <f t="shared" si="177"/>
        <v>41858.007071759261</v>
      </c>
      <c r="T2852" s="14">
        <f t="shared" si="178"/>
        <v>41888.007071759261</v>
      </c>
      <c r="U2852" t="str">
        <f t="shared" si="179"/>
        <v>August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Q2853" t="s">
        <v>8315</v>
      </c>
      <c r="R2853" t="s">
        <v>8316</v>
      </c>
      <c r="S2853" s="14">
        <f t="shared" si="177"/>
        <v>42390.002650462964</v>
      </c>
      <c r="T2853" s="14">
        <f t="shared" si="178"/>
        <v>42398.970138888893</v>
      </c>
      <c r="U2853" t="str">
        <f t="shared" si="179"/>
        <v>January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Q2854" t="s">
        <v>8315</v>
      </c>
      <c r="R2854" t="s">
        <v>8316</v>
      </c>
      <c r="S2854" s="14">
        <f t="shared" si="177"/>
        <v>41781.045173611114</v>
      </c>
      <c r="T2854" s="14">
        <f t="shared" si="178"/>
        <v>41811.045173611114</v>
      </c>
      <c r="U2854" t="str">
        <f t="shared" si="179"/>
        <v>May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Q2855" t="s">
        <v>8315</v>
      </c>
      <c r="R2855" t="s">
        <v>8316</v>
      </c>
      <c r="S2855" s="14">
        <f t="shared" si="177"/>
        <v>41836.190937499996</v>
      </c>
      <c r="T2855" s="14">
        <f t="shared" si="178"/>
        <v>41896.190937499996</v>
      </c>
      <c r="U2855" t="str">
        <f t="shared" si="179"/>
        <v>July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Q2856" t="s">
        <v>8315</v>
      </c>
      <c r="R2856" t="s">
        <v>8316</v>
      </c>
      <c r="S2856" s="14">
        <f t="shared" si="177"/>
        <v>42111.71665509259</v>
      </c>
      <c r="T2856" s="14">
        <f t="shared" si="178"/>
        <v>42131.71665509259</v>
      </c>
      <c r="U2856" t="str">
        <f t="shared" si="179"/>
        <v>April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Q2857" t="s">
        <v>8315</v>
      </c>
      <c r="R2857" t="s">
        <v>8316</v>
      </c>
      <c r="S2857" s="14">
        <f t="shared" si="177"/>
        <v>42370.007766203707</v>
      </c>
      <c r="T2857" s="14">
        <f t="shared" si="178"/>
        <v>42398.981944444444</v>
      </c>
      <c r="U2857" t="str">
        <f t="shared" si="179"/>
        <v>January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Q2858" t="s">
        <v>8315</v>
      </c>
      <c r="R2858" t="s">
        <v>8316</v>
      </c>
      <c r="S2858" s="14">
        <f t="shared" si="177"/>
        <v>42165.037581018521</v>
      </c>
      <c r="T2858" s="14">
        <f t="shared" si="178"/>
        <v>42224.898611111115</v>
      </c>
      <c r="U2858" t="str">
        <f t="shared" si="179"/>
        <v>June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19.740000000000002</v>
      </c>
      <c r="Q2859" t="s">
        <v>8315</v>
      </c>
      <c r="R2859" t="s">
        <v>8316</v>
      </c>
      <c r="S2859" s="14">
        <f t="shared" si="177"/>
        <v>42726.920081018514</v>
      </c>
      <c r="T2859" s="14">
        <f t="shared" si="178"/>
        <v>42786.75</v>
      </c>
      <c r="U2859" t="str">
        <f t="shared" si="179"/>
        <v>December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Q2860" t="s">
        <v>8315</v>
      </c>
      <c r="R2860" t="s">
        <v>8316</v>
      </c>
      <c r="S2860" s="14">
        <f t="shared" si="177"/>
        <v>41954.545081018514</v>
      </c>
      <c r="T2860" s="14">
        <f t="shared" si="178"/>
        <v>41978.477777777778</v>
      </c>
      <c r="U2860" t="str">
        <f t="shared" si="179"/>
        <v>November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Q2861" t="s">
        <v>8315</v>
      </c>
      <c r="R2861" t="s">
        <v>8316</v>
      </c>
      <c r="S2861" s="14">
        <f t="shared" si="177"/>
        <v>42233.362314814818</v>
      </c>
      <c r="T2861" s="14">
        <f t="shared" si="178"/>
        <v>42293.362314814818</v>
      </c>
      <c r="U2861" t="str">
        <f t="shared" si="179"/>
        <v>August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Q2862" t="s">
        <v>8315</v>
      </c>
      <c r="R2862" t="s">
        <v>8316</v>
      </c>
      <c r="S2862" s="14">
        <f t="shared" si="177"/>
        <v>42480.80064814815</v>
      </c>
      <c r="T2862" s="14">
        <f t="shared" si="178"/>
        <v>42540.80064814815</v>
      </c>
      <c r="U2862" t="str">
        <f t="shared" si="179"/>
        <v>April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Q2863" t="s">
        <v>8315</v>
      </c>
      <c r="R2863" t="s">
        <v>8316</v>
      </c>
      <c r="S2863" s="14">
        <f t="shared" si="177"/>
        <v>42257.590833333335</v>
      </c>
      <c r="T2863" s="14">
        <f t="shared" si="178"/>
        <v>42271.590833333335</v>
      </c>
      <c r="U2863" t="str">
        <f t="shared" si="179"/>
        <v>September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Q2864" t="s">
        <v>8315</v>
      </c>
      <c r="R2864" t="s">
        <v>8316</v>
      </c>
      <c r="S2864" s="14">
        <f t="shared" si="177"/>
        <v>41784.789687500001</v>
      </c>
      <c r="T2864" s="14">
        <f t="shared" si="178"/>
        <v>41814.789687500001</v>
      </c>
      <c r="U2864" t="str">
        <f t="shared" si="179"/>
        <v>May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Q2865" t="s">
        <v>8315</v>
      </c>
      <c r="R2865" t="s">
        <v>8316</v>
      </c>
      <c r="S2865" s="14">
        <f t="shared" si="177"/>
        <v>41831.675034722226</v>
      </c>
      <c r="T2865" s="14">
        <f t="shared" si="178"/>
        <v>41891.675034722226</v>
      </c>
      <c r="U2865" t="str">
        <f t="shared" si="179"/>
        <v>July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Q2866" t="s">
        <v>8315</v>
      </c>
      <c r="R2866" t="s">
        <v>8316</v>
      </c>
      <c r="S2866" s="14">
        <f t="shared" si="177"/>
        <v>42172.613506944443</v>
      </c>
      <c r="T2866" s="14">
        <f t="shared" si="178"/>
        <v>42202.554166666669</v>
      </c>
      <c r="U2866" t="str">
        <f t="shared" si="179"/>
        <v>June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Q2867" t="s">
        <v>8315</v>
      </c>
      <c r="R2867" t="s">
        <v>8316</v>
      </c>
      <c r="S2867" s="14">
        <f t="shared" si="177"/>
        <v>41950.114108796297</v>
      </c>
      <c r="T2867" s="14">
        <f t="shared" si="178"/>
        <v>42010.114108796297</v>
      </c>
      <c r="U2867" t="str">
        <f t="shared" si="179"/>
        <v>November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0.90000000000000013</v>
      </c>
      <c r="Q2868" t="s">
        <v>8315</v>
      </c>
      <c r="R2868" t="s">
        <v>8316</v>
      </c>
      <c r="S2868" s="14">
        <f t="shared" si="177"/>
        <v>42627.955104166671</v>
      </c>
      <c r="T2868" s="14">
        <f t="shared" si="178"/>
        <v>42657.916666666672</v>
      </c>
      <c r="U2868" t="str">
        <f t="shared" si="179"/>
        <v>September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Q2869" t="s">
        <v>8315</v>
      </c>
      <c r="R2869" t="s">
        <v>8316</v>
      </c>
      <c r="S2869" s="14">
        <f t="shared" si="177"/>
        <v>42531.195277777777</v>
      </c>
      <c r="T2869" s="14">
        <f t="shared" si="178"/>
        <v>42555.166666666672</v>
      </c>
      <c r="U2869" t="str">
        <f t="shared" si="179"/>
        <v>June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42.010000000000005</v>
      </c>
      <c r="Q2870" t="s">
        <v>8315</v>
      </c>
      <c r="R2870" t="s">
        <v>8316</v>
      </c>
      <c r="S2870" s="14">
        <f t="shared" si="177"/>
        <v>42618.827013888891</v>
      </c>
      <c r="T2870" s="14">
        <f t="shared" si="178"/>
        <v>42648.827013888891</v>
      </c>
      <c r="U2870" t="str">
        <f t="shared" si="179"/>
        <v>September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Q2871" t="s">
        <v>8315</v>
      </c>
      <c r="R2871" t="s">
        <v>8316</v>
      </c>
      <c r="S2871" s="14">
        <f t="shared" si="177"/>
        <v>42540.593530092592</v>
      </c>
      <c r="T2871" s="14">
        <f t="shared" si="178"/>
        <v>42570.593530092592</v>
      </c>
      <c r="U2871" t="str">
        <f t="shared" si="179"/>
        <v>June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Q2872" t="s">
        <v>8315</v>
      </c>
      <c r="R2872" t="s">
        <v>8316</v>
      </c>
      <c r="S2872" s="14">
        <f t="shared" si="177"/>
        <v>41746.189409722225</v>
      </c>
      <c r="T2872" s="14">
        <f t="shared" si="178"/>
        <v>41776.189409722225</v>
      </c>
      <c r="U2872" t="str">
        <f t="shared" si="179"/>
        <v>April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4.6700000000000008</v>
      </c>
      <c r="Q2873" t="s">
        <v>8315</v>
      </c>
      <c r="R2873" t="s">
        <v>8316</v>
      </c>
      <c r="S2873" s="14">
        <f t="shared" si="177"/>
        <v>41974.738576388889</v>
      </c>
      <c r="T2873" s="14">
        <f t="shared" si="178"/>
        <v>41994.738576388889</v>
      </c>
      <c r="U2873" t="str">
        <f t="shared" si="179"/>
        <v>December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Q2874" t="s">
        <v>8315</v>
      </c>
      <c r="R2874" t="s">
        <v>8316</v>
      </c>
      <c r="S2874" s="14">
        <f t="shared" si="177"/>
        <v>42115.11618055556</v>
      </c>
      <c r="T2874" s="14">
        <f t="shared" si="178"/>
        <v>42175.11618055556</v>
      </c>
      <c r="U2874" t="str">
        <f t="shared" si="179"/>
        <v>April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38.120000000000005</v>
      </c>
      <c r="Q2875" t="s">
        <v>8315</v>
      </c>
      <c r="R2875" t="s">
        <v>8316</v>
      </c>
      <c r="S2875" s="14">
        <f t="shared" si="177"/>
        <v>42002.817488425921</v>
      </c>
      <c r="T2875" s="14">
        <f t="shared" si="178"/>
        <v>42032.817488425921</v>
      </c>
      <c r="U2875" t="str">
        <f t="shared" si="179"/>
        <v>December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5.4200000000000008</v>
      </c>
      <c r="Q2876" t="s">
        <v>8315</v>
      </c>
      <c r="R2876" t="s">
        <v>8316</v>
      </c>
      <c r="S2876" s="14">
        <f t="shared" si="177"/>
        <v>42722.84474537037</v>
      </c>
      <c r="T2876" s="14">
        <f t="shared" si="178"/>
        <v>42752.84474537037</v>
      </c>
      <c r="U2876" t="str">
        <f t="shared" si="179"/>
        <v>December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Q2877" t="s">
        <v>8315</v>
      </c>
      <c r="R2877" t="s">
        <v>8316</v>
      </c>
      <c r="S2877" s="14">
        <f t="shared" si="177"/>
        <v>42465.128391203703</v>
      </c>
      <c r="T2877" s="14">
        <f t="shared" si="178"/>
        <v>42495.128391203703</v>
      </c>
      <c r="U2877" t="str">
        <f t="shared" si="179"/>
        <v>April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Q2878" t="s">
        <v>8315</v>
      </c>
      <c r="R2878" t="s">
        <v>8316</v>
      </c>
      <c r="S2878" s="14">
        <f t="shared" si="177"/>
        <v>42171.743969907402</v>
      </c>
      <c r="T2878" s="14">
        <f t="shared" si="178"/>
        <v>42201.743969907402</v>
      </c>
      <c r="U2878" t="str">
        <f t="shared" si="179"/>
        <v>June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Q2879" t="s">
        <v>8315</v>
      </c>
      <c r="R2879" t="s">
        <v>8316</v>
      </c>
      <c r="S2879" s="14">
        <f t="shared" si="177"/>
        <v>42672.955138888894</v>
      </c>
      <c r="T2879" s="14">
        <f t="shared" si="178"/>
        <v>42704.708333333328</v>
      </c>
      <c r="U2879" t="str">
        <f t="shared" si="179"/>
        <v>October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Q2880" t="s">
        <v>8315</v>
      </c>
      <c r="R2880" t="s">
        <v>8316</v>
      </c>
      <c r="S2880" s="14">
        <f t="shared" si="177"/>
        <v>42128.615682870368</v>
      </c>
      <c r="T2880" s="14">
        <f t="shared" si="178"/>
        <v>42188.615682870368</v>
      </c>
      <c r="U2880" t="str">
        <f t="shared" si="179"/>
        <v>May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Q2881" t="s">
        <v>8315</v>
      </c>
      <c r="R2881" t="s">
        <v>8316</v>
      </c>
      <c r="S2881" s="14">
        <f t="shared" si="177"/>
        <v>42359.725243055553</v>
      </c>
      <c r="T2881" s="14">
        <f t="shared" si="178"/>
        <v>42389.725243055553</v>
      </c>
      <c r="U2881" t="str">
        <f t="shared" si="179"/>
        <v>December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23.330000000000002</v>
      </c>
      <c r="Q2882" t="s">
        <v>8315</v>
      </c>
      <c r="R2882" t="s">
        <v>8316</v>
      </c>
      <c r="S2882" s="14">
        <f t="shared" si="177"/>
        <v>42192.905694444446</v>
      </c>
      <c r="T2882" s="14">
        <f t="shared" si="178"/>
        <v>42236.711805555555</v>
      </c>
      <c r="U2882" t="str">
        <f t="shared" si="179"/>
        <v>July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MROUND(E2883/D2883, 0.0001) * 100</f>
        <v>0</v>
      </c>
      <c r="Q2883" t="s">
        <v>8315</v>
      </c>
      <c r="R2883" t="s">
        <v>8316</v>
      </c>
      <c r="S2883" s="14">
        <f t="shared" ref="S2883:S2946" si="181">(J2883/86400)+DATE(1970,1,1)</f>
        <v>41916.597638888888</v>
      </c>
      <c r="T2883" s="14">
        <f t="shared" ref="T2883:T2946" si="182">(I2883/86400)+DATE(1970,1,1)</f>
        <v>41976.639305555553</v>
      </c>
      <c r="U2883" t="str">
        <f t="shared" ref="U2883:U2946" si="183">TEXT(S2883, "MMMM")</f>
        <v>October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Q2884" t="s">
        <v>8315</v>
      </c>
      <c r="R2884" t="s">
        <v>8316</v>
      </c>
      <c r="S2884" s="14">
        <f t="shared" si="181"/>
        <v>42461.596273148149</v>
      </c>
      <c r="T2884" s="14">
        <f t="shared" si="182"/>
        <v>42491.596273148149</v>
      </c>
      <c r="U2884" t="str">
        <f t="shared" si="183"/>
        <v>April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Q2885" t="s">
        <v>8315</v>
      </c>
      <c r="R2885" t="s">
        <v>8316</v>
      </c>
      <c r="S2885" s="14">
        <f t="shared" si="181"/>
        <v>42370.90320601852</v>
      </c>
      <c r="T2885" s="14">
        <f t="shared" si="182"/>
        <v>42406.207638888889</v>
      </c>
      <c r="U2885" t="str">
        <f t="shared" si="183"/>
        <v>January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0.41000000000000003</v>
      </c>
      <c r="Q2886" t="s">
        <v>8315</v>
      </c>
      <c r="R2886" t="s">
        <v>8316</v>
      </c>
      <c r="S2886" s="14">
        <f t="shared" si="181"/>
        <v>41948.727256944447</v>
      </c>
      <c r="T2886" s="14">
        <f t="shared" si="182"/>
        <v>41978.727256944447</v>
      </c>
      <c r="U2886" t="str">
        <f t="shared" si="183"/>
        <v>November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Q2887" t="s">
        <v>8315</v>
      </c>
      <c r="R2887" t="s">
        <v>8316</v>
      </c>
      <c r="S2887" s="14">
        <f t="shared" si="181"/>
        <v>42047.07640046296</v>
      </c>
      <c r="T2887" s="14">
        <f t="shared" si="182"/>
        <v>42077.034733796296</v>
      </c>
      <c r="U2887" t="str">
        <f t="shared" si="183"/>
        <v>February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Q2888" t="s">
        <v>8315</v>
      </c>
      <c r="R2888" t="s">
        <v>8316</v>
      </c>
      <c r="S2888" s="14">
        <f t="shared" si="181"/>
        <v>42261.632916666669</v>
      </c>
      <c r="T2888" s="14">
        <f t="shared" si="182"/>
        <v>42266.165972222225</v>
      </c>
      <c r="U2888" t="str">
        <f t="shared" si="183"/>
        <v>September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Q2889" t="s">
        <v>8315</v>
      </c>
      <c r="R2889" t="s">
        <v>8316</v>
      </c>
      <c r="S2889" s="14">
        <f t="shared" si="181"/>
        <v>41985.427361111113</v>
      </c>
      <c r="T2889" s="14">
        <f t="shared" si="182"/>
        <v>42015.427361111113</v>
      </c>
      <c r="U2889" t="str">
        <f t="shared" si="183"/>
        <v>December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Q2890" t="s">
        <v>8315</v>
      </c>
      <c r="R2890" t="s">
        <v>8316</v>
      </c>
      <c r="S2890" s="14">
        <f t="shared" si="181"/>
        <v>41922.535185185188</v>
      </c>
      <c r="T2890" s="14">
        <f t="shared" si="182"/>
        <v>41930.207638888889</v>
      </c>
      <c r="U2890" t="str">
        <f t="shared" si="183"/>
        <v>October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38.070000000000007</v>
      </c>
      <c r="Q2891" t="s">
        <v>8315</v>
      </c>
      <c r="R2891" t="s">
        <v>8316</v>
      </c>
      <c r="S2891" s="14">
        <f t="shared" si="181"/>
        <v>41850.863252314812</v>
      </c>
      <c r="T2891" s="14">
        <f t="shared" si="182"/>
        <v>41880.863252314812</v>
      </c>
      <c r="U2891" t="str">
        <f t="shared" si="183"/>
        <v>July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Q2892" t="s">
        <v>8315</v>
      </c>
      <c r="R2892" t="s">
        <v>8316</v>
      </c>
      <c r="S2892" s="14">
        <f t="shared" si="181"/>
        <v>41831.742962962962</v>
      </c>
      <c r="T2892" s="14">
        <f t="shared" si="182"/>
        <v>41860.125</v>
      </c>
      <c r="U2892" t="str">
        <f t="shared" si="183"/>
        <v>July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Q2893" t="s">
        <v>8315</v>
      </c>
      <c r="R2893" t="s">
        <v>8316</v>
      </c>
      <c r="S2893" s="14">
        <f t="shared" si="181"/>
        <v>42415.883425925931</v>
      </c>
      <c r="T2893" s="14">
        <f t="shared" si="182"/>
        <v>42475.84175925926</v>
      </c>
      <c r="U2893" t="str">
        <f t="shared" si="183"/>
        <v>February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9.0900000000000016</v>
      </c>
      <c r="Q2894" t="s">
        <v>8315</v>
      </c>
      <c r="R2894" t="s">
        <v>8316</v>
      </c>
      <c r="S2894" s="14">
        <f t="shared" si="181"/>
        <v>41869.714166666665</v>
      </c>
      <c r="T2894" s="14">
        <f t="shared" si="182"/>
        <v>41876.875</v>
      </c>
      <c r="U2894" t="str">
        <f t="shared" si="183"/>
        <v>August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Q2895" t="s">
        <v>8315</v>
      </c>
      <c r="R2895" t="s">
        <v>8316</v>
      </c>
      <c r="S2895" s="14">
        <f t="shared" si="181"/>
        <v>41953.773090277777</v>
      </c>
      <c r="T2895" s="14">
        <f t="shared" si="182"/>
        <v>42013.083333333328</v>
      </c>
      <c r="U2895" t="str">
        <f t="shared" si="183"/>
        <v>November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Q2896" t="s">
        <v>8315</v>
      </c>
      <c r="R2896" t="s">
        <v>8316</v>
      </c>
      <c r="S2896" s="14">
        <f t="shared" si="181"/>
        <v>42037.986284722225</v>
      </c>
      <c r="T2896" s="14">
        <f t="shared" si="182"/>
        <v>42097.944618055553</v>
      </c>
      <c r="U2896" t="str">
        <f t="shared" si="183"/>
        <v>February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Q2897" t="s">
        <v>8315</v>
      </c>
      <c r="R2897" t="s">
        <v>8316</v>
      </c>
      <c r="S2897" s="14">
        <f t="shared" si="181"/>
        <v>41811.555462962962</v>
      </c>
      <c r="T2897" s="14">
        <f t="shared" si="182"/>
        <v>41812.875</v>
      </c>
      <c r="U2897" t="str">
        <f t="shared" si="183"/>
        <v>June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20.830000000000002</v>
      </c>
      <c r="Q2898" t="s">
        <v>8315</v>
      </c>
      <c r="R2898" t="s">
        <v>8316</v>
      </c>
      <c r="S2898" s="14">
        <f t="shared" si="181"/>
        <v>42701.908807870372</v>
      </c>
      <c r="T2898" s="14">
        <f t="shared" si="182"/>
        <v>42716.25</v>
      </c>
      <c r="U2898" t="str">
        <f t="shared" si="183"/>
        <v>November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Q2899" t="s">
        <v>8315</v>
      </c>
      <c r="R2899" t="s">
        <v>8316</v>
      </c>
      <c r="S2899" s="14">
        <f t="shared" si="181"/>
        <v>42258.646504629629</v>
      </c>
      <c r="T2899" s="14">
        <f t="shared" si="182"/>
        <v>42288.645196759258</v>
      </c>
      <c r="U2899" t="str">
        <f t="shared" si="183"/>
        <v>September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4.2100000000000009</v>
      </c>
      <c r="Q2900" t="s">
        <v>8315</v>
      </c>
      <c r="R2900" t="s">
        <v>8316</v>
      </c>
      <c r="S2900" s="14">
        <f t="shared" si="181"/>
        <v>42278.664965277778</v>
      </c>
      <c r="T2900" s="14">
        <f t="shared" si="182"/>
        <v>42308.664965277778</v>
      </c>
      <c r="U2900" t="str">
        <f t="shared" si="183"/>
        <v>October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Q2901" t="s">
        <v>8315</v>
      </c>
      <c r="R2901" t="s">
        <v>8316</v>
      </c>
      <c r="S2901" s="14">
        <f t="shared" si="181"/>
        <v>42515.078217592592</v>
      </c>
      <c r="T2901" s="14">
        <f t="shared" si="182"/>
        <v>42575.078217592592</v>
      </c>
      <c r="U2901" t="str">
        <f t="shared" si="183"/>
        <v>May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Q2902" t="s">
        <v>8315</v>
      </c>
      <c r="R2902" t="s">
        <v>8316</v>
      </c>
      <c r="S2902" s="14">
        <f t="shared" si="181"/>
        <v>41830.234166666669</v>
      </c>
      <c r="T2902" s="14">
        <f t="shared" si="182"/>
        <v>41860.234166666669</v>
      </c>
      <c r="U2902" t="str">
        <f t="shared" si="183"/>
        <v>July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Q2903" t="s">
        <v>8315</v>
      </c>
      <c r="R2903" t="s">
        <v>8316</v>
      </c>
      <c r="S2903" s="14">
        <f t="shared" si="181"/>
        <v>41982.904386574075</v>
      </c>
      <c r="T2903" s="14">
        <f t="shared" si="182"/>
        <v>42042.904386574075</v>
      </c>
      <c r="U2903" t="str">
        <f t="shared" si="183"/>
        <v>December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Q2904" t="s">
        <v>8315</v>
      </c>
      <c r="R2904" t="s">
        <v>8316</v>
      </c>
      <c r="S2904" s="14">
        <f t="shared" si="181"/>
        <v>42210.439768518518</v>
      </c>
      <c r="T2904" s="14">
        <f t="shared" si="182"/>
        <v>42240.439768518518</v>
      </c>
      <c r="U2904" t="str">
        <f t="shared" si="183"/>
        <v>July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Q2905" t="s">
        <v>8315</v>
      </c>
      <c r="R2905" t="s">
        <v>8316</v>
      </c>
      <c r="S2905" s="14">
        <f t="shared" si="181"/>
        <v>42196.166874999995</v>
      </c>
      <c r="T2905" s="14">
        <f t="shared" si="182"/>
        <v>42256.166874999995</v>
      </c>
      <c r="U2905" t="str">
        <f t="shared" si="183"/>
        <v>July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Q2906" t="s">
        <v>8315</v>
      </c>
      <c r="R2906" t="s">
        <v>8316</v>
      </c>
      <c r="S2906" s="14">
        <f t="shared" si="181"/>
        <v>41940.967951388891</v>
      </c>
      <c r="T2906" s="14">
        <f t="shared" si="182"/>
        <v>41952.5</v>
      </c>
      <c r="U2906" t="str">
        <f t="shared" si="183"/>
        <v>October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Q2907" t="s">
        <v>8315</v>
      </c>
      <c r="R2907" t="s">
        <v>8316</v>
      </c>
      <c r="S2907" s="14">
        <f t="shared" si="181"/>
        <v>42606.056863425925</v>
      </c>
      <c r="T2907" s="14">
        <f t="shared" si="182"/>
        <v>42620.056863425925</v>
      </c>
      <c r="U2907" t="str">
        <f t="shared" si="183"/>
        <v>August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Q2908" t="s">
        <v>8315</v>
      </c>
      <c r="R2908" t="s">
        <v>8316</v>
      </c>
      <c r="S2908" s="14">
        <f t="shared" si="181"/>
        <v>42199.648912037039</v>
      </c>
      <c r="T2908" s="14">
        <f t="shared" si="182"/>
        <v>42217.041666666672</v>
      </c>
      <c r="U2908" t="str">
        <f t="shared" si="183"/>
        <v>July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Q2909" t="s">
        <v>8315</v>
      </c>
      <c r="R2909" t="s">
        <v>8316</v>
      </c>
      <c r="S2909" s="14">
        <f t="shared" si="181"/>
        <v>42444.877743055556</v>
      </c>
      <c r="T2909" s="14">
        <f t="shared" si="182"/>
        <v>42504.877743055556</v>
      </c>
      <c r="U2909" t="str">
        <f t="shared" si="183"/>
        <v>March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Q2910" t="s">
        <v>8315</v>
      </c>
      <c r="R2910" t="s">
        <v>8316</v>
      </c>
      <c r="S2910" s="14">
        <f t="shared" si="181"/>
        <v>42499.73170138889</v>
      </c>
      <c r="T2910" s="14">
        <f t="shared" si="182"/>
        <v>42529.73170138889</v>
      </c>
      <c r="U2910" t="str">
        <f t="shared" si="183"/>
        <v>May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Q2911" t="s">
        <v>8315</v>
      </c>
      <c r="R2911" t="s">
        <v>8316</v>
      </c>
      <c r="S2911" s="14">
        <f t="shared" si="181"/>
        <v>41929.266215277778</v>
      </c>
      <c r="T2911" s="14">
        <f t="shared" si="182"/>
        <v>41968.823611111111</v>
      </c>
      <c r="U2911" t="str">
        <f t="shared" si="183"/>
        <v>October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Q2912" t="s">
        <v>8315</v>
      </c>
      <c r="R2912" t="s">
        <v>8316</v>
      </c>
      <c r="S2912" s="14">
        <f t="shared" si="181"/>
        <v>42107.841284722221</v>
      </c>
      <c r="T2912" s="14">
        <f t="shared" si="182"/>
        <v>42167.841284722221</v>
      </c>
      <c r="U2912" t="str">
        <f t="shared" si="183"/>
        <v>April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Q2913" t="s">
        <v>8315</v>
      </c>
      <c r="R2913" t="s">
        <v>8316</v>
      </c>
      <c r="S2913" s="14">
        <f t="shared" si="181"/>
        <v>42142.768819444449</v>
      </c>
      <c r="T2913" s="14">
        <f t="shared" si="182"/>
        <v>42182.768819444449</v>
      </c>
      <c r="U2913" t="str">
        <f t="shared" si="183"/>
        <v>May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Q2914" t="s">
        <v>8315</v>
      </c>
      <c r="R2914" t="s">
        <v>8316</v>
      </c>
      <c r="S2914" s="14">
        <f t="shared" si="181"/>
        <v>42354.131643518514</v>
      </c>
      <c r="T2914" s="14">
        <f t="shared" si="182"/>
        <v>42384.131643518514</v>
      </c>
      <c r="U2914" t="str">
        <f t="shared" si="183"/>
        <v>December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Q2915" t="s">
        <v>8315</v>
      </c>
      <c r="R2915" t="s">
        <v>8316</v>
      </c>
      <c r="S2915" s="14">
        <f t="shared" si="181"/>
        <v>41828.922905092593</v>
      </c>
      <c r="T2915" s="14">
        <f t="shared" si="182"/>
        <v>41888.922905092593</v>
      </c>
      <c r="U2915" t="str">
        <f t="shared" si="183"/>
        <v>July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Q2916" t="s">
        <v>8315</v>
      </c>
      <c r="R2916" t="s">
        <v>8316</v>
      </c>
      <c r="S2916" s="14">
        <f t="shared" si="181"/>
        <v>42017.907337962963</v>
      </c>
      <c r="T2916" s="14">
        <f t="shared" si="182"/>
        <v>42077.865671296298</v>
      </c>
      <c r="U2916" t="str">
        <f t="shared" si="183"/>
        <v>January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Q2917" t="s">
        <v>8315</v>
      </c>
      <c r="R2917" t="s">
        <v>8316</v>
      </c>
      <c r="S2917" s="14">
        <f t="shared" si="181"/>
        <v>42415.398032407407</v>
      </c>
      <c r="T2917" s="14">
        <f t="shared" si="182"/>
        <v>42445.356365740736</v>
      </c>
      <c r="U2917" t="str">
        <f t="shared" si="183"/>
        <v>February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Q2918" t="s">
        <v>8315</v>
      </c>
      <c r="R2918" t="s">
        <v>8316</v>
      </c>
      <c r="S2918" s="14">
        <f t="shared" si="181"/>
        <v>41755.476724537039</v>
      </c>
      <c r="T2918" s="14">
        <f t="shared" si="182"/>
        <v>41778.476724537039</v>
      </c>
      <c r="U2918" t="str">
        <f t="shared" si="183"/>
        <v>April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Q2919" t="s">
        <v>8315</v>
      </c>
      <c r="R2919" t="s">
        <v>8316</v>
      </c>
      <c r="S2919" s="14">
        <f t="shared" si="181"/>
        <v>42245.234340277777</v>
      </c>
      <c r="T2919" s="14">
        <f t="shared" si="182"/>
        <v>42263.234340277777</v>
      </c>
      <c r="U2919" t="str">
        <f t="shared" si="183"/>
        <v>August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27.240000000000002</v>
      </c>
      <c r="Q2920" t="s">
        <v>8315</v>
      </c>
      <c r="R2920" t="s">
        <v>8316</v>
      </c>
      <c r="S2920" s="14">
        <f t="shared" si="181"/>
        <v>42278.629710648151</v>
      </c>
      <c r="T2920" s="14">
        <f t="shared" si="182"/>
        <v>42306.629710648151</v>
      </c>
      <c r="U2920" t="str">
        <f t="shared" si="183"/>
        <v>October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Q2921" t="s">
        <v>8315</v>
      </c>
      <c r="R2921" t="s">
        <v>8316</v>
      </c>
      <c r="S2921" s="14">
        <f t="shared" si="181"/>
        <v>41826.61954861111</v>
      </c>
      <c r="T2921" s="14">
        <f t="shared" si="182"/>
        <v>41856.61954861111</v>
      </c>
      <c r="U2921" t="str">
        <f t="shared" si="183"/>
        <v>July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Q2922" t="s">
        <v>8315</v>
      </c>
      <c r="R2922" t="s">
        <v>8316</v>
      </c>
      <c r="S2922" s="14">
        <f t="shared" si="181"/>
        <v>42058.792476851857</v>
      </c>
      <c r="T2922" s="14">
        <f t="shared" si="182"/>
        <v>42088.750810185185</v>
      </c>
      <c r="U2922" t="str">
        <f t="shared" si="183"/>
        <v>February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Q2923" t="s">
        <v>8315</v>
      </c>
      <c r="R2923" t="s">
        <v>8357</v>
      </c>
      <c r="S2923" s="14">
        <f t="shared" si="181"/>
        <v>41877.886620370373</v>
      </c>
      <c r="T2923" s="14">
        <f t="shared" si="182"/>
        <v>41907.886620370373</v>
      </c>
      <c r="U2923" t="str">
        <f t="shared" si="183"/>
        <v>August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Q2924" t="s">
        <v>8315</v>
      </c>
      <c r="R2924" t="s">
        <v>8357</v>
      </c>
      <c r="S2924" s="14">
        <f t="shared" si="181"/>
        <v>42097.874155092592</v>
      </c>
      <c r="T2924" s="14">
        <f t="shared" si="182"/>
        <v>42142.874155092592</v>
      </c>
      <c r="U2924" t="str">
        <f t="shared" si="183"/>
        <v>April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Q2925" t="s">
        <v>8315</v>
      </c>
      <c r="R2925" t="s">
        <v>8357</v>
      </c>
      <c r="S2925" s="14">
        <f t="shared" si="181"/>
        <v>42013.15253472222</v>
      </c>
      <c r="T2925" s="14">
        <f t="shared" si="182"/>
        <v>42028.125</v>
      </c>
      <c r="U2925" t="str">
        <f t="shared" si="183"/>
        <v>January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Q2926" t="s">
        <v>8315</v>
      </c>
      <c r="R2926" t="s">
        <v>8357</v>
      </c>
      <c r="S2926" s="14">
        <f t="shared" si="181"/>
        <v>42103.556828703702</v>
      </c>
      <c r="T2926" s="14">
        <f t="shared" si="182"/>
        <v>42133.165972222225</v>
      </c>
      <c r="U2926" t="str">
        <f t="shared" si="183"/>
        <v>April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Q2927" t="s">
        <v>8315</v>
      </c>
      <c r="R2927" t="s">
        <v>8357</v>
      </c>
      <c r="S2927" s="14">
        <f t="shared" si="181"/>
        <v>41863.584120370375</v>
      </c>
      <c r="T2927" s="14">
        <f t="shared" si="182"/>
        <v>41893.584120370375</v>
      </c>
      <c r="U2927" t="str">
        <f t="shared" si="183"/>
        <v>August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Q2928" t="s">
        <v>8315</v>
      </c>
      <c r="R2928" t="s">
        <v>8357</v>
      </c>
      <c r="S2928" s="14">
        <f t="shared" si="181"/>
        <v>42044.765960648147</v>
      </c>
      <c r="T2928" s="14">
        <f t="shared" si="182"/>
        <v>42058.765960648147</v>
      </c>
      <c r="U2928" t="str">
        <f t="shared" si="183"/>
        <v>February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Q2929" t="s">
        <v>8315</v>
      </c>
      <c r="R2929" t="s">
        <v>8357</v>
      </c>
      <c r="S2929" s="14">
        <f t="shared" si="181"/>
        <v>41806.669317129628</v>
      </c>
      <c r="T2929" s="14">
        <f t="shared" si="182"/>
        <v>41835.208333333336</v>
      </c>
      <c r="U2929" t="str">
        <f t="shared" si="183"/>
        <v>June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Q2930" t="s">
        <v>8315</v>
      </c>
      <c r="R2930" t="s">
        <v>8357</v>
      </c>
      <c r="S2930" s="14">
        <f t="shared" si="181"/>
        <v>42403.998217592598</v>
      </c>
      <c r="T2930" s="14">
        <f t="shared" si="182"/>
        <v>42433.998217592598</v>
      </c>
      <c r="U2930" t="str">
        <f t="shared" si="183"/>
        <v>February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Q2931" t="s">
        <v>8315</v>
      </c>
      <c r="R2931" t="s">
        <v>8357</v>
      </c>
      <c r="S2931" s="14">
        <f t="shared" si="181"/>
        <v>41754.564328703702</v>
      </c>
      <c r="T2931" s="14">
        <f t="shared" si="182"/>
        <v>41784.564328703702</v>
      </c>
      <c r="U2931" t="str">
        <f t="shared" si="183"/>
        <v>April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Q2932" t="s">
        <v>8315</v>
      </c>
      <c r="R2932" t="s">
        <v>8357</v>
      </c>
      <c r="S2932" s="14">
        <f t="shared" si="181"/>
        <v>42101.584074074075</v>
      </c>
      <c r="T2932" s="14">
        <f t="shared" si="182"/>
        <v>42131.584074074075</v>
      </c>
      <c r="U2932" t="str">
        <f t="shared" si="183"/>
        <v>April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Q2933" t="s">
        <v>8315</v>
      </c>
      <c r="R2933" t="s">
        <v>8357</v>
      </c>
      <c r="S2933" s="14">
        <f t="shared" si="181"/>
        <v>41872.291238425925</v>
      </c>
      <c r="T2933" s="14">
        <f t="shared" si="182"/>
        <v>41897.255555555559</v>
      </c>
      <c r="U2933" t="str">
        <f t="shared" si="183"/>
        <v>August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105.10000000000002</v>
      </c>
      <c r="Q2934" t="s">
        <v>8315</v>
      </c>
      <c r="R2934" t="s">
        <v>8357</v>
      </c>
      <c r="S2934" s="14">
        <f t="shared" si="181"/>
        <v>42025.164780092593</v>
      </c>
      <c r="T2934" s="14">
        <f t="shared" si="182"/>
        <v>42056.458333333328</v>
      </c>
      <c r="U2934" t="str">
        <f t="shared" si="183"/>
        <v>January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Q2935" t="s">
        <v>8315</v>
      </c>
      <c r="R2935" t="s">
        <v>8357</v>
      </c>
      <c r="S2935" s="14">
        <f t="shared" si="181"/>
        <v>42495.956631944442</v>
      </c>
      <c r="T2935" s="14">
        <f t="shared" si="182"/>
        <v>42525.956631944442</v>
      </c>
      <c r="U2935" t="str">
        <f t="shared" si="183"/>
        <v>May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Q2936" t="s">
        <v>8315</v>
      </c>
      <c r="R2936" t="s">
        <v>8357</v>
      </c>
      <c r="S2936" s="14">
        <f t="shared" si="181"/>
        <v>41775.636157407411</v>
      </c>
      <c r="T2936" s="14">
        <f t="shared" si="182"/>
        <v>41805.636157407411</v>
      </c>
      <c r="U2936" t="str">
        <f t="shared" si="183"/>
        <v>May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100.89000000000001</v>
      </c>
      <c r="Q2937" t="s">
        <v>8315</v>
      </c>
      <c r="R2937" t="s">
        <v>8357</v>
      </c>
      <c r="S2937" s="14">
        <f t="shared" si="181"/>
        <v>42553.583425925928</v>
      </c>
      <c r="T2937" s="14">
        <f t="shared" si="182"/>
        <v>42611.708333333328</v>
      </c>
      <c r="U2937" t="str">
        <f t="shared" si="183"/>
        <v>July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Q2938" t="s">
        <v>8315</v>
      </c>
      <c r="R2938" t="s">
        <v>8357</v>
      </c>
      <c r="S2938" s="14">
        <f t="shared" si="181"/>
        <v>41912.650729166664</v>
      </c>
      <c r="T2938" s="14">
        <f t="shared" si="182"/>
        <v>41925.207638888889</v>
      </c>
      <c r="U2938" t="str">
        <f t="shared" si="183"/>
        <v>September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Q2939" t="s">
        <v>8315</v>
      </c>
      <c r="R2939" t="s">
        <v>8357</v>
      </c>
      <c r="S2939" s="14">
        <f t="shared" si="181"/>
        <v>41803.457326388889</v>
      </c>
      <c r="T2939" s="14">
        <f t="shared" si="182"/>
        <v>41833.457326388889</v>
      </c>
      <c r="U2939" t="str">
        <f t="shared" si="183"/>
        <v>June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</v>
      </c>
      <c r="Q2940" t="s">
        <v>8315</v>
      </c>
      <c r="R2940" t="s">
        <v>8357</v>
      </c>
      <c r="S2940" s="14">
        <f t="shared" si="181"/>
        <v>42004.703865740739</v>
      </c>
      <c r="T2940" s="14">
        <f t="shared" si="182"/>
        <v>42034.703865740739</v>
      </c>
      <c r="U2940" t="str">
        <f t="shared" si="183"/>
        <v>December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102.88000000000001</v>
      </c>
      <c r="Q2941" t="s">
        <v>8315</v>
      </c>
      <c r="R2941" t="s">
        <v>8357</v>
      </c>
      <c r="S2941" s="14">
        <f t="shared" si="181"/>
        <v>41845.809166666666</v>
      </c>
      <c r="T2941" s="14">
        <f t="shared" si="182"/>
        <v>41879.041666666664</v>
      </c>
      <c r="U2941" t="str">
        <f t="shared" si="183"/>
        <v>July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Q2942" t="s">
        <v>8315</v>
      </c>
      <c r="R2942" t="s">
        <v>8357</v>
      </c>
      <c r="S2942" s="14">
        <f t="shared" si="181"/>
        <v>41982.773356481484</v>
      </c>
      <c r="T2942" s="14">
        <f t="shared" si="182"/>
        <v>42022.773356481484</v>
      </c>
      <c r="U2942" t="str">
        <f t="shared" si="183"/>
        <v>December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Q2943" t="s">
        <v>8315</v>
      </c>
      <c r="R2943" t="s">
        <v>8355</v>
      </c>
      <c r="S2943" s="14">
        <f t="shared" si="181"/>
        <v>42034.960127314815</v>
      </c>
      <c r="T2943" s="14">
        <f t="shared" si="182"/>
        <v>42064.960127314815</v>
      </c>
      <c r="U2943" t="str">
        <f t="shared" si="183"/>
        <v>January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20.420000000000002</v>
      </c>
      <c r="Q2944" t="s">
        <v>8315</v>
      </c>
      <c r="R2944" t="s">
        <v>8355</v>
      </c>
      <c r="S2944" s="14">
        <f t="shared" si="181"/>
        <v>42334.803923611107</v>
      </c>
      <c r="T2944" s="14">
        <f t="shared" si="182"/>
        <v>42354.845833333333</v>
      </c>
      <c r="U2944" t="str">
        <f t="shared" si="183"/>
        <v>November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Q2945" t="s">
        <v>8315</v>
      </c>
      <c r="R2945" t="s">
        <v>8355</v>
      </c>
      <c r="S2945" s="14">
        <f t="shared" si="181"/>
        <v>42077.129398148143</v>
      </c>
      <c r="T2945" s="14">
        <f t="shared" si="182"/>
        <v>42107.129398148143</v>
      </c>
      <c r="U2945" t="str">
        <f t="shared" si="183"/>
        <v>March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Q2946" t="s">
        <v>8315</v>
      </c>
      <c r="R2946" t="s">
        <v>8355</v>
      </c>
      <c r="S2946" s="14">
        <f t="shared" si="181"/>
        <v>42132.9143287037</v>
      </c>
      <c r="T2946" s="14">
        <f t="shared" si="182"/>
        <v>42162.9143287037</v>
      </c>
      <c r="U2946" t="str">
        <f t="shared" si="183"/>
        <v>May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MROUND(E2947/D2947, 0.0001) * 100</f>
        <v>0</v>
      </c>
      <c r="Q2947" t="s">
        <v>8315</v>
      </c>
      <c r="R2947" t="s">
        <v>8355</v>
      </c>
      <c r="S2947" s="14">
        <f t="shared" ref="S2947:S3010" si="185">(J2947/86400)+DATE(1970,1,1)</f>
        <v>42118.139583333337</v>
      </c>
      <c r="T2947" s="14">
        <f t="shared" ref="T2947:T3010" si="186">(I2947/86400)+DATE(1970,1,1)</f>
        <v>42148.139583333337</v>
      </c>
      <c r="U2947" t="str">
        <f t="shared" ref="U2947:U3010" si="187">TEXT(S2947, "MMMM")</f>
        <v>April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Q2948" t="s">
        <v>8315</v>
      </c>
      <c r="R2948" t="s">
        <v>8355</v>
      </c>
      <c r="S2948" s="14">
        <f t="shared" si="185"/>
        <v>42567.531157407408</v>
      </c>
      <c r="T2948" s="14">
        <f t="shared" si="186"/>
        <v>42597.531157407408</v>
      </c>
      <c r="U2948" t="str">
        <f t="shared" si="187"/>
        <v>July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Q2949" t="s">
        <v>8315</v>
      </c>
      <c r="R2949" t="s">
        <v>8355</v>
      </c>
      <c r="S2949" s="14">
        <f t="shared" si="185"/>
        <v>42649.562118055561</v>
      </c>
      <c r="T2949" s="14">
        <f t="shared" si="186"/>
        <v>42698.71597222222</v>
      </c>
      <c r="U2949" t="str">
        <f t="shared" si="187"/>
        <v>October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Q2950" t="s">
        <v>8315</v>
      </c>
      <c r="R2950" t="s">
        <v>8355</v>
      </c>
      <c r="S2950" s="14">
        <f t="shared" si="185"/>
        <v>42097.649224537032</v>
      </c>
      <c r="T2950" s="14">
        <f t="shared" si="186"/>
        <v>42157.649224537032</v>
      </c>
      <c r="U2950" t="str">
        <f t="shared" si="187"/>
        <v>April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Q2951" t="s">
        <v>8315</v>
      </c>
      <c r="R2951" t="s">
        <v>8355</v>
      </c>
      <c r="S2951" s="14">
        <f t="shared" si="185"/>
        <v>42297.823113425926</v>
      </c>
      <c r="T2951" s="14">
        <f t="shared" si="186"/>
        <v>42327.864780092597</v>
      </c>
      <c r="U2951" t="str">
        <f t="shared" si="187"/>
        <v>October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Q2952" t="s">
        <v>8315</v>
      </c>
      <c r="R2952" t="s">
        <v>8355</v>
      </c>
      <c r="S2952" s="14">
        <f t="shared" si="185"/>
        <v>42362.36518518519</v>
      </c>
      <c r="T2952" s="14">
        <f t="shared" si="186"/>
        <v>42392.36518518519</v>
      </c>
      <c r="U2952" t="str">
        <f t="shared" si="187"/>
        <v>December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Q2953" t="s">
        <v>8315</v>
      </c>
      <c r="R2953" t="s">
        <v>8355</v>
      </c>
      <c r="S2953" s="14">
        <f t="shared" si="185"/>
        <v>41872.802928240737</v>
      </c>
      <c r="T2953" s="14">
        <f t="shared" si="186"/>
        <v>41917.802928240737</v>
      </c>
      <c r="U2953" t="str">
        <f t="shared" si="187"/>
        <v>August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8.0300000000000011</v>
      </c>
      <c r="Q2954" t="s">
        <v>8315</v>
      </c>
      <c r="R2954" t="s">
        <v>8355</v>
      </c>
      <c r="S2954" s="14">
        <f t="shared" si="185"/>
        <v>42628.690266203703</v>
      </c>
      <c r="T2954" s="14">
        <f t="shared" si="186"/>
        <v>42660.166666666672</v>
      </c>
      <c r="U2954" t="str">
        <f t="shared" si="187"/>
        <v>September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Q2955" t="s">
        <v>8315</v>
      </c>
      <c r="R2955" t="s">
        <v>8355</v>
      </c>
      <c r="S2955" s="14">
        <f t="shared" si="185"/>
        <v>42255.791909722218</v>
      </c>
      <c r="T2955" s="14">
        <f t="shared" si="186"/>
        <v>42285.791909722218</v>
      </c>
      <c r="U2955" t="str">
        <f t="shared" si="187"/>
        <v>September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Q2956" t="s">
        <v>8315</v>
      </c>
      <c r="R2956" t="s">
        <v>8355</v>
      </c>
      <c r="S2956" s="14">
        <f t="shared" si="185"/>
        <v>42790.583368055552</v>
      </c>
      <c r="T2956" s="14">
        <f t="shared" si="186"/>
        <v>42810.541701388887</v>
      </c>
      <c r="U2956" t="str">
        <f t="shared" si="187"/>
        <v>February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Q2957" t="s">
        <v>8315</v>
      </c>
      <c r="R2957" t="s">
        <v>8355</v>
      </c>
      <c r="S2957" s="14">
        <f t="shared" si="185"/>
        <v>42141.741307870368</v>
      </c>
      <c r="T2957" s="14">
        <f t="shared" si="186"/>
        <v>42171.741307870368</v>
      </c>
      <c r="U2957" t="str">
        <f t="shared" si="187"/>
        <v>May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Q2958" t="s">
        <v>8315</v>
      </c>
      <c r="R2958" t="s">
        <v>8355</v>
      </c>
      <c r="S2958" s="14">
        <f t="shared" si="185"/>
        <v>42464.958912037036</v>
      </c>
      <c r="T2958" s="14">
        <f t="shared" si="186"/>
        <v>42494.958912037036</v>
      </c>
      <c r="U2958" t="str">
        <f t="shared" si="187"/>
        <v>April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Q2959" t="s">
        <v>8315</v>
      </c>
      <c r="R2959" t="s">
        <v>8355</v>
      </c>
      <c r="S2959" s="14">
        <f t="shared" si="185"/>
        <v>42031.011249999996</v>
      </c>
      <c r="T2959" s="14">
        <f t="shared" si="186"/>
        <v>42090.969583333332</v>
      </c>
      <c r="U2959" t="str">
        <f t="shared" si="187"/>
        <v>January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Q2960" t="s">
        <v>8315</v>
      </c>
      <c r="R2960" t="s">
        <v>8355</v>
      </c>
      <c r="S2960" s="14">
        <f t="shared" si="185"/>
        <v>42438.779131944444</v>
      </c>
      <c r="T2960" s="14">
        <f t="shared" si="186"/>
        <v>42498.73746527778</v>
      </c>
      <c r="U2960" t="str">
        <f t="shared" si="187"/>
        <v>March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Q2961" t="s">
        <v>8315</v>
      </c>
      <c r="R2961" t="s">
        <v>8355</v>
      </c>
      <c r="S2961" s="14">
        <f t="shared" si="185"/>
        <v>42498.008391203708</v>
      </c>
      <c r="T2961" s="14">
        <f t="shared" si="186"/>
        <v>42528.008391203708</v>
      </c>
      <c r="U2961" t="str">
        <f t="shared" si="187"/>
        <v>May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Q2962" t="s">
        <v>8315</v>
      </c>
      <c r="R2962" t="s">
        <v>8355</v>
      </c>
      <c r="S2962" s="14">
        <f t="shared" si="185"/>
        <v>41863.757210648146</v>
      </c>
      <c r="T2962" s="14">
        <f t="shared" si="186"/>
        <v>41893.757210648146</v>
      </c>
      <c r="U2962" t="str">
        <f t="shared" si="187"/>
        <v>August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Q2963" t="s">
        <v>8315</v>
      </c>
      <c r="R2963" t="s">
        <v>8316</v>
      </c>
      <c r="S2963" s="14">
        <f t="shared" si="185"/>
        <v>42061.212488425925</v>
      </c>
      <c r="T2963" s="14">
        <f t="shared" si="186"/>
        <v>42089.166666666672</v>
      </c>
      <c r="U2963" t="str">
        <f t="shared" si="187"/>
        <v>February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Q2964" t="s">
        <v>8315</v>
      </c>
      <c r="R2964" t="s">
        <v>8316</v>
      </c>
      <c r="S2964" s="14">
        <f t="shared" si="185"/>
        <v>42036.24428240741</v>
      </c>
      <c r="T2964" s="14">
        <f t="shared" si="186"/>
        <v>42064.290972222225</v>
      </c>
      <c r="U2964" t="str">
        <f t="shared" si="187"/>
        <v>February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Q2965" t="s">
        <v>8315</v>
      </c>
      <c r="R2965" t="s">
        <v>8316</v>
      </c>
      <c r="S2965" s="14">
        <f t="shared" si="185"/>
        <v>42157.470185185186</v>
      </c>
      <c r="T2965" s="14">
        <f t="shared" si="186"/>
        <v>42187.470185185186</v>
      </c>
      <c r="U2965" t="str">
        <f t="shared" si="187"/>
        <v>June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100.71000000000001</v>
      </c>
      <c r="Q2966" t="s">
        <v>8315</v>
      </c>
      <c r="R2966" t="s">
        <v>8316</v>
      </c>
      <c r="S2966" s="14">
        <f t="shared" si="185"/>
        <v>41827.909942129627</v>
      </c>
      <c r="T2966" s="14">
        <f t="shared" si="186"/>
        <v>41857.897222222222</v>
      </c>
      <c r="U2966" t="str">
        <f t="shared" si="187"/>
        <v>July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Q2967" t="s">
        <v>8315</v>
      </c>
      <c r="R2967" t="s">
        <v>8316</v>
      </c>
      <c r="S2967" s="14">
        <f t="shared" si="185"/>
        <v>42162.729548611111</v>
      </c>
      <c r="T2967" s="14">
        <f t="shared" si="186"/>
        <v>42192.729548611111</v>
      </c>
      <c r="U2967" t="str">
        <f t="shared" si="187"/>
        <v>June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Q2968" t="s">
        <v>8315</v>
      </c>
      <c r="R2968" t="s">
        <v>8316</v>
      </c>
      <c r="S2968" s="14">
        <f t="shared" si="185"/>
        <v>42233.738564814819</v>
      </c>
      <c r="T2968" s="14">
        <f t="shared" si="186"/>
        <v>42263.738564814819</v>
      </c>
      <c r="U2968" t="str">
        <f t="shared" si="187"/>
        <v>August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Q2969" t="s">
        <v>8315</v>
      </c>
      <c r="R2969" t="s">
        <v>8316</v>
      </c>
      <c r="S2969" s="14">
        <f t="shared" si="185"/>
        <v>42042.197824074072</v>
      </c>
      <c r="T2969" s="14">
        <f t="shared" si="186"/>
        <v>42072.156157407408</v>
      </c>
      <c r="U2969" t="str">
        <f t="shared" si="187"/>
        <v>February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Q2970" t="s">
        <v>8315</v>
      </c>
      <c r="R2970" t="s">
        <v>8316</v>
      </c>
      <c r="S2970" s="14">
        <f t="shared" si="185"/>
        <v>42585.523842592593</v>
      </c>
      <c r="T2970" s="14">
        <f t="shared" si="186"/>
        <v>42599.165972222225</v>
      </c>
      <c r="U2970" t="str">
        <f t="shared" si="187"/>
        <v>August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Q2971" t="s">
        <v>8315</v>
      </c>
      <c r="R2971" t="s">
        <v>8316</v>
      </c>
      <c r="S2971" s="14">
        <f t="shared" si="185"/>
        <v>42097.786493055552</v>
      </c>
      <c r="T2971" s="14">
        <f t="shared" si="186"/>
        <v>42127.952083333337</v>
      </c>
      <c r="U2971" t="str">
        <f t="shared" si="187"/>
        <v>April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Q2972" t="s">
        <v>8315</v>
      </c>
      <c r="R2972" t="s">
        <v>8316</v>
      </c>
      <c r="S2972" s="14">
        <f t="shared" si="185"/>
        <v>41808.669571759259</v>
      </c>
      <c r="T2972" s="14">
        <f t="shared" si="186"/>
        <v>41838.669571759259</v>
      </c>
      <c r="U2972" t="str">
        <f t="shared" si="187"/>
        <v>June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100.16000000000001</v>
      </c>
      <c r="Q2973" t="s">
        <v>8315</v>
      </c>
      <c r="R2973" t="s">
        <v>8316</v>
      </c>
      <c r="S2973" s="14">
        <f t="shared" si="185"/>
        <v>41852.658310185187</v>
      </c>
      <c r="T2973" s="14">
        <f t="shared" si="186"/>
        <v>41882.658310185187</v>
      </c>
      <c r="U2973" t="str">
        <f t="shared" si="187"/>
        <v>August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Q2974" t="s">
        <v>8315</v>
      </c>
      <c r="R2974" t="s">
        <v>8316</v>
      </c>
      <c r="S2974" s="14">
        <f t="shared" si="185"/>
        <v>42694.110185185185</v>
      </c>
      <c r="T2974" s="14">
        <f t="shared" si="186"/>
        <v>42709.041666666672</v>
      </c>
      <c r="U2974" t="str">
        <f t="shared" si="187"/>
        <v>November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Q2975" t="s">
        <v>8315</v>
      </c>
      <c r="R2975" t="s">
        <v>8316</v>
      </c>
      <c r="S2975" s="14">
        <f t="shared" si="185"/>
        <v>42341.818379629629</v>
      </c>
      <c r="T2975" s="14">
        <f t="shared" si="186"/>
        <v>42370.166666666672</v>
      </c>
      <c r="U2975" t="str">
        <f t="shared" si="187"/>
        <v>December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Q2976" t="s">
        <v>8315</v>
      </c>
      <c r="R2976" t="s">
        <v>8316</v>
      </c>
      <c r="S2976" s="14">
        <f t="shared" si="185"/>
        <v>41880.061006944445</v>
      </c>
      <c r="T2976" s="14">
        <f t="shared" si="186"/>
        <v>41908.065972222219</v>
      </c>
      <c r="U2976" t="str">
        <f t="shared" si="187"/>
        <v>August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100.13000000000001</v>
      </c>
      <c r="Q2977" t="s">
        <v>8315</v>
      </c>
      <c r="R2977" t="s">
        <v>8316</v>
      </c>
      <c r="S2977" s="14">
        <f t="shared" si="185"/>
        <v>41941.683865740742</v>
      </c>
      <c r="T2977" s="14">
        <f t="shared" si="186"/>
        <v>41970.125</v>
      </c>
      <c r="U2977" t="str">
        <f t="shared" si="187"/>
        <v>October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Q2978" t="s">
        <v>8315</v>
      </c>
      <c r="R2978" t="s">
        <v>8316</v>
      </c>
      <c r="S2978" s="14">
        <f t="shared" si="185"/>
        <v>42425.730671296296</v>
      </c>
      <c r="T2978" s="14">
        <f t="shared" si="186"/>
        <v>42442.5</v>
      </c>
      <c r="U2978" t="str">
        <f t="shared" si="187"/>
        <v>February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113.57000000000002</v>
      </c>
      <c r="Q2979" t="s">
        <v>8315</v>
      </c>
      <c r="R2979" t="s">
        <v>8316</v>
      </c>
      <c r="S2979" s="14">
        <f t="shared" si="185"/>
        <v>42026.88118055556</v>
      </c>
      <c r="T2979" s="14">
        <f t="shared" si="186"/>
        <v>42086.093055555553</v>
      </c>
      <c r="U2979" t="str">
        <f t="shared" si="187"/>
        <v>January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Q2980" t="s">
        <v>8315</v>
      </c>
      <c r="R2980" t="s">
        <v>8316</v>
      </c>
      <c r="S2980" s="14">
        <f t="shared" si="185"/>
        <v>41922.640590277777</v>
      </c>
      <c r="T2980" s="14">
        <f t="shared" si="186"/>
        <v>41932.249305555553</v>
      </c>
      <c r="U2980" t="str">
        <f t="shared" si="187"/>
        <v>October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Q2981" t="s">
        <v>8315</v>
      </c>
      <c r="R2981" t="s">
        <v>8316</v>
      </c>
      <c r="S2981" s="14">
        <f t="shared" si="185"/>
        <v>41993.824340277773</v>
      </c>
      <c r="T2981" s="14">
        <f t="shared" si="186"/>
        <v>42010.25</v>
      </c>
      <c r="U2981" t="str">
        <f t="shared" si="187"/>
        <v>December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109.17000000000002</v>
      </c>
      <c r="Q2982" t="s">
        <v>8315</v>
      </c>
      <c r="R2982" t="s">
        <v>8316</v>
      </c>
      <c r="S2982" s="14">
        <f t="shared" si="185"/>
        <v>42219.915856481486</v>
      </c>
      <c r="T2982" s="14">
        <f t="shared" si="186"/>
        <v>42240.083333333328</v>
      </c>
      <c r="U2982" t="str">
        <f t="shared" si="187"/>
        <v>August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Q2983" t="s">
        <v>8315</v>
      </c>
      <c r="R2983" t="s">
        <v>8355</v>
      </c>
      <c r="S2983" s="14">
        <f t="shared" si="185"/>
        <v>42225.559675925921</v>
      </c>
      <c r="T2983" s="14">
        <f t="shared" si="186"/>
        <v>42270.559675925921</v>
      </c>
      <c r="U2983" t="str">
        <f t="shared" si="187"/>
        <v>August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Q2984" t="s">
        <v>8315</v>
      </c>
      <c r="R2984" t="s">
        <v>8355</v>
      </c>
      <c r="S2984" s="14">
        <f t="shared" si="185"/>
        <v>42381.686840277776</v>
      </c>
      <c r="T2984" s="14">
        <f t="shared" si="186"/>
        <v>42411.686840277776</v>
      </c>
      <c r="U2984" t="str">
        <f t="shared" si="187"/>
        <v>January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Q2985" t="s">
        <v>8315</v>
      </c>
      <c r="R2985" t="s">
        <v>8355</v>
      </c>
      <c r="S2985" s="14">
        <f t="shared" si="185"/>
        <v>41894.632361111115</v>
      </c>
      <c r="T2985" s="14">
        <f t="shared" si="186"/>
        <v>41954.674027777779</v>
      </c>
      <c r="U2985" t="str">
        <f t="shared" si="187"/>
        <v>September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100.35000000000001</v>
      </c>
      <c r="Q2986" t="s">
        <v>8315</v>
      </c>
      <c r="R2986" t="s">
        <v>8355</v>
      </c>
      <c r="S2986" s="14">
        <f t="shared" si="185"/>
        <v>42576.278715277775</v>
      </c>
      <c r="T2986" s="14">
        <f t="shared" si="186"/>
        <v>42606.278715277775</v>
      </c>
      <c r="U2986" t="str">
        <f t="shared" si="187"/>
        <v>July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121.65000000000002</v>
      </c>
      <c r="Q2987" t="s">
        <v>8315</v>
      </c>
      <c r="R2987" t="s">
        <v>8355</v>
      </c>
      <c r="S2987" s="14">
        <f t="shared" si="185"/>
        <v>42654.973703703705</v>
      </c>
      <c r="T2987" s="14">
        <f t="shared" si="186"/>
        <v>42674.166666666672</v>
      </c>
      <c r="U2987" t="str">
        <f t="shared" si="187"/>
        <v>October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105.50000000000001</v>
      </c>
      <c r="Q2988" t="s">
        <v>8315</v>
      </c>
      <c r="R2988" t="s">
        <v>8355</v>
      </c>
      <c r="S2988" s="14">
        <f t="shared" si="185"/>
        <v>42431.500069444446</v>
      </c>
      <c r="T2988" s="14">
        <f t="shared" si="186"/>
        <v>42491.458402777775</v>
      </c>
      <c r="U2988" t="str">
        <f t="shared" si="187"/>
        <v>March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Q2989" t="s">
        <v>8315</v>
      </c>
      <c r="R2989" t="s">
        <v>8355</v>
      </c>
      <c r="S2989" s="14">
        <f t="shared" si="185"/>
        <v>42627.307303240741</v>
      </c>
      <c r="T2989" s="14">
        <f t="shared" si="186"/>
        <v>42656</v>
      </c>
      <c r="U2989" t="str">
        <f t="shared" si="187"/>
        <v>September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Q2990" t="s">
        <v>8315</v>
      </c>
      <c r="R2990" t="s">
        <v>8355</v>
      </c>
      <c r="S2990" s="14">
        <f t="shared" si="185"/>
        <v>42511.36204861111</v>
      </c>
      <c r="T2990" s="14">
        <f t="shared" si="186"/>
        <v>42541.36204861111</v>
      </c>
      <c r="U2990" t="str">
        <f t="shared" si="187"/>
        <v>May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176.54000000000002</v>
      </c>
      <c r="Q2991" t="s">
        <v>8315</v>
      </c>
      <c r="R2991" t="s">
        <v>8355</v>
      </c>
      <c r="S2991" s="14">
        <f t="shared" si="185"/>
        <v>42337.02039351852</v>
      </c>
      <c r="T2991" s="14">
        <f t="shared" si="186"/>
        <v>42359.207638888889</v>
      </c>
      <c r="U2991" t="str">
        <f t="shared" si="187"/>
        <v>November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Q2992" t="s">
        <v>8315</v>
      </c>
      <c r="R2992" t="s">
        <v>8355</v>
      </c>
      <c r="S2992" s="14">
        <f t="shared" si="185"/>
        <v>42341.57430555555</v>
      </c>
      <c r="T2992" s="14">
        <f t="shared" si="186"/>
        <v>42376.57430555555</v>
      </c>
      <c r="U2992" t="str">
        <f t="shared" si="187"/>
        <v>December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103.29000000000002</v>
      </c>
      <c r="Q2993" t="s">
        <v>8315</v>
      </c>
      <c r="R2993" t="s">
        <v>8355</v>
      </c>
      <c r="S2993" s="14">
        <f t="shared" si="185"/>
        <v>42740.837152777778</v>
      </c>
      <c r="T2993" s="14">
        <f t="shared" si="186"/>
        <v>42762.837152777778</v>
      </c>
      <c r="U2993" t="str">
        <f t="shared" si="187"/>
        <v>January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104.50000000000001</v>
      </c>
      <c r="Q2994" t="s">
        <v>8315</v>
      </c>
      <c r="R2994" t="s">
        <v>8355</v>
      </c>
      <c r="S2994" s="14">
        <f t="shared" si="185"/>
        <v>42622.767476851848</v>
      </c>
      <c r="T2994" s="14">
        <f t="shared" si="186"/>
        <v>42652.767476851848</v>
      </c>
      <c r="U2994" t="str">
        <f t="shared" si="187"/>
        <v>September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100.30000000000001</v>
      </c>
      <c r="Q2995" t="s">
        <v>8315</v>
      </c>
      <c r="R2995" t="s">
        <v>8355</v>
      </c>
      <c r="S2995" s="14">
        <f t="shared" si="185"/>
        <v>42390.838738425926</v>
      </c>
      <c r="T2995" s="14">
        <f t="shared" si="186"/>
        <v>42420.838738425926</v>
      </c>
      <c r="U2995" t="str">
        <f t="shared" si="187"/>
        <v>January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457.75000000000006</v>
      </c>
      <c r="Q2996" t="s">
        <v>8315</v>
      </c>
      <c r="R2996" t="s">
        <v>8355</v>
      </c>
      <c r="S2996" s="14">
        <f t="shared" si="185"/>
        <v>41885.478842592594</v>
      </c>
      <c r="T2996" s="14">
        <f t="shared" si="186"/>
        <v>41915.478842592594</v>
      </c>
      <c r="U2996" t="str">
        <f t="shared" si="187"/>
        <v>September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Q2997" t="s">
        <v>8315</v>
      </c>
      <c r="R2997" t="s">
        <v>8355</v>
      </c>
      <c r="S2997" s="14">
        <f t="shared" si="185"/>
        <v>42724.665173611109</v>
      </c>
      <c r="T2997" s="14">
        <f t="shared" si="186"/>
        <v>42754.665173611109</v>
      </c>
      <c r="U2997" t="str">
        <f t="shared" si="187"/>
        <v>December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Q2998" t="s">
        <v>8315</v>
      </c>
      <c r="R2998" t="s">
        <v>8355</v>
      </c>
      <c r="S2998" s="14">
        <f t="shared" si="185"/>
        <v>42090.912499999999</v>
      </c>
      <c r="T2998" s="14">
        <f t="shared" si="186"/>
        <v>42150.912499999999</v>
      </c>
      <c r="U2998" t="str">
        <f t="shared" si="187"/>
        <v>March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Q2999" t="s">
        <v>8315</v>
      </c>
      <c r="R2999" t="s">
        <v>8355</v>
      </c>
      <c r="S2999" s="14">
        <f t="shared" si="185"/>
        <v>42775.733715277776</v>
      </c>
      <c r="T2999" s="14">
        <f t="shared" si="186"/>
        <v>42793.207638888889</v>
      </c>
      <c r="U2999" t="str">
        <f t="shared" si="187"/>
        <v>February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Q3000" t="s">
        <v>8315</v>
      </c>
      <c r="R3000" t="s">
        <v>8355</v>
      </c>
      <c r="S3000" s="14">
        <f t="shared" si="185"/>
        <v>41778.193622685183</v>
      </c>
      <c r="T3000" s="14">
        <f t="shared" si="186"/>
        <v>41806.184027777781</v>
      </c>
      <c r="U3000" t="str">
        <f t="shared" si="187"/>
        <v>May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Q3001" t="s">
        <v>8315</v>
      </c>
      <c r="R3001" t="s">
        <v>8355</v>
      </c>
      <c r="S3001" s="14">
        <f t="shared" si="185"/>
        <v>42780.740277777775</v>
      </c>
      <c r="T3001" s="14">
        <f t="shared" si="186"/>
        <v>42795.083333333328</v>
      </c>
      <c r="U3001" t="str">
        <f t="shared" si="187"/>
        <v>February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Q3002" t="s">
        <v>8315</v>
      </c>
      <c r="R3002" t="s">
        <v>8355</v>
      </c>
      <c r="S3002" s="14">
        <f t="shared" si="185"/>
        <v>42752.827199074076</v>
      </c>
      <c r="T3002" s="14">
        <f t="shared" si="186"/>
        <v>42766.75</v>
      </c>
      <c r="U3002" t="str">
        <f t="shared" si="187"/>
        <v>January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318.70000000000005</v>
      </c>
      <c r="Q3003" t="s">
        <v>8315</v>
      </c>
      <c r="R3003" t="s">
        <v>8355</v>
      </c>
      <c r="S3003" s="14">
        <f t="shared" si="185"/>
        <v>42534.895625000005</v>
      </c>
      <c r="T3003" s="14">
        <f t="shared" si="186"/>
        <v>42564.895625000005</v>
      </c>
      <c r="U3003" t="str">
        <f t="shared" si="187"/>
        <v>June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108.50999999999999</v>
      </c>
      <c r="Q3004" t="s">
        <v>8315</v>
      </c>
      <c r="R3004" t="s">
        <v>8355</v>
      </c>
      <c r="S3004" s="14">
        <f t="shared" si="185"/>
        <v>41239.83625</v>
      </c>
      <c r="T3004" s="14">
        <f t="shared" si="186"/>
        <v>41269.83625</v>
      </c>
      <c r="U3004" t="str">
        <f t="shared" si="187"/>
        <v>November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Q3005" t="s">
        <v>8315</v>
      </c>
      <c r="R3005" t="s">
        <v>8355</v>
      </c>
      <c r="S3005" s="14">
        <f t="shared" si="185"/>
        <v>42398.849259259259</v>
      </c>
      <c r="T3005" s="14">
        <f t="shared" si="186"/>
        <v>42430.249305555553</v>
      </c>
      <c r="U3005" t="str">
        <f t="shared" si="187"/>
        <v>January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112.82000000000001</v>
      </c>
      <c r="Q3006" t="s">
        <v>8315</v>
      </c>
      <c r="R3006" t="s">
        <v>8355</v>
      </c>
      <c r="S3006" s="14">
        <f t="shared" si="185"/>
        <v>41928.881064814814</v>
      </c>
      <c r="T3006" s="14">
        <f t="shared" si="186"/>
        <v>41958.922731481478</v>
      </c>
      <c r="U3006" t="str">
        <f t="shared" si="187"/>
        <v>October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Q3007" t="s">
        <v>8315</v>
      </c>
      <c r="R3007" t="s">
        <v>8355</v>
      </c>
      <c r="S3007" s="14">
        <f t="shared" si="185"/>
        <v>41888.674826388888</v>
      </c>
      <c r="T3007" s="14">
        <f t="shared" si="186"/>
        <v>41918.674826388888</v>
      </c>
      <c r="U3007" t="str">
        <f t="shared" si="187"/>
        <v>September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107.75000000000001</v>
      </c>
      <c r="Q3008" t="s">
        <v>8315</v>
      </c>
      <c r="R3008" t="s">
        <v>8355</v>
      </c>
      <c r="S3008" s="14">
        <f t="shared" si="185"/>
        <v>41957.756840277776</v>
      </c>
      <c r="T3008" s="14">
        <f t="shared" si="186"/>
        <v>41987.756840277776</v>
      </c>
      <c r="U3008" t="str">
        <f t="shared" si="187"/>
        <v>November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Q3009" t="s">
        <v>8315</v>
      </c>
      <c r="R3009" t="s">
        <v>8355</v>
      </c>
      <c r="S3009" s="14">
        <f t="shared" si="185"/>
        <v>42098.216238425928</v>
      </c>
      <c r="T3009" s="14">
        <f t="shared" si="186"/>
        <v>42119.216238425928</v>
      </c>
      <c r="U3009" t="str">
        <f t="shared" si="187"/>
        <v>April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Q3010" t="s">
        <v>8315</v>
      </c>
      <c r="R3010" t="s">
        <v>8355</v>
      </c>
      <c r="S3010" s="14">
        <f t="shared" si="185"/>
        <v>42360.212025462963</v>
      </c>
      <c r="T3010" s="14">
        <f t="shared" si="186"/>
        <v>42390.212025462963</v>
      </c>
      <c r="U3010" t="str">
        <f t="shared" si="187"/>
        <v>December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MROUND(E3011/D3011, 0.0001) * 100</f>
        <v>119.76</v>
      </c>
      <c r="Q3011" t="s">
        <v>8315</v>
      </c>
      <c r="R3011" t="s">
        <v>8355</v>
      </c>
      <c r="S3011" s="14">
        <f t="shared" ref="S3011:S3074" si="189">(J3011/86400)+DATE(1970,1,1)</f>
        <v>41939.569907407407</v>
      </c>
      <c r="T3011" s="14">
        <f t="shared" ref="T3011:T3074" si="190">(I3011/86400)+DATE(1970,1,1)</f>
        <v>41969.611574074079</v>
      </c>
      <c r="U3011" t="str">
        <f t="shared" ref="U3011:U3074" si="191">TEXT(S3011, "MMMM")</f>
        <v>October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Q3012" t="s">
        <v>8315</v>
      </c>
      <c r="R3012" t="s">
        <v>8355</v>
      </c>
      <c r="S3012" s="14">
        <f t="shared" si="189"/>
        <v>41996.832395833335</v>
      </c>
      <c r="T3012" s="14">
        <f t="shared" si="190"/>
        <v>42056.832395833335</v>
      </c>
      <c r="U3012" t="str">
        <f t="shared" si="191"/>
        <v>December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123.67000000000002</v>
      </c>
      <c r="Q3013" t="s">
        <v>8315</v>
      </c>
      <c r="R3013" t="s">
        <v>8355</v>
      </c>
      <c r="S3013" s="14">
        <f t="shared" si="189"/>
        <v>42334.468935185185</v>
      </c>
      <c r="T3013" s="14">
        <f t="shared" si="190"/>
        <v>42361.957638888889</v>
      </c>
      <c r="U3013" t="str">
        <f t="shared" si="191"/>
        <v>November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</v>
      </c>
      <c r="Q3014" t="s">
        <v>8315</v>
      </c>
      <c r="R3014" t="s">
        <v>8355</v>
      </c>
      <c r="S3014" s="14">
        <f t="shared" si="189"/>
        <v>42024.702893518523</v>
      </c>
      <c r="T3014" s="14">
        <f t="shared" si="190"/>
        <v>42045.702893518523</v>
      </c>
      <c r="U3014" t="str">
        <f t="shared" si="191"/>
        <v>January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Q3015" t="s">
        <v>8315</v>
      </c>
      <c r="R3015" t="s">
        <v>8355</v>
      </c>
      <c r="S3015" s="14">
        <f t="shared" si="189"/>
        <v>42146.836215277777</v>
      </c>
      <c r="T3015" s="14">
        <f t="shared" si="190"/>
        <v>42176.836215277777</v>
      </c>
      <c r="U3015" t="str">
        <f t="shared" si="191"/>
        <v>May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Q3016" t="s">
        <v>8315</v>
      </c>
      <c r="R3016" t="s">
        <v>8355</v>
      </c>
      <c r="S3016" s="14">
        <f t="shared" si="189"/>
        <v>41920.123611111107</v>
      </c>
      <c r="T3016" s="14">
        <f t="shared" si="190"/>
        <v>41948.208333333336</v>
      </c>
      <c r="U3016" t="str">
        <f t="shared" si="191"/>
        <v>October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Q3017" t="s">
        <v>8315</v>
      </c>
      <c r="R3017" t="s">
        <v>8355</v>
      </c>
      <c r="S3017" s="14">
        <f t="shared" si="189"/>
        <v>41785.72729166667</v>
      </c>
      <c r="T3017" s="14">
        <f t="shared" si="190"/>
        <v>41801.166666666664</v>
      </c>
      <c r="U3017" t="str">
        <f t="shared" si="191"/>
        <v>May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Q3018" t="s">
        <v>8315</v>
      </c>
      <c r="R3018" t="s">
        <v>8355</v>
      </c>
      <c r="S3018" s="14">
        <f t="shared" si="189"/>
        <v>41778.548055555555</v>
      </c>
      <c r="T3018" s="14">
        <f t="shared" si="190"/>
        <v>41838.548055555555</v>
      </c>
      <c r="U3018" t="str">
        <f t="shared" si="191"/>
        <v>May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Q3019" t="s">
        <v>8315</v>
      </c>
      <c r="R3019" t="s">
        <v>8355</v>
      </c>
      <c r="S3019" s="14">
        <f t="shared" si="189"/>
        <v>41841.850034722222</v>
      </c>
      <c r="T3019" s="14">
        <f t="shared" si="190"/>
        <v>41871.850034722222</v>
      </c>
      <c r="U3019" t="str">
        <f t="shared" si="191"/>
        <v>July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100.71000000000001</v>
      </c>
      <c r="Q3020" t="s">
        <v>8315</v>
      </c>
      <c r="R3020" t="s">
        <v>8355</v>
      </c>
      <c r="S3020" s="14">
        <f t="shared" si="189"/>
        <v>42163.298333333332</v>
      </c>
      <c r="T3020" s="14">
        <f t="shared" si="190"/>
        <v>42205.916666666672</v>
      </c>
      <c r="U3020" t="str">
        <f t="shared" si="191"/>
        <v>June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121.23000000000002</v>
      </c>
      <c r="Q3021" t="s">
        <v>8315</v>
      </c>
      <c r="R3021" t="s">
        <v>8355</v>
      </c>
      <c r="S3021" s="14">
        <f t="shared" si="189"/>
        <v>41758.833564814813</v>
      </c>
      <c r="T3021" s="14">
        <f t="shared" si="190"/>
        <v>41786.125</v>
      </c>
      <c r="U3021" t="str">
        <f t="shared" si="191"/>
        <v>April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100.57000000000001</v>
      </c>
      <c r="Q3022" t="s">
        <v>8315</v>
      </c>
      <c r="R3022" t="s">
        <v>8355</v>
      </c>
      <c r="S3022" s="14">
        <f t="shared" si="189"/>
        <v>42170.846446759257</v>
      </c>
      <c r="T3022" s="14">
        <f t="shared" si="190"/>
        <v>42230.846446759257</v>
      </c>
      <c r="U3022" t="str">
        <f t="shared" si="191"/>
        <v>June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116.02000000000001</v>
      </c>
      <c r="Q3023" t="s">
        <v>8315</v>
      </c>
      <c r="R3023" t="s">
        <v>8355</v>
      </c>
      <c r="S3023" s="14">
        <f t="shared" si="189"/>
        <v>42660.618854166663</v>
      </c>
      <c r="T3023" s="14">
        <f t="shared" si="190"/>
        <v>42696.249305555553</v>
      </c>
      <c r="U3023" t="str">
        <f t="shared" si="191"/>
        <v>October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100.88000000000001</v>
      </c>
      <c r="Q3024" t="s">
        <v>8315</v>
      </c>
      <c r="R3024" t="s">
        <v>8355</v>
      </c>
      <c r="S3024" s="14">
        <f t="shared" si="189"/>
        <v>42564.95380787037</v>
      </c>
      <c r="T3024" s="14">
        <f t="shared" si="190"/>
        <v>42609.95380787037</v>
      </c>
      <c r="U3024" t="str">
        <f t="shared" si="191"/>
        <v>July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Q3025" t="s">
        <v>8315</v>
      </c>
      <c r="R3025" t="s">
        <v>8355</v>
      </c>
      <c r="S3025" s="14">
        <f t="shared" si="189"/>
        <v>42121.675763888888</v>
      </c>
      <c r="T3025" s="14">
        <f t="shared" si="190"/>
        <v>42166.675763888888</v>
      </c>
      <c r="U3025" t="str">
        <f t="shared" si="191"/>
        <v>April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Q3026" t="s">
        <v>8315</v>
      </c>
      <c r="R3026" t="s">
        <v>8355</v>
      </c>
      <c r="S3026" s="14">
        <f t="shared" si="189"/>
        <v>41158.993923611109</v>
      </c>
      <c r="T3026" s="14">
        <f t="shared" si="190"/>
        <v>41188.993923611109</v>
      </c>
      <c r="U3026" t="str">
        <f t="shared" si="191"/>
        <v>September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302.20000000000005</v>
      </c>
      <c r="Q3027" t="s">
        <v>8315</v>
      </c>
      <c r="R3027" t="s">
        <v>8355</v>
      </c>
      <c r="S3027" s="14">
        <f t="shared" si="189"/>
        <v>41761.509409722225</v>
      </c>
      <c r="T3027" s="14">
        <f t="shared" si="190"/>
        <v>41789.666666666664</v>
      </c>
      <c r="U3027" t="str">
        <f t="shared" si="191"/>
        <v>May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Q3028" t="s">
        <v>8315</v>
      </c>
      <c r="R3028" t="s">
        <v>8355</v>
      </c>
      <c r="S3028" s="14">
        <f t="shared" si="189"/>
        <v>42783.459398148145</v>
      </c>
      <c r="T3028" s="14">
        <f t="shared" si="190"/>
        <v>42797.459398148145</v>
      </c>
      <c r="U3028" t="str">
        <f t="shared" si="191"/>
        <v>February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Q3029" t="s">
        <v>8315</v>
      </c>
      <c r="R3029" t="s">
        <v>8355</v>
      </c>
      <c r="S3029" s="14">
        <f t="shared" si="189"/>
        <v>42053.704293981486</v>
      </c>
      <c r="T3029" s="14">
        <f t="shared" si="190"/>
        <v>42083.662627314814</v>
      </c>
      <c r="U3029" t="str">
        <f t="shared" si="191"/>
        <v>February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Q3030" t="s">
        <v>8315</v>
      </c>
      <c r="R3030" t="s">
        <v>8355</v>
      </c>
      <c r="S3030" s="14">
        <f t="shared" si="189"/>
        <v>42567.264178240745</v>
      </c>
      <c r="T3030" s="14">
        <f t="shared" si="190"/>
        <v>42597.264178240745</v>
      </c>
      <c r="U3030" t="str">
        <f t="shared" si="191"/>
        <v>July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Q3031" t="s">
        <v>8315</v>
      </c>
      <c r="R3031" t="s">
        <v>8355</v>
      </c>
      <c r="S3031" s="14">
        <f t="shared" si="189"/>
        <v>41932.708877314813</v>
      </c>
      <c r="T3031" s="14">
        <f t="shared" si="190"/>
        <v>41961.190972222219</v>
      </c>
      <c r="U3031" t="str">
        <f t="shared" si="191"/>
        <v>October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Q3032" t="s">
        <v>8315</v>
      </c>
      <c r="R3032" t="s">
        <v>8355</v>
      </c>
      <c r="S3032" s="14">
        <f t="shared" si="189"/>
        <v>42233.747349537036</v>
      </c>
      <c r="T3032" s="14">
        <f t="shared" si="190"/>
        <v>42263.747349537036</v>
      </c>
      <c r="U3032" t="str">
        <f t="shared" si="191"/>
        <v>August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Q3033" t="s">
        <v>8315</v>
      </c>
      <c r="R3033" t="s">
        <v>8355</v>
      </c>
      <c r="S3033" s="14">
        <f t="shared" si="189"/>
        <v>42597.882488425923</v>
      </c>
      <c r="T3033" s="14">
        <f t="shared" si="190"/>
        <v>42657.882488425923</v>
      </c>
      <c r="U3033" t="str">
        <f t="shared" si="191"/>
        <v>August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Q3034" t="s">
        <v>8315</v>
      </c>
      <c r="R3034" t="s">
        <v>8355</v>
      </c>
      <c r="S3034" s="14">
        <f t="shared" si="189"/>
        <v>42228.044664351852</v>
      </c>
      <c r="T3034" s="14">
        <f t="shared" si="190"/>
        <v>42258.044664351852</v>
      </c>
      <c r="U3034" t="str">
        <f t="shared" si="191"/>
        <v>August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Q3035" t="s">
        <v>8315</v>
      </c>
      <c r="R3035" t="s">
        <v>8355</v>
      </c>
      <c r="S3035" s="14">
        <f t="shared" si="189"/>
        <v>42570.110243055555</v>
      </c>
      <c r="T3035" s="14">
        <f t="shared" si="190"/>
        <v>42600.110243055555</v>
      </c>
      <c r="U3035" t="str">
        <f t="shared" si="191"/>
        <v>July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112.53999999999999</v>
      </c>
      <c r="Q3036" t="s">
        <v>8315</v>
      </c>
      <c r="R3036" t="s">
        <v>8355</v>
      </c>
      <c r="S3036" s="14">
        <f t="shared" si="189"/>
        <v>42644.535358796296</v>
      </c>
      <c r="T3036" s="14">
        <f t="shared" si="190"/>
        <v>42675.165972222225</v>
      </c>
      <c r="U3036" t="str">
        <f t="shared" si="191"/>
        <v>October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Q3037" t="s">
        <v>8315</v>
      </c>
      <c r="R3037" t="s">
        <v>8355</v>
      </c>
      <c r="S3037" s="14">
        <f t="shared" si="189"/>
        <v>41368.560289351852</v>
      </c>
      <c r="T3037" s="14">
        <f t="shared" si="190"/>
        <v>41398.560289351852</v>
      </c>
      <c r="U3037" t="str">
        <f t="shared" si="191"/>
        <v>April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Q3038" t="s">
        <v>8315</v>
      </c>
      <c r="R3038" t="s">
        <v>8355</v>
      </c>
      <c r="S3038" s="14">
        <f t="shared" si="189"/>
        <v>41466.785231481481</v>
      </c>
      <c r="T3038" s="14">
        <f t="shared" si="190"/>
        <v>41502.499305555553</v>
      </c>
      <c r="U3038" t="str">
        <f t="shared" si="191"/>
        <v>July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Q3039" t="s">
        <v>8315</v>
      </c>
      <c r="R3039" t="s">
        <v>8355</v>
      </c>
      <c r="S3039" s="14">
        <f t="shared" si="189"/>
        <v>40378.893206018518</v>
      </c>
      <c r="T3039" s="14">
        <f t="shared" si="190"/>
        <v>40453.207638888889</v>
      </c>
      <c r="U3039" t="str">
        <f t="shared" si="191"/>
        <v>July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100.50000000000001</v>
      </c>
      <c r="Q3040" t="s">
        <v>8315</v>
      </c>
      <c r="R3040" t="s">
        <v>8355</v>
      </c>
      <c r="S3040" s="14">
        <f t="shared" si="189"/>
        <v>42373.252280092594</v>
      </c>
      <c r="T3040" s="14">
        <f t="shared" si="190"/>
        <v>42433.252280092594</v>
      </c>
      <c r="U3040" t="str">
        <f t="shared" si="191"/>
        <v>January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Q3041" t="s">
        <v>8315</v>
      </c>
      <c r="R3041" t="s">
        <v>8355</v>
      </c>
      <c r="S3041" s="14">
        <f t="shared" si="189"/>
        <v>41610.794421296298</v>
      </c>
      <c r="T3041" s="14">
        <f t="shared" si="190"/>
        <v>41637.332638888889</v>
      </c>
      <c r="U3041" t="str">
        <f t="shared" si="191"/>
        <v>December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Q3042" t="s">
        <v>8315</v>
      </c>
      <c r="R3042" t="s">
        <v>8355</v>
      </c>
      <c r="S3042" s="14">
        <f t="shared" si="189"/>
        <v>42177.791909722218</v>
      </c>
      <c r="T3042" s="14">
        <f t="shared" si="190"/>
        <v>42181.958333333328</v>
      </c>
      <c r="U3042" t="str">
        <f t="shared" si="191"/>
        <v>June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Q3043" t="s">
        <v>8315</v>
      </c>
      <c r="R3043" t="s">
        <v>8355</v>
      </c>
      <c r="S3043" s="14">
        <f t="shared" si="189"/>
        <v>42359.868611111116</v>
      </c>
      <c r="T3043" s="14">
        <f t="shared" si="190"/>
        <v>42389.868611111116</v>
      </c>
      <c r="U3043" t="str">
        <f t="shared" si="191"/>
        <v>December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Q3044" t="s">
        <v>8315</v>
      </c>
      <c r="R3044" t="s">
        <v>8355</v>
      </c>
      <c r="S3044" s="14">
        <f t="shared" si="189"/>
        <v>42253.688043981485</v>
      </c>
      <c r="T3044" s="14">
        <f t="shared" si="190"/>
        <v>42283.688043981485</v>
      </c>
      <c r="U3044" t="str">
        <f t="shared" si="191"/>
        <v>September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Q3045" t="s">
        <v>8315</v>
      </c>
      <c r="R3045" t="s">
        <v>8355</v>
      </c>
      <c r="S3045" s="14">
        <f t="shared" si="189"/>
        <v>42083.070590277777</v>
      </c>
      <c r="T3045" s="14">
        <f t="shared" si="190"/>
        <v>42110.118055555555</v>
      </c>
      <c r="U3045" t="str">
        <f t="shared" si="191"/>
        <v>March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109.34000000000002</v>
      </c>
      <c r="Q3046" t="s">
        <v>8315</v>
      </c>
      <c r="R3046" t="s">
        <v>8355</v>
      </c>
      <c r="S3046" s="14">
        <f t="shared" si="189"/>
        <v>42387.7268287037</v>
      </c>
      <c r="T3046" s="14">
        <f t="shared" si="190"/>
        <v>42402.7268287037</v>
      </c>
      <c r="U3046" t="str">
        <f t="shared" si="191"/>
        <v>January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Q3047" t="s">
        <v>8315</v>
      </c>
      <c r="R3047" t="s">
        <v>8355</v>
      </c>
      <c r="S3047" s="14">
        <f t="shared" si="189"/>
        <v>41843.155729166669</v>
      </c>
      <c r="T3047" s="14">
        <f t="shared" si="190"/>
        <v>41873.155729166669</v>
      </c>
      <c r="U3047" t="str">
        <f t="shared" si="191"/>
        <v>July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190.85000000000002</v>
      </c>
      <c r="Q3048" t="s">
        <v>8315</v>
      </c>
      <c r="R3048" t="s">
        <v>8355</v>
      </c>
      <c r="S3048" s="14">
        <f t="shared" si="189"/>
        <v>41862.803078703706</v>
      </c>
      <c r="T3048" s="14">
        <f t="shared" si="190"/>
        <v>41892.202777777777</v>
      </c>
      <c r="U3048" t="str">
        <f t="shared" si="191"/>
        <v>August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Q3049" t="s">
        <v>8315</v>
      </c>
      <c r="R3049" t="s">
        <v>8355</v>
      </c>
      <c r="S3049" s="14">
        <f t="shared" si="189"/>
        <v>42443.989050925928</v>
      </c>
      <c r="T3049" s="14">
        <f t="shared" si="190"/>
        <v>42487.552777777775</v>
      </c>
      <c r="U3049" t="str">
        <f t="shared" si="191"/>
        <v>March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Q3050" t="s">
        <v>8315</v>
      </c>
      <c r="R3050" t="s">
        <v>8355</v>
      </c>
      <c r="S3050" s="14">
        <f t="shared" si="189"/>
        <v>41975.901180555556</v>
      </c>
      <c r="T3050" s="14">
        <f t="shared" si="190"/>
        <v>42004.890277777777</v>
      </c>
      <c r="U3050" t="str">
        <f t="shared" si="191"/>
        <v>December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Q3051" t="s">
        <v>8315</v>
      </c>
      <c r="R3051" t="s">
        <v>8355</v>
      </c>
      <c r="S3051" s="14">
        <f t="shared" si="189"/>
        <v>42139.014525462961</v>
      </c>
      <c r="T3051" s="14">
        <f t="shared" si="190"/>
        <v>42169.014525462961</v>
      </c>
      <c r="U3051" t="str">
        <f t="shared" si="191"/>
        <v>May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Q3052" t="s">
        <v>8315</v>
      </c>
      <c r="R3052" t="s">
        <v>8355</v>
      </c>
      <c r="S3052" s="14">
        <f t="shared" si="189"/>
        <v>42465.16851851852</v>
      </c>
      <c r="T3052" s="14">
        <f t="shared" si="190"/>
        <v>42495.16851851852</v>
      </c>
      <c r="U3052" t="str">
        <f t="shared" si="191"/>
        <v>April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23.630000000000003</v>
      </c>
      <c r="Q3053" t="s">
        <v>8315</v>
      </c>
      <c r="R3053" t="s">
        <v>8355</v>
      </c>
      <c r="S3053" s="14">
        <f t="shared" si="189"/>
        <v>42744.416030092594</v>
      </c>
      <c r="T3053" s="14">
        <f t="shared" si="190"/>
        <v>42774.416030092594</v>
      </c>
      <c r="U3053" t="str">
        <f t="shared" si="191"/>
        <v>January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Q3054" t="s">
        <v>8315</v>
      </c>
      <c r="R3054" t="s">
        <v>8355</v>
      </c>
      <c r="S3054" s="14">
        <f t="shared" si="189"/>
        <v>42122.670069444444</v>
      </c>
      <c r="T3054" s="14">
        <f t="shared" si="190"/>
        <v>42152.665972222225</v>
      </c>
      <c r="U3054" t="str">
        <f t="shared" si="191"/>
        <v>April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Q3055" t="s">
        <v>8315</v>
      </c>
      <c r="R3055" t="s">
        <v>8355</v>
      </c>
      <c r="S3055" s="14">
        <f t="shared" si="189"/>
        <v>41862.761724537035</v>
      </c>
      <c r="T3055" s="14">
        <f t="shared" si="190"/>
        <v>41914.165972222225</v>
      </c>
      <c r="U3055" t="str">
        <f t="shared" si="191"/>
        <v>August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Q3056" t="s">
        <v>8315</v>
      </c>
      <c r="R3056" t="s">
        <v>8355</v>
      </c>
      <c r="S3056" s="14">
        <f t="shared" si="189"/>
        <v>42027.832800925928</v>
      </c>
      <c r="T3056" s="14">
        <f t="shared" si="190"/>
        <v>42065.044444444444</v>
      </c>
      <c r="U3056" t="str">
        <f t="shared" si="191"/>
        <v>January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Q3057" t="s">
        <v>8315</v>
      </c>
      <c r="R3057" t="s">
        <v>8355</v>
      </c>
      <c r="S3057" s="14">
        <f t="shared" si="189"/>
        <v>41953.95821759259</v>
      </c>
      <c r="T3057" s="14">
        <f t="shared" si="190"/>
        <v>42013.95821759259</v>
      </c>
      <c r="U3057" t="str">
        <f t="shared" si="191"/>
        <v>November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Q3058" t="s">
        <v>8315</v>
      </c>
      <c r="R3058" t="s">
        <v>8355</v>
      </c>
      <c r="S3058" s="14">
        <f t="shared" si="189"/>
        <v>41851.636388888888</v>
      </c>
      <c r="T3058" s="14">
        <f t="shared" si="190"/>
        <v>41911.636388888888</v>
      </c>
      <c r="U3058" t="str">
        <f t="shared" si="191"/>
        <v>July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Q3059" t="s">
        <v>8315</v>
      </c>
      <c r="R3059" t="s">
        <v>8355</v>
      </c>
      <c r="S3059" s="14">
        <f t="shared" si="189"/>
        <v>42433.650590277779</v>
      </c>
      <c r="T3059" s="14">
        <f t="shared" si="190"/>
        <v>42463.608923611115</v>
      </c>
      <c r="U3059" t="str">
        <f t="shared" si="191"/>
        <v>March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Q3060" t="s">
        <v>8315</v>
      </c>
      <c r="R3060" t="s">
        <v>8355</v>
      </c>
      <c r="S3060" s="14">
        <f t="shared" si="189"/>
        <v>42460.374305555553</v>
      </c>
      <c r="T3060" s="14">
        <f t="shared" si="190"/>
        <v>42510.374305555553</v>
      </c>
      <c r="U3060" t="str">
        <f t="shared" si="191"/>
        <v>March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3.0100000000000002</v>
      </c>
      <c r="Q3061" t="s">
        <v>8315</v>
      </c>
      <c r="R3061" t="s">
        <v>8355</v>
      </c>
      <c r="S3061" s="14">
        <f t="shared" si="189"/>
        <v>41829.935717592591</v>
      </c>
      <c r="T3061" s="14">
        <f t="shared" si="190"/>
        <v>41859.935717592591</v>
      </c>
      <c r="U3061" t="str">
        <f t="shared" si="191"/>
        <v>July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Q3062" t="s">
        <v>8315</v>
      </c>
      <c r="R3062" t="s">
        <v>8355</v>
      </c>
      <c r="S3062" s="14">
        <f t="shared" si="189"/>
        <v>42245.274699074071</v>
      </c>
      <c r="T3062" s="14">
        <f t="shared" si="190"/>
        <v>42275.274699074071</v>
      </c>
      <c r="U3062" t="str">
        <f t="shared" si="191"/>
        <v>August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Q3063" t="s">
        <v>8315</v>
      </c>
      <c r="R3063" t="s">
        <v>8355</v>
      </c>
      <c r="S3063" s="14">
        <f t="shared" si="189"/>
        <v>41834.784120370372</v>
      </c>
      <c r="T3063" s="14">
        <f t="shared" si="190"/>
        <v>41864.784120370372</v>
      </c>
      <c r="U3063" t="str">
        <f t="shared" si="191"/>
        <v>July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Q3064" t="s">
        <v>8315</v>
      </c>
      <c r="R3064" t="s">
        <v>8355</v>
      </c>
      <c r="S3064" s="14">
        <f t="shared" si="189"/>
        <v>42248.535787037035</v>
      </c>
      <c r="T3064" s="14">
        <f t="shared" si="190"/>
        <v>42277.75</v>
      </c>
      <c r="U3064" t="str">
        <f t="shared" si="191"/>
        <v>September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Q3065" t="s">
        <v>8315</v>
      </c>
      <c r="R3065" t="s">
        <v>8355</v>
      </c>
      <c r="S3065" s="14">
        <f t="shared" si="189"/>
        <v>42630.922893518524</v>
      </c>
      <c r="T3065" s="14">
        <f t="shared" si="190"/>
        <v>42665.922893518524</v>
      </c>
      <c r="U3065" t="str">
        <f t="shared" si="191"/>
        <v>September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Q3066" t="s">
        <v>8315</v>
      </c>
      <c r="R3066" t="s">
        <v>8355</v>
      </c>
      <c r="S3066" s="14">
        <f t="shared" si="189"/>
        <v>42299.130162037036</v>
      </c>
      <c r="T3066" s="14">
        <f t="shared" si="190"/>
        <v>42330.290972222225</v>
      </c>
      <c r="U3066" t="str">
        <f t="shared" si="191"/>
        <v>October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Q3067" t="s">
        <v>8315</v>
      </c>
      <c r="R3067" t="s">
        <v>8355</v>
      </c>
      <c r="S3067" s="14">
        <f t="shared" si="189"/>
        <v>41825.055231481485</v>
      </c>
      <c r="T3067" s="14">
        <f t="shared" si="190"/>
        <v>41850.055231481485</v>
      </c>
      <c r="U3067" t="str">
        <f t="shared" si="191"/>
        <v>July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Q3068" t="s">
        <v>8315</v>
      </c>
      <c r="R3068" t="s">
        <v>8355</v>
      </c>
      <c r="S3068" s="14">
        <f t="shared" si="189"/>
        <v>42531.228437500002</v>
      </c>
      <c r="T3068" s="14">
        <f t="shared" si="190"/>
        <v>42561.228437500002</v>
      </c>
      <c r="U3068" t="str">
        <f t="shared" si="191"/>
        <v>June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Q3069" t="s">
        <v>8315</v>
      </c>
      <c r="R3069" t="s">
        <v>8355</v>
      </c>
      <c r="S3069" s="14">
        <f t="shared" si="189"/>
        <v>42226.938414351855</v>
      </c>
      <c r="T3069" s="14">
        <f t="shared" si="190"/>
        <v>42256.938414351855</v>
      </c>
      <c r="U3069" t="str">
        <f t="shared" si="191"/>
        <v>August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Q3070" t="s">
        <v>8315</v>
      </c>
      <c r="R3070" t="s">
        <v>8355</v>
      </c>
      <c r="S3070" s="14">
        <f t="shared" si="189"/>
        <v>42263.691574074073</v>
      </c>
      <c r="T3070" s="14">
        <f t="shared" si="190"/>
        <v>42293.691574074073</v>
      </c>
      <c r="U3070" t="str">
        <f t="shared" si="191"/>
        <v>September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14.100000000000001</v>
      </c>
      <c r="Q3071" t="s">
        <v>8315</v>
      </c>
      <c r="R3071" t="s">
        <v>8355</v>
      </c>
      <c r="S3071" s="14">
        <f t="shared" si="189"/>
        <v>41957.833726851852</v>
      </c>
      <c r="T3071" s="14">
        <f t="shared" si="190"/>
        <v>41987.833726851852</v>
      </c>
      <c r="U3071" t="str">
        <f t="shared" si="191"/>
        <v>November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Q3072" t="s">
        <v>8315</v>
      </c>
      <c r="R3072" t="s">
        <v>8355</v>
      </c>
      <c r="S3072" s="14">
        <f t="shared" si="189"/>
        <v>42690.733437499999</v>
      </c>
      <c r="T3072" s="14">
        <f t="shared" si="190"/>
        <v>42711.733437499999</v>
      </c>
      <c r="U3072" t="str">
        <f t="shared" si="191"/>
        <v>November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Q3073" t="s">
        <v>8315</v>
      </c>
      <c r="R3073" t="s">
        <v>8355</v>
      </c>
      <c r="S3073" s="14">
        <f t="shared" si="189"/>
        <v>42097.732418981483</v>
      </c>
      <c r="T3073" s="14">
        <f t="shared" si="190"/>
        <v>42115.249305555553</v>
      </c>
      <c r="U3073" t="str">
        <f t="shared" si="191"/>
        <v>April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Q3074" t="s">
        <v>8315</v>
      </c>
      <c r="R3074" t="s">
        <v>8355</v>
      </c>
      <c r="S3074" s="14">
        <f t="shared" si="189"/>
        <v>42658.690532407403</v>
      </c>
      <c r="T3074" s="14">
        <f t="shared" si="190"/>
        <v>42673.073611111111</v>
      </c>
      <c r="U3074" t="str">
        <f t="shared" si="191"/>
        <v>October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MROUND(E3075/D3075, 0.0001) * 100</f>
        <v>0.02</v>
      </c>
      <c r="Q3075" t="s">
        <v>8315</v>
      </c>
      <c r="R3075" t="s">
        <v>8355</v>
      </c>
      <c r="S3075" s="14">
        <f t="shared" ref="S3075:S3138" si="193">(J3075/86400)+DATE(1970,1,1)</f>
        <v>42111.684027777781</v>
      </c>
      <c r="T3075" s="14">
        <f t="shared" ref="T3075:T3138" si="194">(I3075/86400)+DATE(1970,1,1)</f>
        <v>42169.804861111115</v>
      </c>
      <c r="U3075" t="str">
        <f t="shared" ref="U3075:U3138" si="195">TEXT(S3075, "MMMM")</f>
        <v>April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9.0000000000000011E-2</v>
      </c>
      <c r="Q3076" t="s">
        <v>8315</v>
      </c>
      <c r="R3076" t="s">
        <v>8355</v>
      </c>
      <c r="S3076" s="14">
        <f t="shared" si="193"/>
        <v>42409.571284722224</v>
      </c>
      <c r="T3076" s="14">
        <f t="shared" si="194"/>
        <v>42439.571284722224</v>
      </c>
      <c r="U3076" t="str">
        <f t="shared" si="195"/>
        <v>February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Q3077" t="s">
        <v>8315</v>
      </c>
      <c r="R3077" t="s">
        <v>8355</v>
      </c>
      <c r="S3077" s="14">
        <f t="shared" si="193"/>
        <v>42551.102314814816</v>
      </c>
      <c r="T3077" s="14">
        <f t="shared" si="194"/>
        <v>42601.102314814816</v>
      </c>
      <c r="U3077" t="str">
        <f t="shared" si="195"/>
        <v>June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Q3078" t="s">
        <v>8315</v>
      </c>
      <c r="R3078" t="s">
        <v>8355</v>
      </c>
      <c r="S3078" s="14">
        <f t="shared" si="193"/>
        <v>42226.651886574073</v>
      </c>
      <c r="T3078" s="14">
        <f t="shared" si="194"/>
        <v>42286.651886574073</v>
      </c>
      <c r="U3078" t="str">
        <f t="shared" si="195"/>
        <v>August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0.48000000000000004</v>
      </c>
      <c r="Q3079" t="s">
        <v>8315</v>
      </c>
      <c r="R3079" t="s">
        <v>8355</v>
      </c>
      <c r="S3079" s="14">
        <f t="shared" si="193"/>
        <v>42766.956921296296</v>
      </c>
      <c r="T3079" s="14">
        <f t="shared" si="194"/>
        <v>42796.956921296296</v>
      </c>
      <c r="U3079" t="str">
        <f t="shared" si="195"/>
        <v>January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0.12000000000000001</v>
      </c>
      <c r="Q3080" t="s">
        <v>8315</v>
      </c>
      <c r="R3080" t="s">
        <v>8355</v>
      </c>
      <c r="S3080" s="14">
        <f t="shared" si="193"/>
        <v>42031.138831018514</v>
      </c>
      <c r="T3080" s="14">
        <f t="shared" si="194"/>
        <v>42061.138831018514</v>
      </c>
      <c r="U3080" t="str">
        <f t="shared" si="195"/>
        <v>January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0.84000000000000008</v>
      </c>
      <c r="Q3081" t="s">
        <v>8315</v>
      </c>
      <c r="R3081" t="s">
        <v>8355</v>
      </c>
      <c r="S3081" s="14">
        <f t="shared" si="193"/>
        <v>42055.713368055556</v>
      </c>
      <c r="T3081" s="14">
        <f t="shared" si="194"/>
        <v>42085.671701388885</v>
      </c>
      <c r="U3081" t="str">
        <f t="shared" si="195"/>
        <v>February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Q3082" t="s">
        <v>8315</v>
      </c>
      <c r="R3082" t="s">
        <v>8355</v>
      </c>
      <c r="S3082" s="14">
        <f t="shared" si="193"/>
        <v>41940.028287037036</v>
      </c>
      <c r="T3082" s="14">
        <f t="shared" si="194"/>
        <v>42000.0699537037</v>
      </c>
      <c r="U3082" t="str">
        <f t="shared" si="195"/>
        <v>October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0.21000000000000002</v>
      </c>
      <c r="Q3083" t="s">
        <v>8315</v>
      </c>
      <c r="R3083" t="s">
        <v>8355</v>
      </c>
      <c r="S3083" s="14">
        <f t="shared" si="193"/>
        <v>42237.181608796294</v>
      </c>
      <c r="T3083" s="14">
        <f t="shared" si="194"/>
        <v>42267.181608796294</v>
      </c>
      <c r="U3083" t="str">
        <f t="shared" si="195"/>
        <v>August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Q3084" t="s">
        <v>8315</v>
      </c>
      <c r="R3084" t="s">
        <v>8355</v>
      </c>
      <c r="S3084" s="14">
        <f t="shared" si="193"/>
        <v>42293.922986111109</v>
      </c>
      <c r="T3084" s="14">
        <f t="shared" si="194"/>
        <v>42323.96465277778</v>
      </c>
      <c r="U3084" t="str">
        <f t="shared" si="195"/>
        <v>October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Q3085" t="s">
        <v>8315</v>
      </c>
      <c r="R3085" t="s">
        <v>8355</v>
      </c>
      <c r="S3085" s="14">
        <f t="shared" si="193"/>
        <v>41853.563402777778</v>
      </c>
      <c r="T3085" s="14">
        <f t="shared" si="194"/>
        <v>41883.208333333336</v>
      </c>
      <c r="U3085" t="str">
        <f t="shared" si="195"/>
        <v>August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Q3086" t="s">
        <v>8315</v>
      </c>
      <c r="R3086" t="s">
        <v>8355</v>
      </c>
      <c r="S3086" s="14">
        <f t="shared" si="193"/>
        <v>42100.723738425921</v>
      </c>
      <c r="T3086" s="14">
        <f t="shared" si="194"/>
        <v>42129.783333333333</v>
      </c>
      <c r="U3086" t="str">
        <f t="shared" si="195"/>
        <v>April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Q3087" t="s">
        <v>8315</v>
      </c>
      <c r="R3087" t="s">
        <v>8355</v>
      </c>
      <c r="S3087" s="14">
        <f t="shared" si="193"/>
        <v>42246.883784722224</v>
      </c>
      <c r="T3087" s="14">
        <f t="shared" si="194"/>
        <v>42276.883784722224</v>
      </c>
      <c r="U3087" t="str">
        <f t="shared" si="195"/>
        <v>August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Q3088" t="s">
        <v>8315</v>
      </c>
      <c r="R3088" t="s">
        <v>8355</v>
      </c>
      <c r="S3088" s="14">
        <f t="shared" si="193"/>
        <v>42173.67082175926</v>
      </c>
      <c r="T3088" s="14">
        <f t="shared" si="194"/>
        <v>42233.67082175926</v>
      </c>
      <c r="U3088" t="str">
        <f t="shared" si="195"/>
        <v>June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Q3089" t="s">
        <v>8315</v>
      </c>
      <c r="R3089" t="s">
        <v>8355</v>
      </c>
      <c r="S3089" s="14">
        <f t="shared" si="193"/>
        <v>42665.150347222225</v>
      </c>
      <c r="T3089" s="14">
        <f t="shared" si="194"/>
        <v>42725.192013888889</v>
      </c>
      <c r="U3089" t="str">
        <f t="shared" si="195"/>
        <v>October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Q3090" t="s">
        <v>8315</v>
      </c>
      <c r="R3090" t="s">
        <v>8355</v>
      </c>
      <c r="S3090" s="14">
        <f t="shared" si="193"/>
        <v>41981.57230324074</v>
      </c>
      <c r="T3090" s="14">
        <f t="shared" si="194"/>
        <v>42012.570138888885</v>
      </c>
      <c r="U3090" t="str">
        <f t="shared" si="195"/>
        <v>December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Q3091" t="s">
        <v>8315</v>
      </c>
      <c r="R3091" t="s">
        <v>8355</v>
      </c>
      <c r="S3091" s="14">
        <f t="shared" si="193"/>
        <v>42528.542627314819</v>
      </c>
      <c r="T3091" s="14">
        <f t="shared" si="194"/>
        <v>42560.082638888889</v>
      </c>
      <c r="U3091" t="str">
        <f t="shared" si="195"/>
        <v>June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Q3092" t="s">
        <v>8315</v>
      </c>
      <c r="R3092" t="s">
        <v>8355</v>
      </c>
      <c r="S3092" s="14">
        <f t="shared" si="193"/>
        <v>42065.818807870368</v>
      </c>
      <c r="T3092" s="14">
        <f t="shared" si="194"/>
        <v>42125.777141203704</v>
      </c>
      <c r="U3092" t="str">
        <f t="shared" si="195"/>
        <v>March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Q3093" t="s">
        <v>8315</v>
      </c>
      <c r="R3093" t="s">
        <v>8355</v>
      </c>
      <c r="S3093" s="14">
        <f t="shared" si="193"/>
        <v>42566.948414351849</v>
      </c>
      <c r="T3093" s="14">
        <f t="shared" si="194"/>
        <v>42596.948414351849</v>
      </c>
      <c r="U3093" t="str">
        <f t="shared" si="195"/>
        <v>July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Q3094" t="s">
        <v>8315</v>
      </c>
      <c r="R3094" t="s">
        <v>8355</v>
      </c>
      <c r="S3094" s="14">
        <f t="shared" si="193"/>
        <v>42255.619351851856</v>
      </c>
      <c r="T3094" s="14">
        <f t="shared" si="194"/>
        <v>42292.916666666672</v>
      </c>
      <c r="U3094" t="str">
        <f t="shared" si="195"/>
        <v>September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Q3095" t="s">
        <v>8315</v>
      </c>
      <c r="R3095" t="s">
        <v>8355</v>
      </c>
      <c r="S3095" s="14">
        <f t="shared" si="193"/>
        <v>41760.909039351856</v>
      </c>
      <c r="T3095" s="14">
        <f t="shared" si="194"/>
        <v>41791.165972222225</v>
      </c>
      <c r="U3095" t="str">
        <f t="shared" si="195"/>
        <v>May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3.0000000000000002E-2</v>
      </c>
      <c r="Q3096" t="s">
        <v>8315</v>
      </c>
      <c r="R3096" t="s">
        <v>8355</v>
      </c>
      <c r="S3096" s="14">
        <f t="shared" si="193"/>
        <v>42207.795787037037</v>
      </c>
      <c r="T3096" s="14">
        <f t="shared" si="194"/>
        <v>42267.795787037037</v>
      </c>
      <c r="U3096" t="str">
        <f t="shared" si="195"/>
        <v>July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Q3097" t="s">
        <v>8315</v>
      </c>
      <c r="R3097" t="s">
        <v>8355</v>
      </c>
      <c r="S3097" s="14">
        <f t="shared" si="193"/>
        <v>42523.025231481486</v>
      </c>
      <c r="T3097" s="14">
        <f t="shared" si="194"/>
        <v>42583.025231481486</v>
      </c>
      <c r="U3097" t="str">
        <f t="shared" si="195"/>
        <v>June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3.9800000000000004</v>
      </c>
      <c r="Q3098" t="s">
        <v>8315</v>
      </c>
      <c r="R3098" t="s">
        <v>8355</v>
      </c>
      <c r="S3098" s="14">
        <f t="shared" si="193"/>
        <v>42114.825532407413</v>
      </c>
      <c r="T3098" s="14">
        <f t="shared" si="194"/>
        <v>42144.825532407413</v>
      </c>
      <c r="U3098" t="str">
        <f t="shared" si="195"/>
        <v>April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Q3099" t="s">
        <v>8315</v>
      </c>
      <c r="R3099" t="s">
        <v>8355</v>
      </c>
      <c r="S3099" s="14">
        <f t="shared" si="193"/>
        <v>42629.503483796296</v>
      </c>
      <c r="T3099" s="14">
        <f t="shared" si="194"/>
        <v>42650.583333333328</v>
      </c>
      <c r="U3099" t="str">
        <f t="shared" si="195"/>
        <v>September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Q3100" t="s">
        <v>8315</v>
      </c>
      <c r="R3100" t="s">
        <v>8355</v>
      </c>
      <c r="S3100" s="14">
        <f t="shared" si="193"/>
        <v>42359.792233796295</v>
      </c>
      <c r="T3100" s="14">
        <f t="shared" si="194"/>
        <v>42408.01180555555</v>
      </c>
      <c r="U3100" t="str">
        <f t="shared" si="195"/>
        <v>December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Q3101" t="s">
        <v>8315</v>
      </c>
      <c r="R3101" t="s">
        <v>8355</v>
      </c>
      <c r="S3101" s="14">
        <f t="shared" si="193"/>
        <v>42382.189710648148</v>
      </c>
      <c r="T3101" s="14">
        <f t="shared" si="194"/>
        <v>42412.189710648148</v>
      </c>
      <c r="U3101" t="str">
        <f t="shared" si="195"/>
        <v>January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15.230000000000002</v>
      </c>
      <c r="Q3102" t="s">
        <v>8315</v>
      </c>
      <c r="R3102" t="s">
        <v>8355</v>
      </c>
      <c r="S3102" s="14">
        <f t="shared" si="193"/>
        <v>41902.622395833336</v>
      </c>
      <c r="T3102" s="14">
        <f t="shared" si="194"/>
        <v>41932.622395833336</v>
      </c>
      <c r="U3102" t="str">
        <f t="shared" si="195"/>
        <v>September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12.000000000000002</v>
      </c>
      <c r="Q3103" t="s">
        <v>8315</v>
      </c>
      <c r="R3103" t="s">
        <v>8355</v>
      </c>
      <c r="S3103" s="14">
        <f t="shared" si="193"/>
        <v>42171.383530092593</v>
      </c>
      <c r="T3103" s="14">
        <f t="shared" si="194"/>
        <v>42201.330555555556</v>
      </c>
      <c r="U3103" t="str">
        <f t="shared" si="195"/>
        <v>June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Q3104" t="s">
        <v>8315</v>
      </c>
      <c r="R3104" t="s">
        <v>8355</v>
      </c>
      <c r="S3104" s="14">
        <f t="shared" si="193"/>
        <v>42555.340486111112</v>
      </c>
      <c r="T3104" s="14">
        <f t="shared" si="194"/>
        <v>42605.340486111112</v>
      </c>
      <c r="U3104" t="str">
        <f t="shared" si="195"/>
        <v>July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Q3105" t="s">
        <v>8315</v>
      </c>
      <c r="R3105" t="s">
        <v>8355</v>
      </c>
      <c r="S3105" s="14">
        <f t="shared" si="193"/>
        <v>42107.156319444446</v>
      </c>
      <c r="T3105" s="14">
        <f t="shared" si="194"/>
        <v>42167.156319444446</v>
      </c>
      <c r="U3105" t="str">
        <f t="shared" si="195"/>
        <v>April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29.630000000000003</v>
      </c>
      <c r="Q3106" t="s">
        <v>8315</v>
      </c>
      <c r="R3106" t="s">
        <v>8355</v>
      </c>
      <c r="S3106" s="14">
        <f t="shared" si="193"/>
        <v>42006.908692129626</v>
      </c>
      <c r="T3106" s="14">
        <f t="shared" si="194"/>
        <v>42038.083333333328</v>
      </c>
      <c r="U3106" t="str">
        <f t="shared" si="195"/>
        <v>January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42.360000000000007</v>
      </c>
      <c r="Q3107" t="s">
        <v>8315</v>
      </c>
      <c r="R3107" t="s">
        <v>8355</v>
      </c>
      <c r="S3107" s="14">
        <f t="shared" si="193"/>
        <v>41876.718935185185</v>
      </c>
      <c r="T3107" s="14">
        <f t="shared" si="194"/>
        <v>41931.208333333336</v>
      </c>
      <c r="U3107" t="str">
        <f t="shared" si="195"/>
        <v>August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Q3108" t="s">
        <v>8315</v>
      </c>
      <c r="R3108" t="s">
        <v>8355</v>
      </c>
      <c r="S3108" s="14">
        <f t="shared" si="193"/>
        <v>42241.429120370369</v>
      </c>
      <c r="T3108" s="14">
        <f t="shared" si="194"/>
        <v>42263.916666666672</v>
      </c>
      <c r="U3108" t="str">
        <f t="shared" si="195"/>
        <v>August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19.759999999999998</v>
      </c>
      <c r="Q3109" t="s">
        <v>8315</v>
      </c>
      <c r="R3109" t="s">
        <v>8355</v>
      </c>
      <c r="S3109" s="14">
        <f t="shared" si="193"/>
        <v>42128.814247685186</v>
      </c>
      <c r="T3109" s="14">
        <f t="shared" si="194"/>
        <v>42135.814247685186</v>
      </c>
      <c r="U3109" t="str">
        <f t="shared" si="195"/>
        <v>May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Q3110" t="s">
        <v>8315</v>
      </c>
      <c r="R3110" t="s">
        <v>8355</v>
      </c>
      <c r="S3110" s="14">
        <f t="shared" si="193"/>
        <v>42062.680486111116</v>
      </c>
      <c r="T3110" s="14">
        <f t="shared" si="194"/>
        <v>42122.638819444444</v>
      </c>
      <c r="U3110" t="str">
        <f t="shared" si="195"/>
        <v>February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Q3111" t="s">
        <v>8315</v>
      </c>
      <c r="R3111" t="s">
        <v>8355</v>
      </c>
      <c r="S3111" s="14">
        <f t="shared" si="193"/>
        <v>41844.125115740739</v>
      </c>
      <c r="T3111" s="14">
        <f t="shared" si="194"/>
        <v>41879.125115740739</v>
      </c>
      <c r="U3111" t="str">
        <f t="shared" si="195"/>
        <v>July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Q3112" t="s">
        <v>8315</v>
      </c>
      <c r="R3112" t="s">
        <v>8355</v>
      </c>
      <c r="S3112" s="14">
        <f t="shared" si="193"/>
        <v>42745.031469907408</v>
      </c>
      <c r="T3112" s="14">
        <f t="shared" si="194"/>
        <v>42785.031469907408</v>
      </c>
      <c r="U3112" t="str">
        <f t="shared" si="195"/>
        <v>January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Q3113" t="s">
        <v>8315</v>
      </c>
      <c r="R3113" t="s">
        <v>8355</v>
      </c>
      <c r="S3113" s="14">
        <f t="shared" si="193"/>
        <v>41885.595138888893</v>
      </c>
      <c r="T3113" s="14">
        <f t="shared" si="194"/>
        <v>41916.595138888893</v>
      </c>
      <c r="U3113" t="str">
        <f t="shared" si="195"/>
        <v>September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Q3114" t="s">
        <v>8315</v>
      </c>
      <c r="R3114" t="s">
        <v>8355</v>
      </c>
      <c r="S3114" s="14">
        <f t="shared" si="193"/>
        <v>42615.121921296297</v>
      </c>
      <c r="T3114" s="14">
        <f t="shared" si="194"/>
        <v>42675.121921296297</v>
      </c>
      <c r="U3114" t="str">
        <f t="shared" si="195"/>
        <v>September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Q3115" t="s">
        <v>8315</v>
      </c>
      <c r="R3115" t="s">
        <v>8355</v>
      </c>
      <c r="S3115" s="14">
        <f t="shared" si="193"/>
        <v>42081.731273148151</v>
      </c>
      <c r="T3115" s="14">
        <f t="shared" si="194"/>
        <v>42111.731273148151</v>
      </c>
      <c r="U3115" t="str">
        <f t="shared" si="195"/>
        <v>March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Q3116" t="s">
        <v>8315</v>
      </c>
      <c r="R3116" t="s">
        <v>8355</v>
      </c>
      <c r="S3116" s="14">
        <f t="shared" si="193"/>
        <v>41843.632523148146</v>
      </c>
      <c r="T3116" s="14">
        <f t="shared" si="194"/>
        <v>41903.632523148146</v>
      </c>
      <c r="U3116" t="str">
        <f t="shared" si="195"/>
        <v>July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3.0000000000000004</v>
      </c>
      <c r="Q3117" t="s">
        <v>8315</v>
      </c>
      <c r="R3117" t="s">
        <v>8355</v>
      </c>
      <c r="S3117" s="14">
        <f t="shared" si="193"/>
        <v>42496.447071759263</v>
      </c>
      <c r="T3117" s="14">
        <f t="shared" si="194"/>
        <v>42526.447071759263</v>
      </c>
      <c r="U3117" t="str">
        <f t="shared" si="195"/>
        <v>May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57.330000000000005</v>
      </c>
      <c r="Q3118" t="s">
        <v>8315</v>
      </c>
      <c r="R3118" t="s">
        <v>8355</v>
      </c>
      <c r="S3118" s="14">
        <f t="shared" si="193"/>
        <v>42081.515335648146</v>
      </c>
      <c r="T3118" s="14">
        <f t="shared" si="194"/>
        <v>42095.515335648146</v>
      </c>
      <c r="U3118" t="str">
        <f t="shared" si="195"/>
        <v>March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Q3119" t="s">
        <v>8315</v>
      </c>
      <c r="R3119" t="s">
        <v>8355</v>
      </c>
      <c r="S3119" s="14">
        <f t="shared" si="193"/>
        <v>42509.374537037038</v>
      </c>
      <c r="T3119" s="14">
        <f t="shared" si="194"/>
        <v>42517.55</v>
      </c>
      <c r="U3119" t="str">
        <f t="shared" si="195"/>
        <v>May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0.31000000000000005</v>
      </c>
      <c r="Q3120" t="s">
        <v>8315</v>
      </c>
      <c r="R3120" t="s">
        <v>8355</v>
      </c>
      <c r="S3120" s="14">
        <f t="shared" si="193"/>
        <v>42534.649571759262</v>
      </c>
      <c r="T3120" s="14">
        <f t="shared" si="194"/>
        <v>42553.649571759262</v>
      </c>
      <c r="U3120" t="str">
        <f t="shared" si="195"/>
        <v>June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Q3121" t="s">
        <v>8315</v>
      </c>
      <c r="R3121" t="s">
        <v>8355</v>
      </c>
      <c r="S3121" s="14">
        <f t="shared" si="193"/>
        <v>42060.04550925926</v>
      </c>
      <c r="T3121" s="14">
        <f t="shared" si="194"/>
        <v>42090.003842592589</v>
      </c>
      <c r="U3121" t="str">
        <f t="shared" si="195"/>
        <v>February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Q3122" t="s">
        <v>8315</v>
      </c>
      <c r="R3122" t="s">
        <v>8355</v>
      </c>
      <c r="S3122" s="14">
        <f t="shared" si="193"/>
        <v>42435.942083333328</v>
      </c>
      <c r="T3122" s="14">
        <f t="shared" si="194"/>
        <v>42495.900416666671</v>
      </c>
      <c r="U3122" t="str">
        <f t="shared" si="195"/>
        <v>March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Q3123" t="s">
        <v>8315</v>
      </c>
      <c r="R3123" t="s">
        <v>8355</v>
      </c>
      <c r="S3123" s="14">
        <f t="shared" si="193"/>
        <v>41848.679803240739</v>
      </c>
      <c r="T3123" s="14">
        <f t="shared" si="194"/>
        <v>41908.679803240739</v>
      </c>
      <c r="U3123" t="str">
        <f t="shared" si="195"/>
        <v>July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Q3124" t="s">
        <v>8315</v>
      </c>
      <c r="R3124" t="s">
        <v>8355</v>
      </c>
      <c r="S3124" s="14">
        <f t="shared" si="193"/>
        <v>42678.932083333333</v>
      </c>
      <c r="T3124" s="14">
        <f t="shared" si="194"/>
        <v>42683.973750000005</v>
      </c>
      <c r="U3124" t="str">
        <f t="shared" si="195"/>
        <v>November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Q3125" t="s">
        <v>8315</v>
      </c>
      <c r="R3125" t="s">
        <v>8355</v>
      </c>
      <c r="S3125" s="14">
        <f t="shared" si="193"/>
        <v>42530.993032407408</v>
      </c>
      <c r="T3125" s="14">
        <f t="shared" si="194"/>
        <v>42560.993032407408</v>
      </c>
      <c r="U3125" t="str">
        <f t="shared" si="195"/>
        <v>June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Q3126" t="s">
        <v>8315</v>
      </c>
      <c r="R3126" t="s">
        <v>8355</v>
      </c>
      <c r="S3126" s="14">
        <f t="shared" si="193"/>
        <v>41977.780104166668</v>
      </c>
      <c r="T3126" s="14">
        <f t="shared" si="194"/>
        <v>42037.780104166668</v>
      </c>
      <c r="U3126" t="str">
        <f t="shared" si="195"/>
        <v>December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Q3127" t="s">
        <v>8315</v>
      </c>
      <c r="R3127" t="s">
        <v>8355</v>
      </c>
      <c r="S3127" s="14">
        <f t="shared" si="193"/>
        <v>42346.20685185185</v>
      </c>
      <c r="T3127" s="14">
        <f t="shared" si="194"/>
        <v>42376.20685185185</v>
      </c>
      <c r="U3127" t="str">
        <f t="shared" si="195"/>
        <v>December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Q3128" t="s">
        <v>8315</v>
      </c>
      <c r="R3128" t="s">
        <v>8355</v>
      </c>
      <c r="S3128" s="14">
        <f t="shared" si="193"/>
        <v>42427.018078703702</v>
      </c>
      <c r="T3128" s="14">
        <f t="shared" si="194"/>
        <v>42456.976412037038</v>
      </c>
      <c r="U3128" t="str">
        <f t="shared" si="195"/>
        <v>February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Q3129" t="s">
        <v>8315</v>
      </c>
      <c r="R3129" t="s">
        <v>8355</v>
      </c>
      <c r="S3129" s="14">
        <f t="shared" si="193"/>
        <v>42034.856817129628</v>
      </c>
      <c r="T3129" s="14">
        <f t="shared" si="194"/>
        <v>42064.856817129628</v>
      </c>
      <c r="U3129" t="str">
        <f t="shared" si="195"/>
        <v>January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108.61000000000001</v>
      </c>
      <c r="Q3130" t="s">
        <v>8315</v>
      </c>
      <c r="R3130" t="s">
        <v>8316</v>
      </c>
      <c r="S3130" s="14">
        <f t="shared" si="193"/>
        <v>42780.825706018513</v>
      </c>
      <c r="T3130" s="14">
        <f t="shared" si="194"/>
        <v>42810.784039351856</v>
      </c>
      <c r="U3130" t="str">
        <f t="shared" si="195"/>
        <v>February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Q3131" t="s">
        <v>8315</v>
      </c>
      <c r="R3131" t="s">
        <v>8316</v>
      </c>
      <c r="S3131" s="14">
        <f t="shared" si="193"/>
        <v>42803.842812499999</v>
      </c>
      <c r="T3131" s="14">
        <f t="shared" si="194"/>
        <v>42843.801145833335</v>
      </c>
      <c r="U3131" t="str">
        <f t="shared" si="195"/>
        <v>March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Q3132" t="s">
        <v>8315</v>
      </c>
      <c r="R3132" t="s">
        <v>8316</v>
      </c>
      <c r="S3132" s="14">
        <f t="shared" si="193"/>
        <v>42808.640231481477</v>
      </c>
      <c r="T3132" s="14">
        <f t="shared" si="194"/>
        <v>42839.207638888889</v>
      </c>
      <c r="U3132" t="str">
        <f t="shared" si="195"/>
        <v>March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Q3133" t="s">
        <v>8315</v>
      </c>
      <c r="R3133" t="s">
        <v>8316</v>
      </c>
      <c r="S3133" s="14">
        <f t="shared" si="193"/>
        <v>42803.579224537039</v>
      </c>
      <c r="T3133" s="14">
        <f t="shared" si="194"/>
        <v>42833.537557870368</v>
      </c>
      <c r="U3133" t="str">
        <f t="shared" si="195"/>
        <v>March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3.0000000000000002E-2</v>
      </c>
      <c r="Q3134" t="s">
        <v>8315</v>
      </c>
      <c r="R3134" t="s">
        <v>8316</v>
      </c>
      <c r="S3134" s="14">
        <f t="shared" si="193"/>
        <v>42786.350231481483</v>
      </c>
      <c r="T3134" s="14">
        <f t="shared" si="194"/>
        <v>42846.308564814812</v>
      </c>
      <c r="U3134" t="str">
        <f t="shared" si="195"/>
        <v>February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Q3135" t="s">
        <v>8315</v>
      </c>
      <c r="R3135" t="s">
        <v>8316</v>
      </c>
      <c r="S3135" s="14">
        <f t="shared" si="193"/>
        <v>42788.565208333333</v>
      </c>
      <c r="T3135" s="14">
        <f t="shared" si="194"/>
        <v>42818.523541666669</v>
      </c>
      <c r="U3135" t="str">
        <f t="shared" si="195"/>
        <v>February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Q3136" t="s">
        <v>8315</v>
      </c>
      <c r="R3136" t="s">
        <v>8316</v>
      </c>
      <c r="S3136" s="14">
        <f t="shared" si="193"/>
        <v>42800.720127314809</v>
      </c>
      <c r="T3136" s="14">
        <f t="shared" si="194"/>
        <v>42821.678460648152</v>
      </c>
      <c r="U3136" t="str">
        <f t="shared" si="195"/>
        <v>March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Q3137" t="s">
        <v>8315</v>
      </c>
      <c r="R3137" t="s">
        <v>8316</v>
      </c>
      <c r="S3137" s="14">
        <f t="shared" si="193"/>
        <v>42807.151863425926</v>
      </c>
      <c r="T3137" s="14">
        <f t="shared" si="194"/>
        <v>42829.151863425926</v>
      </c>
      <c r="U3137" t="str">
        <f t="shared" si="195"/>
        <v>March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Q3138" t="s">
        <v>8315</v>
      </c>
      <c r="R3138" t="s">
        <v>8316</v>
      </c>
      <c r="S3138" s="14">
        <f t="shared" si="193"/>
        <v>42789.462430555555</v>
      </c>
      <c r="T3138" s="14">
        <f t="shared" si="194"/>
        <v>42825.957638888889</v>
      </c>
      <c r="U3138" t="str">
        <f t="shared" si="195"/>
        <v>February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MROUND(E3139/D3139, 0.0001) * 100</f>
        <v>3.3300000000000005</v>
      </c>
      <c r="Q3139" t="s">
        <v>8315</v>
      </c>
      <c r="R3139" t="s">
        <v>8316</v>
      </c>
      <c r="S3139" s="14">
        <f t="shared" ref="S3139:S3202" si="197">(J3139/86400)+DATE(1970,1,1)</f>
        <v>42807.885057870371</v>
      </c>
      <c r="T3139" s="14">
        <f t="shared" ref="T3139:T3202" si="198">(I3139/86400)+DATE(1970,1,1)</f>
        <v>42858.8</v>
      </c>
      <c r="U3139" t="str">
        <f t="shared" ref="U3139:U3202" si="199">TEXT(S3139, "MMMM")</f>
        <v>March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Q3140" t="s">
        <v>8315</v>
      </c>
      <c r="R3140" t="s">
        <v>8316</v>
      </c>
      <c r="S3140" s="14">
        <f t="shared" si="197"/>
        <v>42809.645914351851</v>
      </c>
      <c r="T3140" s="14">
        <f t="shared" si="198"/>
        <v>42828.645914351851</v>
      </c>
      <c r="U3140" t="str">
        <f t="shared" si="199"/>
        <v>March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Q3141" t="s">
        <v>8315</v>
      </c>
      <c r="R3141" t="s">
        <v>8316</v>
      </c>
      <c r="S3141" s="14">
        <f t="shared" si="197"/>
        <v>42785.270370370374</v>
      </c>
      <c r="T3141" s="14">
        <f t="shared" si="198"/>
        <v>42819.189583333333</v>
      </c>
      <c r="U3141" t="str">
        <f t="shared" si="199"/>
        <v>February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0.96000000000000008</v>
      </c>
      <c r="Q3142" t="s">
        <v>8315</v>
      </c>
      <c r="R3142" t="s">
        <v>8316</v>
      </c>
      <c r="S3142" s="14">
        <f t="shared" si="197"/>
        <v>42802.718784722223</v>
      </c>
      <c r="T3142" s="14">
        <f t="shared" si="198"/>
        <v>42832.677118055552</v>
      </c>
      <c r="U3142" t="str">
        <f t="shared" si="199"/>
        <v>March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Q3143" t="s">
        <v>8315</v>
      </c>
      <c r="R3143" t="s">
        <v>8316</v>
      </c>
      <c r="S3143" s="14">
        <f t="shared" si="197"/>
        <v>42800.753333333334</v>
      </c>
      <c r="T3143" s="14">
        <f t="shared" si="198"/>
        <v>42841.833333333328</v>
      </c>
      <c r="U3143" t="str">
        <f t="shared" si="199"/>
        <v>March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1.6400000000000001</v>
      </c>
      <c r="Q3144" t="s">
        <v>8315</v>
      </c>
      <c r="R3144" t="s">
        <v>8316</v>
      </c>
      <c r="S3144" s="14">
        <f t="shared" si="197"/>
        <v>42783.513182870374</v>
      </c>
      <c r="T3144" s="14">
        <f t="shared" si="198"/>
        <v>42813.471516203703</v>
      </c>
      <c r="U3144" t="str">
        <f t="shared" si="199"/>
        <v>February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Q3145" t="s">
        <v>8315</v>
      </c>
      <c r="R3145" t="s">
        <v>8316</v>
      </c>
      <c r="S3145" s="14">
        <f t="shared" si="197"/>
        <v>42808.358287037037</v>
      </c>
      <c r="T3145" s="14">
        <f t="shared" si="198"/>
        <v>42834.358287037037</v>
      </c>
      <c r="U3145" t="str">
        <f t="shared" si="199"/>
        <v>March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Q3146" t="s">
        <v>8315</v>
      </c>
      <c r="R3146" t="s">
        <v>8316</v>
      </c>
      <c r="S3146" s="14">
        <f t="shared" si="197"/>
        <v>42796.538275462968</v>
      </c>
      <c r="T3146" s="14">
        <f t="shared" si="198"/>
        <v>42813.25</v>
      </c>
      <c r="U3146" t="str">
        <f t="shared" si="199"/>
        <v>March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Q3147" t="s">
        <v>8315</v>
      </c>
      <c r="R3147" t="s">
        <v>8316</v>
      </c>
      <c r="S3147" s="14">
        <f t="shared" si="197"/>
        <v>42762.040902777779</v>
      </c>
      <c r="T3147" s="14">
        <f t="shared" si="198"/>
        <v>42821.999236111107</v>
      </c>
      <c r="U3147" t="str">
        <f t="shared" si="199"/>
        <v>January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10.500000000000002</v>
      </c>
      <c r="Q3148" t="s">
        <v>8315</v>
      </c>
      <c r="R3148" t="s">
        <v>8316</v>
      </c>
      <c r="S3148" s="14">
        <f t="shared" si="197"/>
        <v>42796.682476851856</v>
      </c>
      <c r="T3148" s="14">
        <f t="shared" si="198"/>
        <v>42841.640810185185</v>
      </c>
      <c r="U3148" t="str">
        <f t="shared" si="199"/>
        <v>March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</v>
      </c>
      <c r="Q3149" t="s">
        <v>8315</v>
      </c>
      <c r="R3149" t="s">
        <v>8316</v>
      </c>
      <c r="S3149" s="14">
        <f t="shared" si="197"/>
        <v>41909.96938657407</v>
      </c>
      <c r="T3149" s="14">
        <f t="shared" si="198"/>
        <v>41950.011053240742</v>
      </c>
      <c r="U3149" t="str">
        <f t="shared" si="199"/>
        <v>September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131.17000000000002</v>
      </c>
      <c r="Q3150" t="s">
        <v>8315</v>
      </c>
      <c r="R3150" t="s">
        <v>8316</v>
      </c>
      <c r="S3150" s="14">
        <f t="shared" si="197"/>
        <v>41891.665324074071</v>
      </c>
      <c r="T3150" s="14">
        <f t="shared" si="198"/>
        <v>41913.166666666664</v>
      </c>
      <c r="U3150" t="str">
        <f t="shared" si="199"/>
        <v>September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Q3151" t="s">
        <v>8315</v>
      </c>
      <c r="R3151" t="s">
        <v>8316</v>
      </c>
      <c r="S3151" s="14">
        <f t="shared" si="197"/>
        <v>41226.017361111109</v>
      </c>
      <c r="T3151" s="14">
        <f t="shared" si="198"/>
        <v>41250.083333333336</v>
      </c>
      <c r="U3151" t="str">
        <f t="shared" si="199"/>
        <v>November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Q3152" t="s">
        <v>8315</v>
      </c>
      <c r="R3152" t="s">
        <v>8316</v>
      </c>
      <c r="S3152" s="14">
        <f t="shared" si="197"/>
        <v>40478.263923611114</v>
      </c>
      <c r="T3152" s="14">
        <f t="shared" si="198"/>
        <v>40568.166666666664</v>
      </c>
      <c r="U3152" t="str">
        <f t="shared" si="199"/>
        <v>October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Q3153" t="s">
        <v>8315</v>
      </c>
      <c r="R3153" t="s">
        <v>8316</v>
      </c>
      <c r="S3153" s="14">
        <f t="shared" si="197"/>
        <v>41862.83997685185</v>
      </c>
      <c r="T3153" s="14">
        <f t="shared" si="198"/>
        <v>41892.83997685185</v>
      </c>
      <c r="U3153" t="str">
        <f t="shared" si="199"/>
        <v>August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105.95000000000002</v>
      </c>
      <c r="Q3154" t="s">
        <v>8315</v>
      </c>
      <c r="R3154" t="s">
        <v>8316</v>
      </c>
      <c r="S3154" s="14">
        <f t="shared" si="197"/>
        <v>41550.867673611108</v>
      </c>
      <c r="T3154" s="14">
        <f t="shared" si="198"/>
        <v>41580.867673611108</v>
      </c>
      <c r="U3154" t="str">
        <f t="shared" si="199"/>
        <v>October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335.58000000000004</v>
      </c>
      <c r="Q3155" t="s">
        <v>8315</v>
      </c>
      <c r="R3155" t="s">
        <v>8316</v>
      </c>
      <c r="S3155" s="14">
        <f t="shared" si="197"/>
        <v>40633.154363425929</v>
      </c>
      <c r="T3155" s="14">
        <f t="shared" si="198"/>
        <v>40664.207638888889</v>
      </c>
      <c r="U3155" t="str">
        <f t="shared" si="199"/>
        <v>March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112.92999999999999</v>
      </c>
      <c r="Q3156" t="s">
        <v>8315</v>
      </c>
      <c r="R3156" t="s">
        <v>8316</v>
      </c>
      <c r="S3156" s="14">
        <f t="shared" si="197"/>
        <v>40970.875671296293</v>
      </c>
      <c r="T3156" s="14">
        <f t="shared" si="198"/>
        <v>41000.834004629629</v>
      </c>
      <c r="U3156" t="str">
        <f t="shared" si="199"/>
        <v>March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Q3157" t="s">
        <v>8315</v>
      </c>
      <c r="R3157" t="s">
        <v>8316</v>
      </c>
      <c r="S3157" s="14">
        <f t="shared" si="197"/>
        <v>41233.499131944445</v>
      </c>
      <c r="T3157" s="14">
        <f t="shared" si="198"/>
        <v>41263.499131944445</v>
      </c>
      <c r="U3157" t="str">
        <f t="shared" si="199"/>
        <v>November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Q3158" t="s">
        <v>8315</v>
      </c>
      <c r="R3158" t="s">
        <v>8316</v>
      </c>
      <c r="S3158" s="14">
        <f t="shared" si="197"/>
        <v>41026.953055555554</v>
      </c>
      <c r="T3158" s="14">
        <f t="shared" si="198"/>
        <v>41061.953055555554</v>
      </c>
      <c r="U3158" t="str">
        <f t="shared" si="199"/>
        <v>April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Q3159" t="s">
        <v>8315</v>
      </c>
      <c r="R3159" t="s">
        <v>8316</v>
      </c>
      <c r="S3159" s="14">
        <f t="shared" si="197"/>
        <v>41829.788252314815</v>
      </c>
      <c r="T3159" s="14">
        <f t="shared" si="198"/>
        <v>41839.208333333336</v>
      </c>
      <c r="U3159" t="str">
        <f t="shared" si="199"/>
        <v>July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114.00000000000001</v>
      </c>
      <c r="Q3160" t="s">
        <v>8315</v>
      </c>
      <c r="R3160" t="s">
        <v>8316</v>
      </c>
      <c r="S3160" s="14">
        <f t="shared" si="197"/>
        <v>41447.839722222227</v>
      </c>
      <c r="T3160" s="14">
        <f t="shared" si="198"/>
        <v>41477.839722222227</v>
      </c>
      <c r="U3160" t="str">
        <f t="shared" si="199"/>
        <v>June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Q3161" t="s">
        <v>8315</v>
      </c>
      <c r="R3161" t="s">
        <v>8316</v>
      </c>
      <c r="S3161" s="14">
        <f t="shared" si="197"/>
        <v>40884.066678240742</v>
      </c>
      <c r="T3161" s="14">
        <f t="shared" si="198"/>
        <v>40926.958333333336</v>
      </c>
      <c r="U3161" t="str">
        <f t="shared" si="199"/>
        <v>December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101.53000000000002</v>
      </c>
      <c r="Q3162" t="s">
        <v>8315</v>
      </c>
      <c r="R3162" t="s">
        <v>8316</v>
      </c>
      <c r="S3162" s="14">
        <f t="shared" si="197"/>
        <v>41841.26489583333</v>
      </c>
      <c r="T3162" s="14">
        <f t="shared" si="198"/>
        <v>41864.207638888889</v>
      </c>
      <c r="U3162" t="str">
        <f t="shared" si="199"/>
        <v>July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105.10000000000002</v>
      </c>
      <c r="Q3163" t="s">
        <v>8315</v>
      </c>
      <c r="R3163" t="s">
        <v>8316</v>
      </c>
      <c r="S3163" s="14">
        <f t="shared" si="197"/>
        <v>41897.536134259259</v>
      </c>
      <c r="T3163" s="14">
        <f t="shared" si="198"/>
        <v>41927.536134259259</v>
      </c>
      <c r="U3163" t="str">
        <f t="shared" si="199"/>
        <v>September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Q3164" t="s">
        <v>8315</v>
      </c>
      <c r="R3164" t="s">
        <v>8316</v>
      </c>
      <c r="S3164" s="14">
        <f t="shared" si="197"/>
        <v>41799.685902777775</v>
      </c>
      <c r="T3164" s="14">
        <f t="shared" si="198"/>
        <v>41827.083333333336</v>
      </c>
      <c r="U3164" t="str">
        <f t="shared" si="199"/>
        <v>June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111.15000000000002</v>
      </c>
      <c r="Q3165" t="s">
        <v>8315</v>
      </c>
      <c r="R3165" t="s">
        <v>8316</v>
      </c>
      <c r="S3165" s="14">
        <f t="shared" si="197"/>
        <v>41775.753761574073</v>
      </c>
      <c r="T3165" s="14">
        <f t="shared" si="198"/>
        <v>41805.753761574073</v>
      </c>
      <c r="U3165" t="str">
        <f t="shared" si="199"/>
        <v>May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Q3166" t="s">
        <v>8315</v>
      </c>
      <c r="R3166" t="s">
        <v>8316</v>
      </c>
      <c r="S3166" s="14">
        <f t="shared" si="197"/>
        <v>41766.805729166663</v>
      </c>
      <c r="T3166" s="14">
        <f t="shared" si="198"/>
        <v>41799.805729166663</v>
      </c>
      <c r="U3166" t="str">
        <f t="shared" si="199"/>
        <v>May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162.67000000000002</v>
      </c>
      <c r="Q3167" t="s">
        <v>8315</v>
      </c>
      <c r="R3167" t="s">
        <v>8316</v>
      </c>
      <c r="S3167" s="14">
        <f t="shared" si="197"/>
        <v>40644.159259259257</v>
      </c>
      <c r="T3167" s="14">
        <f t="shared" si="198"/>
        <v>40666.165972222225</v>
      </c>
      <c r="U3167" t="str">
        <f t="shared" si="199"/>
        <v>April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160.23000000000002</v>
      </c>
      <c r="Q3168" t="s">
        <v>8315</v>
      </c>
      <c r="R3168" t="s">
        <v>8316</v>
      </c>
      <c r="S3168" s="14">
        <f t="shared" si="197"/>
        <v>41940.69158564815</v>
      </c>
      <c r="T3168" s="14">
        <f t="shared" si="198"/>
        <v>41969.332638888889</v>
      </c>
      <c r="U3168" t="str">
        <f t="shared" si="199"/>
        <v>October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Q3169" t="s">
        <v>8315</v>
      </c>
      <c r="R3169" t="s">
        <v>8316</v>
      </c>
      <c r="S3169" s="14">
        <f t="shared" si="197"/>
        <v>41839.175706018519</v>
      </c>
      <c r="T3169" s="14">
        <f t="shared" si="198"/>
        <v>41853.175706018519</v>
      </c>
      <c r="U3169" t="str">
        <f t="shared" si="199"/>
        <v>July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Q3170" t="s">
        <v>8315</v>
      </c>
      <c r="R3170" t="s">
        <v>8316</v>
      </c>
      <c r="S3170" s="14">
        <f t="shared" si="197"/>
        <v>41772.105937500004</v>
      </c>
      <c r="T3170" s="14">
        <f t="shared" si="198"/>
        <v>41803.916666666664</v>
      </c>
      <c r="U3170" t="str">
        <f t="shared" si="199"/>
        <v>May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Q3171" t="s">
        <v>8315</v>
      </c>
      <c r="R3171" t="s">
        <v>8316</v>
      </c>
      <c r="S3171" s="14">
        <f t="shared" si="197"/>
        <v>41591.737974537034</v>
      </c>
      <c r="T3171" s="14">
        <f t="shared" si="198"/>
        <v>41621.207638888889</v>
      </c>
      <c r="U3171" t="str">
        <f t="shared" si="199"/>
        <v>November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Q3172" t="s">
        <v>8315</v>
      </c>
      <c r="R3172" t="s">
        <v>8316</v>
      </c>
      <c r="S3172" s="14">
        <f t="shared" si="197"/>
        <v>41789.080370370371</v>
      </c>
      <c r="T3172" s="14">
        <f t="shared" si="198"/>
        <v>41822.166666666664</v>
      </c>
      <c r="U3172" t="str">
        <f t="shared" si="199"/>
        <v>May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Q3173" t="s">
        <v>8315</v>
      </c>
      <c r="R3173" t="s">
        <v>8316</v>
      </c>
      <c r="S3173" s="14">
        <f t="shared" si="197"/>
        <v>42466.608310185184</v>
      </c>
      <c r="T3173" s="14">
        <f t="shared" si="198"/>
        <v>42496.608310185184</v>
      </c>
      <c r="U3173" t="str">
        <f t="shared" si="199"/>
        <v>April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115.00000000000001</v>
      </c>
      <c r="Q3174" t="s">
        <v>8315</v>
      </c>
      <c r="R3174" t="s">
        <v>8316</v>
      </c>
      <c r="S3174" s="14">
        <f t="shared" si="197"/>
        <v>40923.729953703703</v>
      </c>
      <c r="T3174" s="14">
        <f t="shared" si="198"/>
        <v>40953.729953703703</v>
      </c>
      <c r="U3174" t="str">
        <f t="shared" si="199"/>
        <v>January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Q3175" t="s">
        <v>8315</v>
      </c>
      <c r="R3175" t="s">
        <v>8316</v>
      </c>
      <c r="S3175" s="14">
        <f t="shared" si="197"/>
        <v>41878.878379629634</v>
      </c>
      <c r="T3175" s="14">
        <f t="shared" si="198"/>
        <v>41908.878379629634</v>
      </c>
      <c r="U3175" t="str">
        <f t="shared" si="199"/>
        <v>August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101.13000000000001</v>
      </c>
      <c r="Q3176" t="s">
        <v>8315</v>
      </c>
      <c r="R3176" t="s">
        <v>8316</v>
      </c>
      <c r="S3176" s="14">
        <f t="shared" si="197"/>
        <v>41862.864675925928</v>
      </c>
      <c r="T3176" s="14">
        <f t="shared" si="198"/>
        <v>41876.864675925928</v>
      </c>
      <c r="U3176" t="str">
        <f t="shared" si="199"/>
        <v>August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109.56000000000002</v>
      </c>
      <c r="Q3177" t="s">
        <v>8315</v>
      </c>
      <c r="R3177" t="s">
        <v>8316</v>
      </c>
      <c r="S3177" s="14">
        <f t="shared" si="197"/>
        <v>40531.886886574073</v>
      </c>
      <c r="T3177" s="14">
        <f t="shared" si="198"/>
        <v>40591.886886574073</v>
      </c>
      <c r="U3177" t="str">
        <f t="shared" si="199"/>
        <v>December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Q3178" t="s">
        <v>8315</v>
      </c>
      <c r="R3178" t="s">
        <v>8316</v>
      </c>
      <c r="S3178" s="14">
        <f t="shared" si="197"/>
        <v>41477.930914351848</v>
      </c>
      <c r="T3178" s="14">
        <f t="shared" si="198"/>
        <v>41504.625</v>
      </c>
      <c r="U3178" t="str">
        <f t="shared" si="199"/>
        <v>July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117.40000000000002</v>
      </c>
      <c r="Q3179" t="s">
        <v>8315</v>
      </c>
      <c r="R3179" t="s">
        <v>8316</v>
      </c>
      <c r="S3179" s="14">
        <f t="shared" si="197"/>
        <v>41781.666770833333</v>
      </c>
      <c r="T3179" s="14">
        <f t="shared" si="198"/>
        <v>41811.666770833333</v>
      </c>
      <c r="U3179" t="str">
        <f t="shared" si="199"/>
        <v>May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171.73000000000002</v>
      </c>
      <c r="Q3180" t="s">
        <v>8315</v>
      </c>
      <c r="R3180" t="s">
        <v>8316</v>
      </c>
      <c r="S3180" s="14">
        <f t="shared" si="197"/>
        <v>41806.605034722219</v>
      </c>
      <c r="T3180" s="14">
        <f t="shared" si="198"/>
        <v>41836.605034722219</v>
      </c>
      <c r="U3180" t="str">
        <f t="shared" si="199"/>
        <v>June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Q3181" t="s">
        <v>8315</v>
      </c>
      <c r="R3181" t="s">
        <v>8316</v>
      </c>
      <c r="S3181" s="14">
        <f t="shared" si="197"/>
        <v>41375.702210648145</v>
      </c>
      <c r="T3181" s="14">
        <f t="shared" si="198"/>
        <v>41400.702210648145</v>
      </c>
      <c r="U3181" t="str">
        <f t="shared" si="199"/>
        <v>April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Q3182" t="s">
        <v>8315</v>
      </c>
      <c r="R3182" t="s">
        <v>8316</v>
      </c>
      <c r="S3182" s="14">
        <f t="shared" si="197"/>
        <v>41780.412604166668</v>
      </c>
      <c r="T3182" s="14">
        <f t="shared" si="198"/>
        <v>41810.412604166668</v>
      </c>
      <c r="U3182" t="str">
        <f t="shared" si="199"/>
        <v>May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Q3183" t="s">
        <v>8315</v>
      </c>
      <c r="R3183" t="s">
        <v>8316</v>
      </c>
      <c r="S3183" s="14">
        <f t="shared" si="197"/>
        <v>41779.310034722221</v>
      </c>
      <c r="T3183" s="14">
        <f t="shared" si="198"/>
        <v>41805.666666666664</v>
      </c>
      <c r="U3183" t="str">
        <f t="shared" si="199"/>
        <v>May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100.89000000000001</v>
      </c>
      <c r="Q3184" t="s">
        <v>8315</v>
      </c>
      <c r="R3184" t="s">
        <v>8316</v>
      </c>
      <c r="S3184" s="14">
        <f t="shared" si="197"/>
        <v>40883.949317129627</v>
      </c>
      <c r="T3184" s="14">
        <f t="shared" si="198"/>
        <v>40939.708333333336</v>
      </c>
      <c r="U3184" t="str">
        <f t="shared" si="199"/>
        <v>December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Q3185" t="s">
        <v>8315</v>
      </c>
      <c r="R3185" t="s">
        <v>8316</v>
      </c>
      <c r="S3185" s="14">
        <f t="shared" si="197"/>
        <v>41491.79478009259</v>
      </c>
      <c r="T3185" s="14">
        <f t="shared" si="198"/>
        <v>41509.79478009259</v>
      </c>
      <c r="U3185" t="str">
        <f t="shared" si="199"/>
        <v>August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107.21000000000001</v>
      </c>
      <c r="Q3186" t="s">
        <v>8315</v>
      </c>
      <c r="R3186" t="s">
        <v>8316</v>
      </c>
      <c r="S3186" s="14">
        <f t="shared" si="197"/>
        <v>41791.993414351848</v>
      </c>
      <c r="T3186" s="14">
        <f t="shared" si="198"/>
        <v>41821.993414351848</v>
      </c>
      <c r="U3186" t="str">
        <f t="shared" si="199"/>
        <v>June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Q3187" t="s">
        <v>8315</v>
      </c>
      <c r="R3187" t="s">
        <v>8316</v>
      </c>
      <c r="S3187" s="14">
        <f t="shared" si="197"/>
        <v>41829.977326388893</v>
      </c>
      <c r="T3187" s="14">
        <f t="shared" si="198"/>
        <v>41836.977326388893</v>
      </c>
      <c r="U3187" t="str">
        <f t="shared" si="199"/>
        <v>July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Q3188" t="s">
        <v>8315</v>
      </c>
      <c r="R3188" t="s">
        <v>8316</v>
      </c>
      <c r="S3188" s="14">
        <f t="shared" si="197"/>
        <v>41868.924050925925</v>
      </c>
      <c r="T3188" s="14">
        <f t="shared" si="198"/>
        <v>41898.875</v>
      </c>
      <c r="U3188" t="str">
        <f t="shared" si="199"/>
        <v>August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Q3189" t="s">
        <v>8315</v>
      </c>
      <c r="R3189" t="s">
        <v>8316</v>
      </c>
      <c r="S3189" s="14">
        <f t="shared" si="197"/>
        <v>41835.666354166664</v>
      </c>
      <c r="T3189" s="14">
        <f t="shared" si="198"/>
        <v>41855.666354166664</v>
      </c>
      <c r="U3189" t="str">
        <f t="shared" si="199"/>
        <v>July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Q3190" t="s">
        <v>8315</v>
      </c>
      <c r="R3190" t="s">
        <v>8357</v>
      </c>
      <c r="S3190" s="14">
        <f t="shared" si="197"/>
        <v>42144.415532407409</v>
      </c>
      <c r="T3190" s="14">
        <f t="shared" si="198"/>
        <v>42165.415532407409</v>
      </c>
      <c r="U3190" t="str">
        <f t="shared" si="199"/>
        <v>May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Q3191" t="s">
        <v>8315</v>
      </c>
      <c r="R3191" t="s">
        <v>8357</v>
      </c>
      <c r="S3191" s="14">
        <f t="shared" si="197"/>
        <v>42118.346435185187</v>
      </c>
      <c r="T3191" s="14">
        <f t="shared" si="198"/>
        <v>42148.346435185187</v>
      </c>
      <c r="U3191" t="str">
        <f t="shared" si="199"/>
        <v>April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Q3192" t="s">
        <v>8315</v>
      </c>
      <c r="R3192" t="s">
        <v>8357</v>
      </c>
      <c r="S3192" s="14">
        <f t="shared" si="197"/>
        <v>42683.151331018518</v>
      </c>
      <c r="T3192" s="14">
        <f t="shared" si="198"/>
        <v>42713.192997685182</v>
      </c>
      <c r="U3192" t="str">
        <f t="shared" si="199"/>
        <v>November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Q3193" t="s">
        <v>8315</v>
      </c>
      <c r="R3193" t="s">
        <v>8357</v>
      </c>
      <c r="S3193" s="14">
        <f t="shared" si="197"/>
        <v>42538.755428240736</v>
      </c>
      <c r="T3193" s="14">
        <f t="shared" si="198"/>
        <v>42598.755428240736</v>
      </c>
      <c r="U3193" t="str">
        <f t="shared" si="199"/>
        <v>June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Q3194" t="s">
        <v>8315</v>
      </c>
      <c r="R3194" t="s">
        <v>8357</v>
      </c>
      <c r="S3194" s="14">
        <f t="shared" si="197"/>
        <v>42018.94049768518</v>
      </c>
      <c r="T3194" s="14">
        <f t="shared" si="198"/>
        <v>42063.916666666672</v>
      </c>
      <c r="U3194" t="str">
        <f t="shared" si="199"/>
        <v>January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Q3195" t="s">
        <v>8315</v>
      </c>
      <c r="R3195" t="s">
        <v>8357</v>
      </c>
      <c r="S3195" s="14">
        <f t="shared" si="197"/>
        <v>42010.968240740738</v>
      </c>
      <c r="T3195" s="14">
        <f t="shared" si="198"/>
        <v>42055.968240740738</v>
      </c>
      <c r="U3195" t="str">
        <f t="shared" si="199"/>
        <v>January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Q3196" t="s">
        <v>8315</v>
      </c>
      <c r="R3196" t="s">
        <v>8357</v>
      </c>
      <c r="S3196" s="14">
        <f t="shared" si="197"/>
        <v>42182.062476851846</v>
      </c>
      <c r="T3196" s="14">
        <f t="shared" si="198"/>
        <v>42212.062476851846</v>
      </c>
      <c r="U3196" t="str">
        <f t="shared" si="199"/>
        <v>June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Q3197" t="s">
        <v>8315</v>
      </c>
      <c r="R3197" t="s">
        <v>8357</v>
      </c>
      <c r="S3197" s="14">
        <f t="shared" si="197"/>
        <v>42017.594236111108</v>
      </c>
      <c r="T3197" s="14">
        <f t="shared" si="198"/>
        <v>42047.594236111108</v>
      </c>
      <c r="U3197" t="str">
        <f t="shared" si="199"/>
        <v>January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6.0000000000000005E-2</v>
      </c>
      <c r="Q3198" t="s">
        <v>8315</v>
      </c>
      <c r="R3198" t="s">
        <v>8357</v>
      </c>
      <c r="S3198" s="14">
        <f t="shared" si="197"/>
        <v>42157.598090277781</v>
      </c>
      <c r="T3198" s="14">
        <f t="shared" si="198"/>
        <v>42217.583333333328</v>
      </c>
      <c r="U3198" t="str">
        <f t="shared" si="199"/>
        <v>June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Q3199" t="s">
        <v>8315</v>
      </c>
      <c r="R3199" t="s">
        <v>8357</v>
      </c>
      <c r="S3199" s="14">
        <f t="shared" si="197"/>
        <v>42009.493263888886</v>
      </c>
      <c r="T3199" s="14">
        <f t="shared" si="198"/>
        <v>42039.493263888886</v>
      </c>
      <c r="U3199" t="str">
        <f t="shared" si="199"/>
        <v>January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Q3200" t="s">
        <v>8315</v>
      </c>
      <c r="R3200" t="s">
        <v>8357</v>
      </c>
      <c r="S3200" s="14">
        <f t="shared" si="197"/>
        <v>42013.424502314811</v>
      </c>
      <c r="T3200" s="14">
        <f t="shared" si="198"/>
        <v>42051.424502314811</v>
      </c>
      <c r="U3200" t="str">
        <f t="shared" si="199"/>
        <v>January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52.160000000000004</v>
      </c>
      <c r="Q3201" t="s">
        <v>8315</v>
      </c>
      <c r="R3201" t="s">
        <v>8357</v>
      </c>
      <c r="S3201" s="14">
        <f t="shared" si="197"/>
        <v>41858.761782407411</v>
      </c>
      <c r="T3201" s="14">
        <f t="shared" si="198"/>
        <v>41888.875</v>
      </c>
      <c r="U3201" t="str">
        <f t="shared" si="199"/>
        <v>August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Q3202" t="s">
        <v>8315</v>
      </c>
      <c r="R3202" t="s">
        <v>8357</v>
      </c>
      <c r="S3202" s="14">
        <f t="shared" si="197"/>
        <v>42460.320613425924</v>
      </c>
      <c r="T3202" s="14">
        <f t="shared" si="198"/>
        <v>42490.231944444444</v>
      </c>
      <c r="U3202" t="str">
        <f t="shared" si="199"/>
        <v>March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MROUND(E3203/D3203, 0.0001) * 100</f>
        <v>1.25</v>
      </c>
      <c r="Q3203" t="s">
        <v>8315</v>
      </c>
      <c r="R3203" t="s">
        <v>8357</v>
      </c>
      <c r="S3203" s="14">
        <f t="shared" ref="S3203:S3266" si="201">(J3203/86400)+DATE(1970,1,1)</f>
        <v>41861.767094907409</v>
      </c>
      <c r="T3203" s="14">
        <f t="shared" ref="T3203:T3266" si="202">(I3203/86400)+DATE(1970,1,1)</f>
        <v>41882.767094907409</v>
      </c>
      <c r="U3203" t="str">
        <f t="shared" ref="U3203:U3266" si="203">TEXT(S3203, "MMMM")</f>
        <v>August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Q3204" t="s">
        <v>8315</v>
      </c>
      <c r="R3204" t="s">
        <v>8357</v>
      </c>
      <c r="S3204" s="14">
        <f t="shared" si="201"/>
        <v>42293.853541666671</v>
      </c>
      <c r="T3204" s="14">
        <f t="shared" si="202"/>
        <v>42352.249305555553</v>
      </c>
      <c r="U3204" t="str">
        <f t="shared" si="203"/>
        <v>October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Q3205" t="s">
        <v>8315</v>
      </c>
      <c r="R3205" t="s">
        <v>8357</v>
      </c>
      <c r="S3205" s="14">
        <f t="shared" si="201"/>
        <v>42242.988680555558</v>
      </c>
      <c r="T3205" s="14">
        <f t="shared" si="202"/>
        <v>42272.988680555558</v>
      </c>
      <c r="U3205" t="str">
        <f t="shared" si="203"/>
        <v>August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Q3206" t="s">
        <v>8315</v>
      </c>
      <c r="R3206" t="s">
        <v>8357</v>
      </c>
      <c r="S3206" s="14">
        <f t="shared" si="201"/>
        <v>42172.686099537037</v>
      </c>
      <c r="T3206" s="14">
        <f t="shared" si="202"/>
        <v>42202.676388888889</v>
      </c>
      <c r="U3206" t="str">
        <f t="shared" si="203"/>
        <v>June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3.4099999999999997</v>
      </c>
      <c r="Q3207" t="s">
        <v>8315</v>
      </c>
      <c r="R3207" t="s">
        <v>8357</v>
      </c>
      <c r="S3207" s="14">
        <f t="shared" si="201"/>
        <v>42095.374675925923</v>
      </c>
      <c r="T3207" s="14">
        <f t="shared" si="202"/>
        <v>42125.374675925923</v>
      </c>
      <c r="U3207" t="str">
        <f t="shared" si="203"/>
        <v>April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Q3208" t="s">
        <v>8315</v>
      </c>
      <c r="R3208" t="s">
        <v>8357</v>
      </c>
      <c r="S3208" s="14">
        <f t="shared" si="201"/>
        <v>42236.276053240741</v>
      </c>
      <c r="T3208" s="14">
        <f t="shared" si="202"/>
        <v>42266.276053240741</v>
      </c>
      <c r="U3208" t="str">
        <f t="shared" si="203"/>
        <v>August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Q3209" t="s">
        <v>8315</v>
      </c>
      <c r="R3209" t="s">
        <v>8357</v>
      </c>
      <c r="S3209" s="14">
        <f t="shared" si="201"/>
        <v>42057.277858796297</v>
      </c>
      <c r="T3209" s="14">
        <f t="shared" si="202"/>
        <v>42117.236192129625</v>
      </c>
      <c r="U3209" t="str">
        <f t="shared" si="203"/>
        <v>February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103.50000000000001</v>
      </c>
      <c r="Q3210" t="s">
        <v>8315</v>
      </c>
      <c r="R3210" t="s">
        <v>8316</v>
      </c>
      <c r="S3210" s="14">
        <f t="shared" si="201"/>
        <v>41827.605057870373</v>
      </c>
      <c r="T3210" s="14">
        <f t="shared" si="202"/>
        <v>41848.605057870373</v>
      </c>
      <c r="U3210" t="str">
        <f t="shared" si="203"/>
        <v>July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119.32000000000001</v>
      </c>
      <c r="Q3211" t="s">
        <v>8315</v>
      </c>
      <c r="R3211" t="s">
        <v>8316</v>
      </c>
      <c r="S3211" s="14">
        <f t="shared" si="201"/>
        <v>41778.637245370366</v>
      </c>
      <c r="T3211" s="14">
        <f t="shared" si="202"/>
        <v>41810.958333333336</v>
      </c>
      <c r="U3211" t="str">
        <f t="shared" si="203"/>
        <v>May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125.77000000000001</v>
      </c>
      <c r="Q3212" t="s">
        <v>8315</v>
      </c>
      <c r="R3212" t="s">
        <v>8316</v>
      </c>
      <c r="S3212" s="14">
        <f t="shared" si="201"/>
        <v>41013.936562499999</v>
      </c>
      <c r="T3212" s="14">
        <f t="shared" si="202"/>
        <v>41061.165972222225</v>
      </c>
      <c r="U3212" t="str">
        <f t="shared" si="203"/>
        <v>April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119.74000000000001</v>
      </c>
      <c r="Q3213" t="s">
        <v>8315</v>
      </c>
      <c r="R3213" t="s">
        <v>8316</v>
      </c>
      <c r="S3213" s="14">
        <f t="shared" si="201"/>
        <v>41834.58657407407</v>
      </c>
      <c r="T3213" s="14">
        <f t="shared" si="202"/>
        <v>41866.083333333336</v>
      </c>
      <c r="U3213" t="str">
        <f t="shared" si="203"/>
        <v>July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Q3214" t="s">
        <v>8315</v>
      </c>
      <c r="R3214" t="s">
        <v>8316</v>
      </c>
      <c r="S3214" s="14">
        <f t="shared" si="201"/>
        <v>41829.795729166668</v>
      </c>
      <c r="T3214" s="14">
        <f t="shared" si="202"/>
        <v>41859.795729166668</v>
      </c>
      <c r="U3214" t="str">
        <f t="shared" si="203"/>
        <v>July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Q3215" t="s">
        <v>8315</v>
      </c>
      <c r="R3215" t="s">
        <v>8316</v>
      </c>
      <c r="S3215" s="14">
        <f t="shared" si="201"/>
        <v>42171.763414351852</v>
      </c>
      <c r="T3215" s="14">
        <f t="shared" si="202"/>
        <v>42211.763414351852</v>
      </c>
      <c r="U3215" t="str">
        <f t="shared" si="203"/>
        <v>June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102.13000000000001</v>
      </c>
      <c r="Q3216" t="s">
        <v>8315</v>
      </c>
      <c r="R3216" t="s">
        <v>8316</v>
      </c>
      <c r="S3216" s="14">
        <f t="shared" si="201"/>
        <v>42337.792511574073</v>
      </c>
      <c r="T3216" s="14">
        <f t="shared" si="202"/>
        <v>42374.996527777781</v>
      </c>
      <c r="U3216" t="str">
        <f t="shared" si="203"/>
        <v>November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100.35000000000001</v>
      </c>
      <c r="Q3217" t="s">
        <v>8315</v>
      </c>
      <c r="R3217" t="s">
        <v>8316</v>
      </c>
      <c r="S3217" s="14">
        <f t="shared" si="201"/>
        <v>42219.665173611109</v>
      </c>
      <c r="T3217" s="14">
        <f t="shared" si="202"/>
        <v>42257.165972222225</v>
      </c>
      <c r="U3217" t="str">
        <f t="shared" si="203"/>
        <v>August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Q3218" t="s">
        <v>8315</v>
      </c>
      <c r="R3218" t="s">
        <v>8316</v>
      </c>
      <c r="S3218" s="14">
        <f t="shared" si="201"/>
        <v>42165.462627314817</v>
      </c>
      <c r="T3218" s="14">
        <f t="shared" si="202"/>
        <v>42196.604166666672</v>
      </c>
      <c r="U3218" t="str">
        <f t="shared" si="203"/>
        <v>June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116.02000000000001</v>
      </c>
      <c r="Q3219" t="s">
        <v>8315</v>
      </c>
      <c r="R3219" t="s">
        <v>8316</v>
      </c>
      <c r="S3219" s="14">
        <f t="shared" si="201"/>
        <v>42648.546111111107</v>
      </c>
      <c r="T3219" s="14">
        <f t="shared" si="202"/>
        <v>42678.546111111107</v>
      </c>
      <c r="U3219" t="str">
        <f t="shared" si="203"/>
        <v>October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102.10000000000001</v>
      </c>
      <c r="Q3220" t="s">
        <v>8315</v>
      </c>
      <c r="R3220" t="s">
        <v>8316</v>
      </c>
      <c r="S3220" s="14">
        <f t="shared" si="201"/>
        <v>41971.002152777779</v>
      </c>
      <c r="T3220" s="14">
        <f t="shared" si="202"/>
        <v>42004</v>
      </c>
      <c r="U3220" t="str">
        <f t="shared" si="203"/>
        <v>November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Q3221" t="s">
        <v>8315</v>
      </c>
      <c r="R3221" t="s">
        <v>8316</v>
      </c>
      <c r="S3221" s="14">
        <f t="shared" si="201"/>
        <v>42050.983182870375</v>
      </c>
      <c r="T3221" s="14">
        <f t="shared" si="202"/>
        <v>42085.941516203704</v>
      </c>
      <c r="U3221" t="str">
        <f t="shared" si="203"/>
        <v>February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Q3222" t="s">
        <v>8315</v>
      </c>
      <c r="R3222" t="s">
        <v>8316</v>
      </c>
      <c r="S3222" s="14">
        <f t="shared" si="201"/>
        <v>42772.833379629628</v>
      </c>
      <c r="T3222" s="14">
        <f t="shared" si="202"/>
        <v>42806.875</v>
      </c>
      <c r="U3222" t="str">
        <f t="shared" si="203"/>
        <v>February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</v>
      </c>
      <c r="Q3223" t="s">
        <v>8315</v>
      </c>
      <c r="R3223" t="s">
        <v>8316</v>
      </c>
      <c r="S3223" s="14">
        <f t="shared" si="201"/>
        <v>42155.696793981479</v>
      </c>
      <c r="T3223" s="14">
        <f t="shared" si="202"/>
        <v>42190.696793981479</v>
      </c>
      <c r="U3223" t="str">
        <f t="shared" si="203"/>
        <v>May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Q3224" t="s">
        <v>8315</v>
      </c>
      <c r="R3224" t="s">
        <v>8316</v>
      </c>
      <c r="S3224" s="14">
        <f t="shared" si="201"/>
        <v>42270.582141203704</v>
      </c>
      <c r="T3224" s="14">
        <f t="shared" si="202"/>
        <v>42301.895138888889</v>
      </c>
      <c r="U3224" t="str">
        <f t="shared" si="203"/>
        <v>September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Q3225" t="s">
        <v>8315</v>
      </c>
      <c r="R3225" t="s">
        <v>8316</v>
      </c>
      <c r="S3225" s="14">
        <f t="shared" si="201"/>
        <v>42206.835370370369</v>
      </c>
      <c r="T3225" s="14">
        <f t="shared" si="202"/>
        <v>42236.835370370369</v>
      </c>
      <c r="U3225" t="str">
        <f t="shared" si="203"/>
        <v>July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Q3226" t="s">
        <v>8315</v>
      </c>
      <c r="R3226" t="s">
        <v>8316</v>
      </c>
      <c r="S3226" s="14">
        <f t="shared" si="201"/>
        <v>42697.850844907407</v>
      </c>
      <c r="T3226" s="14">
        <f t="shared" si="202"/>
        <v>42745.208333333328</v>
      </c>
      <c r="U3226" t="str">
        <f t="shared" si="203"/>
        <v>November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Q3227" t="s">
        <v>8315</v>
      </c>
      <c r="R3227" t="s">
        <v>8316</v>
      </c>
      <c r="S3227" s="14">
        <f t="shared" si="201"/>
        <v>42503.559467592597</v>
      </c>
      <c r="T3227" s="14">
        <f t="shared" si="202"/>
        <v>42524.875</v>
      </c>
      <c r="U3227" t="str">
        <f t="shared" si="203"/>
        <v>May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Q3228" t="s">
        <v>8315</v>
      </c>
      <c r="R3228" t="s">
        <v>8316</v>
      </c>
      <c r="S3228" s="14">
        <f t="shared" si="201"/>
        <v>42277.583472222221</v>
      </c>
      <c r="T3228" s="14">
        <f t="shared" si="202"/>
        <v>42307.583472222221</v>
      </c>
      <c r="U3228" t="str">
        <f t="shared" si="203"/>
        <v>September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Q3229" t="s">
        <v>8315</v>
      </c>
      <c r="R3229" t="s">
        <v>8316</v>
      </c>
      <c r="S3229" s="14">
        <f t="shared" si="201"/>
        <v>42722.882361111115</v>
      </c>
      <c r="T3229" s="14">
        <f t="shared" si="202"/>
        <v>42752.882361111115</v>
      </c>
      <c r="U3229" t="str">
        <f t="shared" si="203"/>
        <v>December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Q3230" t="s">
        <v>8315</v>
      </c>
      <c r="R3230" t="s">
        <v>8316</v>
      </c>
      <c r="S3230" s="14">
        <f t="shared" si="201"/>
        <v>42323.70930555556</v>
      </c>
      <c r="T3230" s="14">
        <f t="shared" si="202"/>
        <v>42355.207638888889</v>
      </c>
      <c r="U3230" t="str">
        <f t="shared" si="203"/>
        <v>November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Q3231" t="s">
        <v>8315</v>
      </c>
      <c r="R3231" t="s">
        <v>8316</v>
      </c>
      <c r="S3231" s="14">
        <f t="shared" si="201"/>
        <v>41933.291643518518</v>
      </c>
      <c r="T3231" s="14">
        <f t="shared" si="202"/>
        <v>41963.333310185189</v>
      </c>
      <c r="U3231" t="str">
        <f t="shared" si="203"/>
        <v>October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Q3232" t="s">
        <v>8315</v>
      </c>
      <c r="R3232" t="s">
        <v>8316</v>
      </c>
      <c r="S3232" s="14">
        <f t="shared" si="201"/>
        <v>41898.168124999997</v>
      </c>
      <c r="T3232" s="14">
        <f t="shared" si="202"/>
        <v>41913.165972222225</v>
      </c>
      <c r="U3232" t="str">
        <f t="shared" si="203"/>
        <v>September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Q3233" t="s">
        <v>8315</v>
      </c>
      <c r="R3233" t="s">
        <v>8316</v>
      </c>
      <c r="S3233" s="14">
        <f t="shared" si="201"/>
        <v>42446.943831018521</v>
      </c>
      <c r="T3233" s="14">
        <f t="shared" si="202"/>
        <v>42476.943831018521</v>
      </c>
      <c r="U3233" t="str">
        <f t="shared" si="203"/>
        <v>March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Q3234" t="s">
        <v>8315</v>
      </c>
      <c r="R3234" t="s">
        <v>8316</v>
      </c>
      <c r="S3234" s="14">
        <f t="shared" si="201"/>
        <v>42463.81385416667</v>
      </c>
      <c r="T3234" s="14">
        <f t="shared" si="202"/>
        <v>42494.165972222225</v>
      </c>
      <c r="U3234" t="str">
        <f t="shared" si="203"/>
        <v>April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118.80000000000001</v>
      </c>
      <c r="Q3235" t="s">
        <v>8315</v>
      </c>
      <c r="R3235" t="s">
        <v>8316</v>
      </c>
      <c r="S3235" s="14">
        <f t="shared" si="201"/>
        <v>42766.805034722223</v>
      </c>
      <c r="T3235" s="14">
        <f t="shared" si="202"/>
        <v>42796.805034722223</v>
      </c>
      <c r="U3235" t="str">
        <f t="shared" si="203"/>
        <v>January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Q3236" t="s">
        <v>8315</v>
      </c>
      <c r="R3236" t="s">
        <v>8316</v>
      </c>
      <c r="S3236" s="14">
        <f t="shared" si="201"/>
        <v>42734.789444444439</v>
      </c>
      <c r="T3236" s="14">
        <f t="shared" si="202"/>
        <v>42767.979861111111</v>
      </c>
      <c r="U3236" t="str">
        <f t="shared" si="203"/>
        <v>December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103.21000000000001</v>
      </c>
      <c r="Q3237" t="s">
        <v>8315</v>
      </c>
      <c r="R3237" t="s">
        <v>8316</v>
      </c>
      <c r="S3237" s="14">
        <f t="shared" si="201"/>
        <v>42522.347812499997</v>
      </c>
      <c r="T3237" s="14">
        <f t="shared" si="202"/>
        <v>42552.347812499997</v>
      </c>
      <c r="U3237" t="str">
        <f t="shared" si="203"/>
        <v>June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Q3238" t="s">
        <v>8315</v>
      </c>
      <c r="R3238" t="s">
        <v>8316</v>
      </c>
      <c r="S3238" s="14">
        <f t="shared" si="201"/>
        <v>42702.917048611111</v>
      </c>
      <c r="T3238" s="14">
        <f t="shared" si="202"/>
        <v>42732.917048611111</v>
      </c>
      <c r="U3238" t="str">
        <f t="shared" si="203"/>
        <v>November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Q3239" t="s">
        <v>8315</v>
      </c>
      <c r="R3239" t="s">
        <v>8316</v>
      </c>
      <c r="S3239" s="14">
        <f t="shared" si="201"/>
        <v>42252.474351851852</v>
      </c>
      <c r="T3239" s="14">
        <f t="shared" si="202"/>
        <v>42276.165972222225</v>
      </c>
      <c r="U3239" t="str">
        <f t="shared" si="203"/>
        <v>September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Q3240" t="s">
        <v>8315</v>
      </c>
      <c r="R3240" t="s">
        <v>8316</v>
      </c>
      <c r="S3240" s="14">
        <f t="shared" si="201"/>
        <v>42156.510393518518</v>
      </c>
      <c r="T3240" s="14">
        <f t="shared" si="202"/>
        <v>42186.510393518518</v>
      </c>
      <c r="U3240" t="str">
        <f t="shared" si="203"/>
        <v>June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105.92000000000002</v>
      </c>
      <c r="Q3241" t="s">
        <v>8315</v>
      </c>
      <c r="R3241" t="s">
        <v>8316</v>
      </c>
      <c r="S3241" s="14">
        <f t="shared" si="201"/>
        <v>42278.089039351849</v>
      </c>
      <c r="T3241" s="14">
        <f t="shared" si="202"/>
        <v>42302.999305555553</v>
      </c>
      <c r="U3241" t="str">
        <f t="shared" si="203"/>
        <v>October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100.57000000000001</v>
      </c>
      <c r="Q3242" t="s">
        <v>8315</v>
      </c>
      <c r="R3242" t="s">
        <v>8316</v>
      </c>
      <c r="S3242" s="14">
        <f t="shared" si="201"/>
        <v>42754.693842592591</v>
      </c>
      <c r="T3242" s="14">
        <f t="shared" si="202"/>
        <v>42782.958333333328</v>
      </c>
      <c r="U3242" t="str">
        <f t="shared" si="203"/>
        <v>January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Q3243" t="s">
        <v>8315</v>
      </c>
      <c r="R3243" t="s">
        <v>8316</v>
      </c>
      <c r="S3243" s="14">
        <f t="shared" si="201"/>
        <v>41893.324884259258</v>
      </c>
      <c r="T3243" s="14">
        <f t="shared" si="202"/>
        <v>41926.290972222225</v>
      </c>
      <c r="U3243" t="str">
        <f t="shared" si="203"/>
        <v>September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127.30000000000001</v>
      </c>
      <c r="Q3244" t="s">
        <v>8315</v>
      </c>
      <c r="R3244" t="s">
        <v>8316</v>
      </c>
      <c r="S3244" s="14">
        <f t="shared" si="201"/>
        <v>41871.755694444444</v>
      </c>
      <c r="T3244" s="14">
        <f t="shared" si="202"/>
        <v>41901.755694444444</v>
      </c>
      <c r="U3244" t="str">
        <f t="shared" si="203"/>
        <v>August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Q3245" t="s">
        <v>8315</v>
      </c>
      <c r="R3245" t="s">
        <v>8316</v>
      </c>
      <c r="S3245" s="14">
        <f t="shared" si="201"/>
        <v>42262.096782407403</v>
      </c>
      <c r="T3245" s="14">
        <f t="shared" si="202"/>
        <v>42286</v>
      </c>
      <c r="U3245" t="str">
        <f t="shared" si="203"/>
        <v>September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102.94000000000001</v>
      </c>
      <c r="Q3246" t="s">
        <v>8315</v>
      </c>
      <c r="R3246" t="s">
        <v>8316</v>
      </c>
      <c r="S3246" s="14">
        <f t="shared" si="201"/>
        <v>42675.694236111114</v>
      </c>
      <c r="T3246" s="14">
        <f t="shared" si="202"/>
        <v>42705.735902777778</v>
      </c>
      <c r="U3246" t="str">
        <f t="shared" si="203"/>
        <v>November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104.30000000000001</v>
      </c>
      <c r="Q3247" t="s">
        <v>8315</v>
      </c>
      <c r="R3247" t="s">
        <v>8316</v>
      </c>
      <c r="S3247" s="14">
        <f t="shared" si="201"/>
        <v>42135.60020833333</v>
      </c>
      <c r="T3247" s="14">
        <f t="shared" si="202"/>
        <v>42167.083333333328</v>
      </c>
      <c r="U3247" t="str">
        <f t="shared" si="203"/>
        <v>May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Q3248" t="s">
        <v>8315</v>
      </c>
      <c r="R3248" t="s">
        <v>8316</v>
      </c>
      <c r="S3248" s="14">
        <f t="shared" si="201"/>
        <v>42230.472222222219</v>
      </c>
      <c r="T3248" s="14">
        <f t="shared" si="202"/>
        <v>42259.165972222225</v>
      </c>
      <c r="U3248" t="str">
        <f t="shared" si="203"/>
        <v>August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Q3249" t="s">
        <v>8315</v>
      </c>
      <c r="R3249" t="s">
        <v>8316</v>
      </c>
      <c r="S3249" s="14">
        <f t="shared" si="201"/>
        <v>42167.434166666666</v>
      </c>
      <c r="T3249" s="14">
        <f t="shared" si="202"/>
        <v>42197.434166666666</v>
      </c>
      <c r="U3249" t="str">
        <f t="shared" si="203"/>
        <v>June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Q3250" t="s">
        <v>8315</v>
      </c>
      <c r="R3250" t="s">
        <v>8316</v>
      </c>
      <c r="S3250" s="14">
        <f t="shared" si="201"/>
        <v>42068.888391203705</v>
      </c>
      <c r="T3250" s="14">
        <f t="shared" si="202"/>
        <v>42098.846724537041</v>
      </c>
      <c r="U3250" t="str">
        <f t="shared" si="203"/>
        <v>March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Q3251" t="s">
        <v>8315</v>
      </c>
      <c r="R3251" t="s">
        <v>8316</v>
      </c>
      <c r="S3251" s="14">
        <f t="shared" si="201"/>
        <v>42145.746689814812</v>
      </c>
      <c r="T3251" s="14">
        <f t="shared" si="202"/>
        <v>42175.746689814812</v>
      </c>
      <c r="U3251" t="str">
        <f t="shared" si="203"/>
        <v>May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101.55000000000001</v>
      </c>
      <c r="Q3252" t="s">
        <v>8315</v>
      </c>
      <c r="R3252" t="s">
        <v>8316</v>
      </c>
      <c r="S3252" s="14">
        <f t="shared" si="201"/>
        <v>41918.742175925923</v>
      </c>
      <c r="T3252" s="14">
        <f t="shared" si="202"/>
        <v>41948.783842592595</v>
      </c>
      <c r="U3252" t="str">
        <f t="shared" si="203"/>
        <v>October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110.72999999999999</v>
      </c>
      <c r="Q3253" t="s">
        <v>8315</v>
      </c>
      <c r="R3253" t="s">
        <v>8316</v>
      </c>
      <c r="S3253" s="14">
        <f t="shared" si="201"/>
        <v>42146.731087962966</v>
      </c>
      <c r="T3253" s="14">
        <f t="shared" si="202"/>
        <v>42176.731087962966</v>
      </c>
      <c r="U3253" t="str">
        <f t="shared" si="203"/>
        <v>May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Q3254" t="s">
        <v>8315</v>
      </c>
      <c r="R3254" t="s">
        <v>8316</v>
      </c>
      <c r="S3254" s="14">
        <f t="shared" si="201"/>
        <v>42590.472685185188</v>
      </c>
      <c r="T3254" s="14">
        <f t="shared" si="202"/>
        <v>42620.472685185188</v>
      </c>
      <c r="U3254" t="str">
        <f t="shared" si="203"/>
        <v>August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Q3255" t="s">
        <v>8315</v>
      </c>
      <c r="R3255" t="s">
        <v>8316</v>
      </c>
      <c r="S3255" s="14">
        <f t="shared" si="201"/>
        <v>42602.576712962968</v>
      </c>
      <c r="T3255" s="14">
        <f t="shared" si="202"/>
        <v>42621.15625</v>
      </c>
      <c r="U3255" t="str">
        <f t="shared" si="203"/>
        <v>August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101.25999999999999</v>
      </c>
      <c r="Q3256" t="s">
        <v>8315</v>
      </c>
      <c r="R3256" t="s">
        <v>8316</v>
      </c>
      <c r="S3256" s="14">
        <f t="shared" si="201"/>
        <v>42059.085752314815</v>
      </c>
      <c r="T3256" s="14">
        <f t="shared" si="202"/>
        <v>42089.044085648144</v>
      </c>
      <c r="U3256" t="str">
        <f t="shared" si="203"/>
        <v>February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Q3257" t="s">
        <v>8315</v>
      </c>
      <c r="R3257" t="s">
        <v>8316</v>
      </c>
      <c r="S3257" s="14">
        <f t="shared" si="201"/>
        <v>41889.768229166664</v>
      </c>
      <c r="T3257" s="14">
        <f t="shared" si="202"/>
        <v>41919.768229166664</v>
      </c>
      <c r="U3257" t="str">
        <f t="shared" si="203"/>
        <v>September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Q3258" t="s">
        <v>8315</v>
      </c>
      <c r="R3258" t="s">
        <v>8316</v>
      </c>
      <c r="S3258" s="14">
        <f t="shared" si="201"/>
        <v>42144.573807870373</v>
      </c>
      <c r="T3258" s="14">
        <f t="shared" si="202"/>
        <v>42166.165972222225</v>
      </c>
      <c r="U3258" t="str">
        <f t="shared" si="203"/>
        <v>May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Q3259" t="s">
        <v>8315</v>
      </c>
      <c r="R3259" t="s">
        <v>8316</v>
      </c>
      <c r="S3259" s="14">
        <f t="shared" si="201"/>
        <v>42758.559629629628</v>
      </c>
      <c r="T3259" s="14">
        <f t="shared" si="202"/>
        <v>42788.559629629628</v>
      </c>
      <c r="U3259" t="str">
        <f t="shared" si="203"/>
        <v>January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105.21000000000001</v>
      </c>
      <c r="Q3260" t="s">
        <v>8315</v>
      </c>
      <c r="R3260" t="s">
        <v>8316</v>
      </c>
      <c r="S3260" s="14">
        <f t="shared" si="201"/>
        <v>41982.887280092589</v>
      </c>
      <c r="T3260" s="14">
        <f t="shared" si="202"/>
        <v>42012.887280092589</v>
      </c>
      <c r="U3260" t="str">
        <f t="shared" si="203"/>
        <v>December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106.17000000000002</v>
      </c>
      <c r="Q3261" t="s">
        <v>8315</v>
      </c>
      <c r="R3261" t="s">
        <v>8316</v>
      </c>
      <c r="S3261" s="14">
        <f t="shared" si="201"/>
        <v>42614.760937500003</v>
      </c>
      <c r="T3261" s="14">
        <f t="shared" si="202"/>
        <v>42644.165972222225</v>
      </c>
      <c r="U3261" t="str">
        <f t="shared" si="203"/>
        <v>September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Q3262" t="s">
        <v>8315</v>
      </c>
      <c r="R3262" t="s">
        <v>8316</v>
      </c>
      <c r="S3262" s="14">
        <f t="shared" si="201"/>
        <v>42303.672662037032</v>
      </c>
      <c r="T3262" s="14">
        <f t="shared" si="202"/>
        <v>42338.714328703703</v>
      </c>
      <c r="U3262" t="str">
        <f t="shared" si="203"/>
        <v>October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100.44999999999999</v>
      </c>
      <c r="Q3263" t="s">
        <v>8315</v>
      </c>
      <c r="R3263" t="s">
        <v>8316</v>
      </c>
      <c r="S3263" s="14">
        <f t="shared" si="201"/>
        <v>42171.725416666668</v>
      </c>
      <c r="T3263" s="14">
        <f t="shared" si="202"/>
        <v>42201.725416666668</v>
      </c>
      <c r="U3263" t="str">
        <f t="shared" si="203"/>
        <v>June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103.03999999999999</v>
      </c>
      <c r="Q3264" t="s">
        <v>8315</v>
      </c>
      <c r="R3264" t="s">
        <v>8316</v>
      </c>
      <c r="S3264" s="14">
        <f t="shared" si="201"/>
        <v>41964.315532407403</v>
      </c>
      <c r="T3264" s="14">
        <f t="shared" si="202"/>
        <v>41995.166666666672</v>
      </c>
      <c r="U3264" t="str">
        <f t="shared" si="203"/>
        <v>November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112.17000000000002</v>
      </c>
      <c r="Q3265" t="s">
        <v>8315</v>
      </c>
      <c r="R3265" t="s">
        <v>8316</v>
      </c>
      <c r="S3265" s="14">
        <f t="shared" si="201"/>
        <v>42284.516064814816</v>
      </c>
      <c r="T3265" s="14">
        <f t="shared" si="202"/>
        <v>42307.875</v>
      </c>
      <c r="U3265" t="str">
        <f t="shared" si="203"/>
        <v>October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Q3266" t="s">
        <v>8315</v>
      </c>
      <c r="R3266" t="s">
        <v>8316</v>
      </c>
      <c r="S3266" s="14">
        <f t="shared" si="201"/>
        <v>42016.800208333334</v>
      </c>
      <c r="T3266" s="14">
        <f t="shared" si="202"/>
        <v>42032.916666666672</v>
      </c>
      <c r="U3266" t="str">
        <f t="shared" si="203"/>
        <v>January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MROUND(E3267/D3267, 0.0001) * 100</f>
        <v>164</v>
      </c>
      <c r="Q3267" t="s">
        <v>8315</v>
      </c>
      <c r="R3267" t="s">
        <v>8316</v>
      </c>
      <c r="S3267" s="14">
        <f t="shared" ref="S3267:S3330" si="205">(J3267/86400)+DATE(1970,1,1)</f>
        <v>42311.711979166663</v>
      </c>
      <c r="T3267" s="14">
        <f t="shared" ref="T3267:T3330" si="206">(I3267/86400)+DATE(1970,1,1)</f>
        <v>42341.708333333328</v>
      </c>
      <c r="U3267" t="str">
        <f t="shared" ref="U3267:U3330" si="207">TEXT(S3267, "MMMM")</f>
        <v>November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Q3268" t="s">
        <v>8315</v>
      </c>
      <c r="R3268" t="s">
        <v>8316</v>
      </c>
      <c r="S3268" s="14">
        <f t="shared" si="205"/>
        <v>42136.536134259259</v>
      </c>
      <c r="T3268" s="14">
        <f t="shared" si="206"/>
        <v>42167.875</v>
      </c>
      <c r="U3268" t="str">
        <f t="shared" si="207"/>
        <v>May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102.10000000000001</v>
      </c>
      <c r="Q3269" t="s">
        <v>8315</v>
      </c>
      <c r="R3269" t="s">
        <v>8316</v>
      </c>
      <c r="S3269" s="14">
        <f t="shared" si="205"/>
        <v>42172.757638888885</v>
      </c>
      <c r="T3269" s="14">
        <f t="shared" si="206"/>
        <v>42202.757638888885</v>
      </c>
      <c r="U3269" t="str">
        <f t="shared" si="207"/>
        <v>June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Q3270" t="s">
        <v>8315</v>
      </c>
      <c r="R3270" t="s">
        <v>8316</v>
      </c>
      <c r="S3270" s="14">
        <f t="shared" si="205"/>
        <v>42590.90425925926</v>
      </c>
      <c r="T3270" s="14">
        <f t="shared" si="206"/>
        <v>42606.90425925926</v>
      </c>
      <c r="U3270" t="str">
        <f t="shared" si="207"/>
        <v>August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101.50000000000001</v>
      </c>
      <c r="Q3271" t="s">
        <v>8315</v>
      </c>
      <c r="R3271" t="s">
        <v>8316</v>
      </c>
      <c r="S3271" s="14">
        <f t="shared" si="205"/>
        <v>42137.395798611113</v>
      </c>
      <c r="T3271" s="14">
        <f t="shared" si="206"/>
        <v>42171.458333333328</v>
      </c>
      <c r="U3271" t="str">
        <f t="shared" si="207"/>
        <v>May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101.67000000000002</v>
      </c>
      <c r="Q3272" t="s">
        <v>8315</v>
      </c>
      <c r="R3272" t="s">
        <v>8316</v>
      </c>
      <c r="S3272" s="14">
        <f t="shared" si="205"/>
        <v>42167.533159722225</v>
      </c>
      <c r="T3272" s="14">
        <f t="shared" si="206"/>
        <v>42197.533159722225</v>
      </c>
      <c r="U3272" t="str">
        <f t="shared" si="207"/>
        <v>June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Q3273" t="s">
        <v>8315</v>
      </c>
      <c r="R3273" t="s">
        <v>8316</v>
      </c>
      <c r="S3273" s="14">
        <f t="shared" si="205"/>
        <v>41915.437210648146</v>
      </c>
      <c r="T3273" s="14">
        <f t="shared" si="206"/>
        <v>41945.478877314818</v>
      </c>
      <c r="U3273" t="str">
        <f t="shared" si="207"/>
        <v>October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Q3274" t="s">
        <v>8315</v>
      </c>
      <c r="R3274" t="s">
        <v>8316</v>
      </c>
      <c r="S3274" s="14">
        <f t="shared" si="205"/>
        <v>42284.500104166669</v>
      </c>
      <c r="T3274" s="14">
        <f t="shared" si="206"/>
        <v>42314.541770833333</v>
      </c>
      <c r="U3274" t="str">
        <f t="shared" si="207"/>
        <v>October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Q3275" t="s">
        <v>8315</v>
      </c>
      <c r="R3275" t="s">
        <v>8316</v>
      </c>
      <c r="S3275" s="14">
        <f t="shared" si="205"/>
        <v>42611.801412037035</v>
      </c>
      <c r="T3275" s="14">
        <f t="shared" si="206"/>
        <v>42627.791666666672</v>
      </c>
      <c r="U3275" t="str">
        <f t="shared" si="207"/>
        <v>August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101.32000000000001</v>
      </c>
      <c r="Q3276" t="s">
        <v>8315</v>
      </c>
      <c r="R3276" t="s">
        <v>8316</v>
      </c>
      <c r="S3276" s="14">
        <f t="shared" si="205"/>
        <v>42400.704537037032</v>
      </c>
      <c r="T3276" s="14">
        <f t="shared" si="206"/>
        <v>42444.875</v>
      </c>
      <c r="U3276" t="str">
        <f t="shared" si="207"/>
        <v>January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100.28000000000002</v>
      </c>
      <c r="Q3277" t="s">
        <v>8315</v>
      </c>
      <c r="R3277" t="s">
        <v>8316</v>
      </c>
      <c r="S3277" s="14">
        <f t="shared" si="205"/>
        <v>42017.88045138889</v>
      </c>
      <c r="T3277" s="14">
        <f t="shared" si="206"/>
        <v>42044.1875</v>
      </c>
      <c r="U3277" t="str">
        <f t="shared" si="207"/>
        <v>January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Q3278" t="s">
        <v>8315</v>
      </c>
      <c r="R3278" t="s">
        <v>8316</v>
      </c>
      <c r="S3278" s="14">
        <f t="shared" si="205"/>
        <v>42426.949988425928</v>
      </c>
      <c r="T3278" s="14">
        <f t="shared" si="206"/>
        <v>42461.165972222225</v>
      </c>
      <c r="U3278" t="str">
        <f t="shared" si="207"/>
        <v>February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Q3279" t="s">
        <v>8315</v>
      </c>
      <c r="R3279" t="s">
        <v>8316</v>
      </c>
      <c r="S3279" s="14">
        <f t="shared" si="205"/>
        <v>41931.682939814811</v>
      </c>
      <c r="T3279" s="14">
        <f t="shared" si="206"/>
        <v>41961.724606481483</v>
      </c>
      <c r="U3279" t="str">
        <f t="shared" si="207"/>
        <v>October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Q3280" t="s">
        <v>8315</v>
      </c>
      <c r="R3280" t="s">
        <v>8316</v>
      </c>
      <c r="S3280" s="14">
        <f t="shared" si="205"/>
        <v>42124.848414351851</v>
      </c>
      <c r="T3280" s="14">
        <f t="shared" si="206"/>
        <v>42154.848414351851</v>
      </c>
      <c r="U3280" t="str">
        <f t="shared" si="207"/>
        <v>April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Q3281" t="s">
        <v>8315</v>
      </c>
      <c r="R3281" t="s">
        <v>8316</v>
      </c>
      <c r="S3281" s="14">
        <f t="shared" si="205"/>
        <v>42431.102534722224</v>
      </c>
      <c r="T3281" s="14">
        <f t="shared" si="206"/>
        <v>42461.06086805556</v>
      </c>
      <c r="U3281" t="str">
        <f t="shared" si="207"/>
        <v>March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Q3282" t="s">
        <v>8315</v>
      </c>
      <c r="R3282" t="s">
        <v>8316</v>
      </c>
      <c r="S3282" s="14">
        <f t="shared" si="205"/>
        <v>42121.756921296299</v>
      </c>
      <c r="T3282" s="14">
        <f t="shared" si="206"/>
        <v>42156.208333333328</v>
      </c>
      <c r="U3282" t="str">
        <f t="shared" si="207"/>
        <v>April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Q3283" t="s">
        <v>8315</v>
      </c>
      <c r="R3283" t="s">
        <v>8316</v>
      </c>
      <c r="S3283" s="14">
        <f t="shared" si="205"/>
        <v>42219.019733796296</v>
      </c>
      <c r="T3283" s="14">
        <f t="shared" si="206"/>
        <v>42249.019733796296</v>
      </c>
      <c r="U3283" t="str">
        <f t="shared" si="207"/>
        <v>August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102.64999999999999</v>
      </c>
      <c r="Q3284" t="s">
        <v>8315</v>
      </c>
      <c r="R3284" t="s">
        <v>8316</v>
      </c>
      <c r="S3284" s="14">
        <f t="shared" si="205"/>
        <v>42445.19430555556</v>
      </c>
      <c r="T3284" s="14">
        <f t="shared" si="206"/>
        <v>42489.19430555556</v>
      </c>
      <c r="U3284" t="str">
        <f t="shared" si="207"/>
        <v>March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Q3285" t="s">
        <v>8315</v>
      </c>
      <c r="R3285" t="s">
        <v>8316</v>
      </c>
      <c r="S3285" s="14">
        <f t="shared" si="205"/>
        <v>42379.74418981481</v>
      </c>
      <c r="T3285" s="14">
        <f t="shared" si="206"/>
        <v>42410.875</v>
      </c>
      <c r="U3285" t="str">
        <f t="shared" si="207"/>
        <v>January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Q3286" t="s">
        <v>8315</v>
      </c>
      <c r="R3286" t="s">
        <v>8316</v>
      </c>
      <c r="S3286" s="14">
        <f t="shared" si="205"/>
        <v>42380.884872685187</v>
      </c>
      <c r="T3286" s="14">
        <f t="shared" si="206"/>
        <v>42398.249305555553</v>
      </c>
      <c r="U3286" t="str">
        <f t="shared" si="207"/>
        <v>January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Q3287" t="s">
        <v>8315</v>
      </c>
      <c r="R3287" t="s">
        <v>8316</v>
      </c>
      <c r="S3287" s="14">
        <f t="shared" si="205"/>
        <v>42762.942430555559</v>
      </c>
      <c r="T3287" s="14">
        <f t="shared" si="206"/>
        <v>42794.208333333328</v>
      </c>
      <c r="U3287" t="str">
        <f t="shared" si="207"/>
        <v>January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101.77000000000001</v>
      </c>
      <c r="Q3288" t="s">
        <v>8315</v>
      </c>
      <c r="R3288" t="s">
        <v>8316</v>
      </c>
      <c r="S3288" s="14">
        <f t="shared" si="205"/>
        <v>42567.840069444443</v>
      </c>
      <c r="T3288" s="14">
        <f t="shared" si="206"/>
        <v>42597.840069444443</v>
      </c>
      <c r="U3288" t="str">
        <f t="shared" si="207"/>
        <v>July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Q3289" t="s">
        <v>8315</v>
      </c>
      <c r="R3289" t="s">
        <v>8316</v>
      </c>
      <c r="S3289" s="14">
        <f t="shared" si="205"/>
        <v>42311.750324074077</v>
      </c>
      <c r="T3289" s="14">
        <f t="shared" si="206"/>
        <v>42336.750324074077</v>
      </c>
      <c r="U3289" t="str">
        <f t="shared" si="207"/>
        <v>November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100.26000000000002</v>
      </c>
      <c r="Q3290" t="s">
        <v>8315</v>
      </c>
      <c r="R3290" t="s">
        <v>8316</v>
      </c>
      <c r="S3290" s="14">
        <f t="shared" si="205"/>
        <v>42505.774479166663</v>
      </c>
      <c r="T3290" s="14">
        <f t="shared" si="206"/>
        <v>42541.958333333328</v>
      </c>
      <c r="U3290" t="str">
        <f t="shared" si="207"/>
        <v>May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Q3291" t="s">
        <v>8315</v>
      </c>
      <c r="R3291" t="s">
        <v>8316</v>
      </c>
      <c r="S3291" s="14">
        <f t="shared" si="205"/>
        <v>42758.368078703701</v>
      </c>
      <c r="T3291" s="14">
        <f t="shared" si="206"/>
        <v>42786.368078703701</v>
      </c>
      <c r="U3291" t="str">
        <f t="shared" si="207"/>
        <v>January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Q3292" t="s">
        <v>8315</v>
      </c>
      <c r="R3292" t="s">
        <v>8316</v>
      </c>
      <c r="S3292" s="14">
        <f t="shared" si="205"/>
        <v>42775.51494212963</v>
      </c>
      <c r="T3292" s="14">
        <f t="shared" si="206"/>
        <v>42805.51494212963</v>
      </c>
      <c r="U3292" t="str">
        <f t="shared" si="207"/>
        <v>February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114.00000000000001</v>
      </c>
      <c r="Q3293" t="s">
        <v>8315</v>
      </c>
      <c r="R3293" t="s">
        <v>8316</v>
      </c>
      <c r="S3293" s="14">
        <f t="shared" si="205"/>
        <v>42232.702546296292</v>
      </c>
      <c r="T3293" s="14">
        <f t="shared" si="206"/>
        <v>42264.165972222225</v>
      </c>
      <c r="U3293" t="str">
        <f t="shared" si="207"/>
        <v>August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286.14000000000004</v>
      </c>
      <c r="Q3294" t="s">
        <v>8315</v>
      </c>
      <c r="R3294" t="s">
        <v>8316</v>
      </c>
      <c r="S3294" s="14">
        <f t="shared" si="205"/>
        <v>42282.770231481481</v>
      </c>
      <c r="T3294" s="14">
        <f t="shared" si="206"/>
        <v>42342.811898148153</v>
      </c>
      <c r="U3294" t="str">
        <f t="shared" si="207"/>
        <v>October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170.44000000000003</v>
      </c>
      <c r="Q3295" t="s">
        <v>8315</v>
      </c>
      <c r="R3295" t="s">
        <v>8316</v>
      </c>
      <c r="S3295" s="14">
        <f t="shared" si="205"/>
        <v>42768.425370370373</v>
      </c>
      <c r="T3295" s="14">
        <f t="shared" si="206"/>
        <v>42798.425370370373</v>
      </c>
      <c r="U3295" t="str">
        <f t="shared" si="207"/>
        <v>February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Q3296" t="s">
        <v>8315</v>
      </c>
      <c r="R3296" t="s">
        <v>8316</v>
      </c>
      <c r="S3296" s="14">
        <f t="shared" si="205"/>
        <v>42141.541134259256</v>
      </c>
      <c r="T3296" s="14">
        <f t="shared" si="206"/>
        <v>42171.541134259256</v>
      </c>
      <c r="U3296" t="str">
        <f t="shared" si="207"/>
        <v>May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Q3297" t="s">
        <v>8315</v>
      </c>
      <c r="R3297" t="s">
        <v>8316</v>
      </c>
      <c r="S3297" s="14">
        <f t="shared" si="205"/>
        <v>42609.442465277782</v>
      </c>
      <c r="T3297" s="14">
        <f t="shared" si="206"/>
        <v>42639.442465277782</v>
      </c>
      <c r="U3297" t="str">
        <f t="shared" si="207"/>
        <v>August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144.07000000000002</v>
      </c>
      <c r="Q3298" t="s">
        <v>8315</v>
      </c>
      <c r="R3298" t="s">
        <v>8316</v>
      </c>
      <c r="S3298" s="14">
        <f t="shared" si="205"/>
        <v>42309.756620370375</v>
      </c>
      <c r="T3298" s="14">
        <f t="shared" si="206"/>
        <v>42330.916666666672</v>
      </c>
      <c r="U3298" t="str">
        <f t="shared" si="207"/>
        <v>November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100.07000000000002</v>
      </c>
      <c r="Q3299" t="s">
        <v>8315</v>
      </c>
      <c r="R3299" t="s">
        <v>8316</v>
      </c>
      <c r="S3299" s="14">
        <f t="shared" si="205"/>
        <v>42193.771481481483</v>
      </c>
      <c r="T3299" s="14">
        <f t="shared" si="206"/>
        <v>42212.957638888889</v>
      </c>
      <c r="U3299" t="str">
        <f t="shared" si="207"/>
        <v>July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Q3300" t="s">
        <v>8315</v>
      </c>
      <c r="R3300" t="s">
        <v>8316</v>
      </c>
      <c r="S3300" s="14">
        <f t="shared" si="205"/>
        <v>42239.957962962959</v>
      </c>
      <c r="T3300" s="14">
        <f t="shared" si="206"/>
        <v>42260</v>
      </c>
      <c r="U3300" t="str">
        <f t="shared" si="207"/>
        <v>August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116.20000000000002</v>
      </c>
      <c r="Q3301" t="s">
        <v>8315</v>
      </c>
      <c r="R3301" t="s">
        <v>8316</v>
      </c>
      <c r="S3301" s="14">
        <f t="shared" si="205"/>
        <v>42261.917395833334</v>
      </c>
      <c r="T3301" s="14">
        <f t="shared" si="206"/>
        <v>42291.917395833334</v>
      </c>
      <c r="U3301" t="str">
        <f t="shared" si="207"/>
        <v>September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136.17000000000002</v>
      </c>
      <c r="Q3302" t="s">
        <v>8315</v>
      </c>
      <c r="R3302" t="s">
        <v>8316</v>
      </c>
      <c r="S3302" s="14">
        <f t="shared" si="205"/>
        <v>42102.743773148148</v>
      </c>
      <c r="T3302" s="14">
        <f t="shared" si="206"/>
        <v>42123.743773148148</v>
      </c>
      <c r="U3302" t="str">
        <f t="shared" si="207"/>
        <v>April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Q3303" t="s">
        <v>8315</v>
      </c>
      <c r="R3303" t="s">
        <v>8316</v>
      </c>
      <c r="S3303" s="14">
        <f t="shared" si="205"/>
        <v>42538.735833333332</v>
      </c>
      <c r="T3303" s="14">
        <f t="shared" si="206"/>
        <v>42583.290972222225</v>
      </c>
      <c r="U3303" t="str">
        <f t="shared" si="207"/>
        <v>June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Q3304" t="s">
        <v>8315</v>
      </c>
      <c r="R3304" t="s">
        <v>8316</v>
      </c>
      <c r="S3304" s="14">
        <f t="shared" si="205"/>
        <v>42681.35157407407</v>
      </c>
      <c r="T3304" s="14">
        <f t="shared" si="206"/>
        <v>42711.35157407407</v>
      </c>
      <c r="U3304" t="str">
        <f t="shared" si="207"/>
        <v>November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Q3305" t="s">
        <v>8315</v>
      </c>
      <c r="R3305" t="s">
        <v>8316</v>
      </c>
      <c r="S3305" s="14">
        <f t="shared" si="205"/>
        <v>42056.65143518518</v>
      </c>
      <c r="T3305" s="14">
        <f t="shared" si="206"/>
        <v>42091.609768518523</v>
      </c>
      <c r="U3305" t="str">
        <f t="shared" si="207"/>
        <v>February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104.52000000000001</v>
      </c>
      <c r="Q3306" t="s">
        <v>8315</v>
      </c>
      <c r="R3306" t="s">
        <v>8316</v>
      </c>
      <c r="S3306" s="14">
        <f t="shared" si="205"/>
        <v>42696.624444444446</v>
      </c>
      <c r="T3306" s="14">
        <f t="shared" si="206"/>
        <v>42726.624444444446</v>
      </c>
      <c r="U3306" t="str">
        <f t="shared" si="207"/>
        <v>November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Q3307" t="s">
        <v>8315</v>
      </c>
      <c r="R3307" t="s">
        <v>8316</v>
      </c>
      <c r="S3307" s="14">
        <f t="shared" si="205"/>
        <v>42186.855879629627</v>
      </c>
      <c r="T3307" s="14">
        <f t="shared" si="206"/>
        <v>42216.855879629627</v>
      </c>
      <c r="U3307" t="str">
        <f t="shared" si="207"/>
        <v>July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Q3308" t="s">
        <v>8315</v>
      </c>
      <c r="R3308" t="s">
        <v>8316</v>
      </c>
      <c r="S3308" s="14">
        <f t="shared" si="205"/>
        <v>42493.219236111108</v>
      </c>
      <c r="T3308" s="14">
        <f t="shared" si="206"/>
        <v>42531.125</v>
      </c>
      <c r="U3308" t="str">
        <f t="shared" si="207"/>
        <v>May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Q3309" t="s">
        <v>8315</v>
      </c>
      <c r="R3309" t="s">
        <v>8316</v>
      </c>
      <c r="S3309" s="14">
        <f t="shared" si="205"/>
        <v>42475.057164351849</v>
      </c>
      <c r="T3309" s="14">
        <f t="shared" si="206"/>
        <v>42505.057164351849</v>
      </c>
      <c r="U3309" t="str">
        <f t="shared" si="207"/>
        <v>April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Q3310" t="s">
        <v>8315</v>
      </c>
      <c r="R3310" t="s">
        <v>8316</v>
      </c>
      <c r="S3310" s="14">
        <f t="shared" si="205"/>
        <v>42452.876909722225</v>
      </c>
      <c r="T3310" s="14">
        <f t="shared" si="206"/>
        <v>42473.876909722225</v>
      </c>
      <c r="U3310" t="str">
        <f t="shared" si="207"/>
        <v>March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Q3311" t="s">
        <v>8315</v>
      </c>
      <c r="R3311" t="s">
        <v>8316</v>
      </c>
      <c r="S3311" s="14">
        <f t="shared" si="205"/>
        <v>42628.650208333333</v>
      </c>
      <c r="T3311" s="14">
        <f t="shared" si="206"/>
        <v>42659.650208333333</v>
      </c>
      <c r="U3311" t="str">
        <f t="shared" si="207"/>
        <v>September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100.08000000000001</v>
      </c>
      <c r="Q3312" t="s">
        <v>8315</v>
      </c>
      <c r="R3312" t="s">
        <v>8316</v>
      </c>
      <c r="S3312" s="14">
        <f t="shared" si="205"/>
        <v>42253.928530092591</v>
      </c>
      <c r="T3312" s="14">
        <f t="shared" si="206"/>
        <v>42283.928530092591</v>
      </c>
      <c r="U3312" t="str">
        <f t="shared" si="207"/>
        <v>September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Q3313" t="s">
        <v>8315</v>
      </c>
      <c r="R3313" t="s">
        <v>8316</v>
      </c>
      <c r="S3313" s="14">
        <f t="shared" si="205"/>
        <v>42264.29178240741</v>
      </c>
      <c r="T3313" s="14">
        <f t="shared" si="206"/>
        <v>42294.29178240741</v>
      </c>
      <c r="U3313" t="str">
        <f t="shared" si="207"/>
        <v>September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Q3314" t="s">
        <v>8315</v>
      </c>
      <c r="R3314" t="s">
        <v>8316</v>
      </c>
      <c r="S3314" s="14">
        <f t="shared" si="205"/>
        <v>42664.809560185182</v>
      </c>
      <c r="T3314" s="14">
        <f t="shared" si="206"/>
        <v>42685.916666666672</v>
      </c>
      <c r="U3314" t="str">
        <f t="shared" si="207"/>
        <v>October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Q3315" t="s">
        <v>8315</v>
      </c>
      <c r="R3315" t="s">
        <v>8316</v>
      </c>
      <c r="S3315" s="14">
        <f t="shared" si="205"/>
        <v>42382.244409722218</v>
      </c>
      <c r="T3315" s="14">
        <f t="shared" si="206"/>
        <v>42396.041666666672</v>
      </c>
      <c r="U3315" t="str">
        <f t="shared" si="207"/>
        <v>January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Q3316" t="s">
        <v>8315</v>
      </c>
      <c r="R3316" t="s">
        <v>8316</v>
      </c>
      <c r="S3316" s="14">
        <f t="shared" si="205"/>
        <v>42105.267488425925</v>
      </c>
      <c r="T3316" s="14">
        <f t="shared" si="206"/>
        <v>42132.836805555555</v>
      </c>
      <c r="U3316" t="str">
        <f t="shared" si="207"/>
        <v>April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Q3317" t="s">
        <v>8315</v>
      </c>
      <c r="R3317" t="s">
        <v>8316</v>
      </c>
      <c r="S3317" s="14">
        <f t="shared" si="205"/>
        <v>42466.303715277776</v>
      </c>
      <c r="T3317" s="14">
        <f t="shared" si="206"/>
        <v>42496.303715277776</v>
      </c>
      <c r="U3317" t="str">
        <f t="shared" si="207"/>
        <v>April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100.09000000000002</v>
      </c>
      <c r="Q3318" t="s">
        <v>8315</v>
      </c>
      <c r="R3318" t="s">
        <v>8316</v>
      </c>
      <c r="S3318" s="14">
        <f t="shared" si="205"/>
        <v>41826.871238425927</v>
      </c>
      <c r="T3318" s="14">
        <f t="shared" si="206"/>
        <v>41859.579166666663</v>
      </c>
      <c r="U3318" t="str">
        <f t="shared" si="207"/>
        <v>July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106.19000000000001</v>
      </c>
      <c r="Q3319" t="s">
        <v>8315</v>
      </c>
      <c r="R3319" t="s">
        <v>8316</v>
      </c>
      <c r="S3319" s="14">
        <f t="shared" si="205"/>
        <v>42499.039629629631</v>
      </c>
      <c r="T3319" s="14">
        <f t="shared" si="206"/>
        <v>42529.039629629631</v>
      </c>
      <c r="U3319" t="str">
        <f t="shared" si="207"/>
        <v>May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Q3320" t="s">
        <v>8315</v>
      </c>
      <c r="R3320" t="s">
        <v>8316</v>
      </c>
      <c r="S3320" s="14">
        <f t="shared" si="205"/>
        <v>42431.302002314813</v>
      </c>
      <c r="T3320" s="14">
        <f t="shared" si="206"/>
        <v>42471.104166666672</v>
      </c>
      <c r="U3320" t="str">
        <f t="shared" si="207"/>
        <v>March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Q3321" t="s">
        <v>8315</v>
      </c>
      <c r="R3321" t="s">
        <v>8316</v>
      </c>
      <c r="S3321" s="14">
        <f t="shared" si="205"/>
        <v>41990.585486111115</v>
      </c>
      <c r="T3321" s="14">
        <f t="shared" si="206"/>
        <v>42035.585486111115</v>
      </c>
      <c r="U3321" t="str">
        <f t="shared" si="207"/>
        <v>December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Q3322" t="s">
        <v>8315</v>
      </c>
      <c r="R3322" t="s">
        <v>8316</v>
      </c>
      <c r="S3322" s="14">
        <f t="shared" si="205"/>
        <v>42513.045798611114</v>
      </c>
      <c r="T3322" s="14">
        <f t="shared" si="206"/>
        <v>42543.045798611114</v>
      </c>
      <c r="U3322" t="str">
        <f t="shared" si="207"/>
        <v>May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Q3323" t="s">
        <v>8315</v>
      </c>
      <c r="R3323" t="s">
        <v>8316</v>
      </c>
      <c r="S3323" s="14">
        <f t="shared" si="205"/>
        <v>41914.100289351853</v>
      </c>
      <c r="T3323" s="14">
        <f t="shared" si="206"/>
        <v>41928.165972222225</v>
      </c>
      <c r="U3323" t="str">
        <f t="shared" si="207"/>
        <v>October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101.52000000000001</v>
      </c>
      <c r="Q3324" t="s">
        <v>8315</v>
      </c>
      <c r="R3324" t="s">
        <v>8316</v>
      </c>
      <c r="S3324" s="14">
        <f t="shared" si="205"/>
        <v>42521.010370370372</v>
      </c>
      <c r="T3324" s="14">
        <f t="shared" si="206"/>
        <v>42543.163194444445</v>
      </c>
      <c r="U3324" t="str">
        <f t="shared" si="207"/>
        <v>May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Q3325" t="s">
        <v>8315</v>
      </c>
      <c r="R3325" t="s">
        <v>8316</v>
      </c>
      <c r="S3325" s="14">
        <f t="shared" si="205"/>
        <v>42608.36583333333</v>
      </c>
      <c r="T3325" s="14">
        <f t="shared" si="206"/>
        <v>42638.36583333333</v>
      </c>
      <c r="U3325" t="str">
        <f t="shared" si="207"/>
        <v>August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101.67000000000002</v>
      </c>
      <c r="Q3326" t="s">
        <v>8315</v>
      </c>
      <c r="R3326" t="s">
        <v>8316</v>
      </c>
      <c r="S3326" s="14">
        <f t="shared" si="205"/>
        <v>42512.58321759259</v>
      </c>
      <c r="T3326" s="14">
        <f t="shared" si="206"/>
        <v>42526.58321759259</v>
      </c>
      <c r="U3326" t="str">
        <f t="shared" si="207"/>
        <v>May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Q3327" t="s">
        <v>8315</v>
      </c>
      <c r="R3327" t="s">
        <v>8316</v>
      </c>
      <c r="S3327" s="14">
        <f t="shared" si="205"/>
        <v>42064.785613425927</v>
      </c>
      <c r="T3327" s="14">
        <f t="shared" si="206"/>
        <v>42099.743946759263</v>
      </c>
      <c r="U3327" t="str">
        <f t="shared" si="207"/>
        <v>March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</v>
      </c>
      <c r="Q3328" t="s">
        <v>8315</v>
      </c>
      <c r="R3328" t="s">
        <v>8316</v>
      </c>
      <c r="S3328" s="14">
        <f t="shared" si="205"/>
        <v>42041.714178240742</v>
      </c>
      <c r="T3328" s="14">
        <f t="shared" si="206"/>
        <v>42071.67251157407</v>
      </c>
      <c r="U3328" t="str">
        <f t="shared" si="207"/>
        <v>February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Q3329" t="s">
        <v>8315</v>
      </c>
      <c r="R3329" t="s">
        <v>8316</v>
      </c>
      <c r="S3329" s="14">
        <f t="shared" si="205"/>
        <v>42468.374606481477</v>
      </c>
      <c r="T3329" s="14">
        <f t="shared" si="206"/>
        <v>42498.374606481477</v>
      </c>
      <c r="U3329" t="str">
        <f t="shared" si="207"/>
        <v>April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Q3330" t="s">
        <v>8315</v>
      </c>
      <c r="R3330" t="s">
        <v>8316</v>
      </c>
      <c r="S3330" s="14">
        <f t="shared" si="205"/>
        <v>41822.57503472222</v>
      </c>
      <c r="T3330" s="14">
        <f t="shared" si="206"/>
        <v>41825.041666666664</v>
      </c>
      <c r="U3330" t="str">
        <f t="shared" si="207"/>
        <v>July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MROUND(E3331/D3331, 0.0001) * 100</f>
        <v>116.80000000000001</v>
      </c>
      <c r="Q3331" t="s">
        <v>8315</v>
      </c>
      <c r="R3331" t="s">
        <v>8316</v>
      </c>
      <c r="S3331" s="14">
        <f t="shared" ref="S3331:S3394" si="209">(J3331/86400)+DATE(1970,1,1)</f>
        <v>41837.323009259257</v>
      </c>
      <c r="T3331" s="14">
        <f t="shared" ref="T3331:T3394" si="210">(I3331/86400)+DATE(1970,1,1)</f>
        <v>41847.958333333336</v>
      </c>
      <c r="U3331" t="str">
        <f t="shared" ref="U3331:U3394" si="211">TEXT(S3331, "MMMM")</f>
        <v>July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Q3332" t="s">
        <v>8315</v>
      </c>
      <c r="R3332" t="s">
        <v>8316</v>
      </c>
      <c r="S3332" s="14">
        <f t="shared" si="209"/>
        <v>42065.887361111112</v>
      </c>
      <c r="T3332" s="14">
        <f t="shared" si="210"/>
        <v>42095.845694444448</v>
      </c>
      <c r="U3332" t="str">
        <f t="shared" si="211"/>
        <v>March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104.52000000000001</v>
      </c>
      <c r="Q3333" t="s">
        <v>8315</v>
      </c>
      <c r="R3333" t="s">
        <v>8316</v>
      </c>
      <c r="S3333" s="14">
        <f t="shared" si="209"/>
        <v>42248.697754629626</v>
      </c>
      <c r="T3333" s="14">
        <f t="shared" si="210"/>
        <v>42283.697754629626</v>
      </c>
      <c r="U3333" t="str">
        <f t="shared" si="211"/>
        <v>September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Q3334" t="s">
        <v>8315</v>
      </c>
      <c r="R3334" t="s">
        <v>8316</v>
      </c>
      <c r="S3334" s="14">
        <f t="shared" si="209"/>
        <v>41809.860300925924</v>
      </c>
      <c r="T3334" s="14">
        <f t="shared" si="210"/>
        <v>41839.860300925924</v>
      </c>
      <c r="U3334" t="str">
        <f t="shared" si="211"/>
        <v>June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104.57000000000001</v>
      </c>
      <c r="Q3335" t="s">
        <v>8315</v>
      </c>
      <c r="R3335" t="s">
        <v>8316</v>
      </c>
      <c r="S3335" s="14">
        <f t="shared" si="209"/>
        <v>42148.676851851851</v>
      </c>
      <c r="T3335" s="14">
        <f t="shared" si="210"/>
        <v>42170.676851851851</v>
      </c>
      <c r="U3335" t="str">
        <f t="shared" si="211"/>
        <v>May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Q3336" t="s">
        <v>8315</v>
      </c>
      <c r="R3336" t="s">
        <v>8316</v>
      </c>
      <c r="S3336" s="14">
        <f t="shared" si="209"/>
        <v>42185.521087962959</v>
      </c>
      <c r="T3336" s="14">
        <f t="shared" si="210"/>
        <v>42215.521087962959</v>
      </c>
      <c r="U3336" t="str">
        <f t="shared" si="211"/>
        <v>June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Q3337" t="s">
        <v>8315</v>
      </c>
      <c r="R3337" t="s">
        <v>8316</v>
      </c>
      <c r="S3337" s="14">
        <f t="shared" si="209"/>
        <v>41827.674143518518</v>
      </c>
      <c r="T3337" s="14">
        <f t="shared" si="210"/>
        <v>41854.958333333336</v>
      </c>
      <c r="U3337" t="str">
        <f t="shared" si="211"/>
        <v>July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Q3338" t="s">
        <v>8315</v>
      </c>
      <c r="R3338" t="s">
        <v>8316</v>
      </c>
      <c r="S3338" s="14">
        <f t="shared" si="209"/>
        <v>42437.398680555554</v>
      </c>
      <c r="T3338" s="14">
        <f t="shared" si="210"/>
        <v>42465.35701388889</v>
      </c>
      <c r="U3338" t="str">
        <f t="shared" si="211"/>
        <v>March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Q3339" t="s">
        <v>8315</v>
      </c>
      <c r="R3339" t="s">
        <v>8316</v>
      </c>
      <c r="S3339" s="14">
        <f t="shared" si="209"/>
        <v>41901.282025462962</v>
      </c>
      <c r="T3339" s="14">
        <f t="shared" si="210"/>
        <v>41922.875</v>
      </c>
      <c r="U3339" t="str">
        <f t="shared" si="211"/>
        <v>September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Q3340" t="s">
        <v>8315</v>
      </c>
      <c r="R3340" t="s">
        <v>8316</v>
      </c>
      <c r="S3340" s="14">
        <f t="shared" si="209"/>
        <v>42769.574999999997</v>
      </c>
      <c r="T3340" s="14">
        <f t="shared" si="210"/>
        <v>42790.574999999997</v>
      </c>
      <c r="U3340" t="str">
        <f t="shared" si="211"/>
        <v>February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Q3341" t="s">
        <v>8315</v>
      </c>
      <c r="R3341" t="s">
        <v>8316</v>
      </c>
      <c r="S3341" s="14">
        <f t="shared" si="209"/>
        <v>42549.665717592594</v>
      </c>
      <c r="T3341" s="14">
        <f t="shared" si="210"/>
        <v>42579.665717592594</v>
      </c>
      <c r="U3341" t="str">
        <f t="shared" si="211"/>
        <v>June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138.17000000000002</v>
      </c>
      <c r="Q3342" t="s">
        <v>8315</v>
      </c>
      <c r="R3342" t="s">
        <v>8316</v>
      </c>
      <c r="S3342" s="14">
        <f t="shared" si="209"/>
        <v>42685.974004629628</v>
      </c>
      <c r="T3342" s="14">
        <f t="shared" si="210"/>
        <v>42710.974004629628</v>
      </c>
      <c r="U3342" t="str">
        <f t="shared" si="211"/>
        <v>November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Q3343" t="s">
        <v>8315</v>
      </c>
      <c r="R3343" t="s">
        <v>8316</v>
      </c>
      <c r="S3343" s="14">
        <f t="shared" si="209"/>
        <v>42510.798854166671</v>
      </c>
      <c r="T3343" s="14">
        <f t="shared" si="210"/>
        <v>42533.708333333328</v>
      </c>
      <c r="U3343" t="str">
        <f t="shared" si="211"/>
        <v>May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101.67000000000002</v>
      </c>
      <c r="Q3344" t="s">
        <v>8315</v>
      </c>
      <c r="R3344" t="s">
        <v>8316</v>
      </c>
      <c r="S3344" s="14">
        <f t="shared" si="209"/>
        <v>42062.296412037038</v>
      </c>
      <c r="T3344" s="14">
        <f t="shared" si="210"/>
        <v>42095.207638888889</v>
      </c>
      <c r="U3344" t="str">
        <f t="shared" si="211"/>
        <v>February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Q3345" t="s">
        <v>8315</v>
      </c>
      <c r="R3345" t="s">
        <v>8316</v>
      </c>
      <c r="S3345" s="14">
        <f t="shared" si="209"/>
        <v>42452.916481481487</v>
      </c>
      <c r="T3345" s="14">
        <f t="shared" si="210"/>
        <v>42473.554166666669</v>
      </c>
      <c r="U3345" t="str">
        <f t="shared" si="211"/>
        <v>March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Q3346" t="s">
        <v>8315</v>
      </c>
      <c r="R3346" t="s">
        <v>8316</v>
      </c>
      <c r="S3346" s="14">
        <f t="shared" si="209"/>
        <v>41851.200150462959</v>
      </c>
      <c r="T3346" s="14">
        <f t="shared" si="210"/>
        <v>41881.200150462959</v>
      </c>
      <c r="U3346" t="str">
        <f t="shared" si="211"/>
        <v>July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Q3347" t="s">
        <v>8315</v>
      </c>
      <c r="R3347" t="s">
        <v>8316</v>
      </c>
      <c r="S3347" s="14">
        <f t="shared" si="209"/>
        <v>42053.106111111112</v>
      </c>
      <c r="T3347" s="14">
        <f t="shared" si="210"/>
        <v>42112.025694444441</v>
      </c>
      <c r="U3347" t="str">
        <f t="shared" si="211"/>
        <v>February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Q3348" t="s">
        <v>8315</v>
      </c>
      <c r="R3348" t="s">
        <v>8316</v>
      </c>
      <c r="S3348" s="14">
        <f t="shared" si="209"/>
        <v>42054.024421296301</v>
      </c>
      <c r="T3348" s="14">
        <f t="shared" si="210"/>
        <v>42061.024421296301</v>
      </c>
      <c r="U3348" t="str">
        <f t="shared" si="211"/>
        <v>February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119.45000000000002</v>
      </c>
      <c r="Q3349" t="s">
        <v>8315</v>
      </c>
      <c r="R3349" t="s">
        <v>8316</v>
      </c>
      <c r="S3349" s="14">
        <f t="shared" si="209"/>
        <v>42484.551550925928</v>
      </c>
      <c r="T3349" s="14">
        <f t="shared" si="210"/>
        <v>42498.875</v>
      </c>
      <c r="U3349" t="str">
        <f t="shared" si="211"/>
        <v>April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Q3350" t="s">
        <v>8315</v>
      </c>
      <c r="R3350" t="s">
        <v>8316</v>
      </c>
      <c r="S3350" s="14">
        <f t="shared" si="209"/>
        <v>42466.558796296296</v>
      </c>
      <c r="T3350" s="14">
        <f t="shared" si="210"/>
        <v>42490.165972222225</v>
      </c>
      <c r="U3350" t="str">
        <f t="shared" si="211"/>
        <v>April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Q3351" t="s">
        <v>8315</v>
      </c>
      <c r="R3351" t="s">
        <v>8316</v>
      </c>
      <c r="S3351" s="14">
        <f t="shared" si="209"/>
        <v>42513.110787037032</v>
      </c>
      <c r="T3351" s="14">
        <f t="shared" si="210"/>
        <v>42534.708333333328</v>
      </c>
      <c r="U3351" t="str">
        <f t="shared" si="211"/>
        <v>May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Q3352" t="s">
        <v>8315</v>
      </c>
      <c r="R3352" t="s">
        <v>8316</v>
      </c>
      <c r="S3352" s="14">
        <f t="shared" si="209"/>
        <v>42302.701516203699</v>
      </c>
      <c r="T3352" s="14">
        <f t="shared" si="210"/>
        <v>42337.958333333328</v>
      </c>
      <c r="U3352" t="str">
        <f t="shared" si="211"/>
        <v>October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101.10000000000001</v>
      </c>
      <c r="Q3353" t="s">
        <v>8315</v>
      </c>
      <c r="R3353" t="s">
        <v>8316</v>
      </c>
      <c r="S3353" s="14">
        <f t="shared" si="209"/>
        <v>41806.395428240743</v>
      </c>
      <c r="T3353" s="14">
        <f t="shared" si="210"/>
        <v>41843.458333333336</v>
      </c>
      <c r="U3353" t="str">
        <f t="shared" si="211"/>
        <v>June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107.52000000000001</v>
      </c>
      <c r="Q3354" t="s">
        <v>8315</v>
      </c>
      <c r="R3354" t="s">
        <v>8316</v>
      </c>
      <c r="S3354" s="14">
        <f t="shared" si="209"/>
        <v>42495.992800925931</v>
      </c>
      <c r="T3354" s="14">
        <f t="shared" si="210"/>
        <v>42552.958333333328</v>
      </c>
      <c r="U3354" t="str">
        <f t="shared" si="211"/>
        <v>May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315.00000000000006</v>
      </c>
      <c r="Q3355" t="s">
        <v>8315</v>
      </c>
      <c r="R3355" t="s">
        <v>8316</v>
      </c>
      <c r="S3355" s="14">
        <f t="shared" si="209"/>
        <v>42479.432291666672</v>
      </c>
      <c r="T3355" s="14">
        <f t="shared" si="210"/>
        <v>42492.958333333328</v>
      </c>
      <c r="U3355" t="str">
        <f t="shared" si="211"/>
        <v>April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Q3356" t="s">
        <v>8315</v>
      </c>
      <c r="R3356" t="s">
        <v>8316</v>
      </c>
      <c r="S3356" s="14">
        <f t="shared" si="209"/>
        <v>42270.7269212963</v>
      </c>
      <c r="T3356" s="14">
        <f t="shared" si="210"/>
        <v>42306.167361111111</v>
      </c>
      <c r="U3356" t="str">
        <f t="shared" si="211"/>
        <v>September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126.29000000000002</v>
      </c>
      <c r="Q3357" t="s">
        <v>8315</v>
      </c>
      <c r="R3357" t="s">
        <v>8316</v>
      </c>
      <c r="S3357" s="14">
        <f t="shared" si="209"/>
        <v>42489.619525462964</v>
      </c>
      <c r="T3357" s="14">
        <f t="shared" si="210"/>
        <v>42500.470138888893</v>
      </c>
      <c r="U3357" t="str">
        <f t="shared" si="211"/>
        <v>April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Q3358" t="s">
        <v>8315</v>
      </c>
      <c r="R3358" t="s">
        <v>8316</v>
      </c>
      <c r="S3358" s="14">
        <f t="shared" si="209"/>
        <v>42536.815648148149</v>
      </c>
      <c r="T3358" s="14">
        <f t="shared" si="210"/>
        <v>42566.815648148149</v>
      </c>
      <c r="U3358" t="str">
        <f t="shared" si="211"/>
        <v>June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Q3359" t="s">
        <v>8315</v>
      </c>
      <c r="R3359" t="s">
        <v>8316</v>
      </c>
      <c r="S3359" s="14">
        <f t="shared" si="209"/>
        <v>41822.417939814812</v>
      </c>
      <c r="T3359" s="14">
        <f t="shared" si="210"/>
        <v>41852.417939814812</v>
      </c>
      <c r="U3359" t="str">
        <f t="shared" si="211"/>
        <v>July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Q3360" t="s">
        <v>8315</v>
      </c>
      <c r="R3360" t="s">
        <v>8316</v>
      </c>
      <c r="S3360" s="14">
        <f t="shared" si="209"/>
        <v>41932.311099537037</v>
      </c>
      <c r="T3360" s="14">
        <f t="shared" si="210"/>
        <v>41962.352766203709</v>
      </c>
      <c r="U3360" t="str">
        <f t="shared" si="211"/>
        <v>October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Q3361" t="s">
        <v>8315</v>
      </c>
      <c r="R3361" t="s">
        <v>8316</v>
      </c>
      <c r="S3361" s="14">
        <f t="shared" si="209"/>
        <v>42746.057106481487</v>
      </c>
      <c r="T3361" s="14">
        <f t="shared" si="210"/>
        <v>42791.057106481487</v>
      </c>
      <c r="U3361" t="str">
        <f t="shared" si="211"/>
        <v>January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101.38000000000001</v>
      </c>
      <c r="Q3362" t="s">
        <v>8315</v>
      </c>
      <c r="R3362" t="s">
        <v>8316</v>
      </c>
      <c r="S3362" s="14">
        <f t="shared" si="209"/>
        <v>42697.082673611112</v>
      </c>
      <c r="T3362" s="14">
        <f t="shared" si="210"/>
        <v>42718.665972222225</v>
      </c>
      <c r="U3362" t="str">
        <f t="shared" si="211"/>
        <v>November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Q3363" t="s">
        <v>8315</v>
      </c>
      <c r="R3363" t="s">
        <v>8316</v>
      </c>
      <c r="S3363" s="14">
        <f t="shared" si="209"/>
        <v>41866.025347222225</v>
      </c>
      <c r="T3363" s="14">
        <f t="shared" si="210"/>
        <v>41883.665972222225</v>
      </c>
      <c r="U3363" t="str">
        <f t="shared" si="211"/>
        <v>August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Q3364" t="s">
        <v>8315</v>
      </c>
      <c r="R3364" t="s">
        <v>8316</v>
      </c>
      <c r="S3364" s="14">
        <f t="shared" si="209"/>
        <v>42056.091631944444</v>
      </c>
      <c r="T3364" s="14">
        <f t="shared" si="210"/>
        <v>42070.204861111109</v>
      </c>
      <c r="U3364" t="str">
        <f t="shared" si="211"/>
        <v>February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Q3365" t="s">
        <v>8315</v>
      </c>
      <c r="R3365" t="s">
        <v>8316</v>
      </c>
      <c r="S3365" s="14">
        <f t="shared" si="209"/>
        <v>41851.771354166667</v>
      </c>
      <c r="T3365" s="14">
        <f t="shared" si="210"/>
        <v>41870.666666666664</v>
      </c>
      <c r="U3365" t="str">
        <f t="shared" si="211"/>
        <v>July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Q3366" t="s">
        <v>8315</v>
      </c>
      <c r="R3366" t="s">
        <v>8316</v>
      </c>
      <c r="S3366" s="14">
        <f t="shared" si="209"/>
        <v>42422.977418981478</v>
      </c>
      <c r="T3366" s="14">
        <f t="shared" si="210"/>
        <v>42444.875</v>
      </c>
      <c r="U3366" t="str">
        <f t="shared" si="211"/>
        <v>February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Q3367" t="s">
        <v>8315</v>
      </c>
      <c r="R3367" t="s">
        <v>8316</v>
      </c>
      <c r="S3367" s="14">
        <f t="shared" si="209"/>
        <v>42321.101759259254</v>
      </c>
      <c r="T3367" s="14">
        <f t="shared" si="210"/>
        <v>42351.101759259254</v>
      </c>
      <c r="U3367" t="str">
        <f t="shared" si="211"/>
        <v>November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Q3368" t="s">
        <v>8315</v>
      </c>
      <c r="R3368" t="s">
        <v>8316</v>
      </c>
      <c r="S3368" s="14">
        <f t="shared" si="209"/>
        <v>42107.067557870367</v>
      </c>
      <c r="T3368" s="14">
        <f t="shared" si="210"/>
        <v>42137.067557870367</v>
      </c>
      <c r="U3368" t="str">
        <f t="shared" si="211"/>
        <v>April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118.67000000000002</v>
      </c>
      <c r="Q3369" t="s">
        <v>8315</v>
      </c>
      <c r="R3369" t="s">
        <v>8316</v>
      </c>
      <c r="S3369" s="14">
        <f t="shared" si="209"/>
        <v>42192.933958333335</v>
      </c>
      <c r="T3369" s="14">
        <f t="shared" si="210"/>
        <v>42217.933958333335</v>
      </c>
      <c r="U3369" t="str">
        <f t="shared" si="211"/>
        <v>July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Q3370" t="s">
        <v>8315</v>
      </c>
      <c r="R3370" t="s">
        <v>8316</v>
      </c>
      <c r="S3370" s="14">
        <f t="shared" si="209"/>
        <v>41969.199756944443</v>
      </c>
      <c r="T3370" s="14">
        <f t="shared" si="210"/>
        <v>42005.208333333328</v>
      </c>
      <c r="U3370" t="str">
        <f t="shared" si="211"/>
        <v>November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103.90000000000002</v>
      </c>
      <c r="Q3371" t="s">
        <v>8315</v>
      </c>
      <c r="R3371" t="s">
        <v>8316</v>
      </c>
      <c r="S3371" s="14">
        <f t="shared" si="209"/>
        <v>42690.041435185187</v>
      </c>
      <c r="T3371" s="14">
        <f t="shared" si="210"/>
        <v>42750.041435185187</v>
      </c>
      <c r="U3371" t="str">
        <f t="shared" si="211"/>
        <v>November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Q3372" t="s">
        <v>8315</v>
      </c>
      <c r="R3372" t="s">
        <v>8316</v>
      </c>
      <c r="S3372" s="14">
        <f t="shared" si="209"/>
        <v>42690.334317129629</v>
      </c>
      <c r="T3372" s="14">
        <f t="shared" si="210"/>
        <v>42721.333333333328</v>
      </c>
      <c r="U3372" t="str">
        <f t="shared" si="211"/>
        <v>November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Q3373" t="s">
        <v>8315</v>
      </c>
      <c r="R3373" t="s">
        <v>8316</v>
      </c>
      <c r="S3373" s="14">
        <f t="shared" si="209"/>
        <v>42312.874594907407</v>
      </c>
      <c r="T3373" s="14">
        <f t="shared" si="210"/>
        <v>42340.874594907407</v>
      </c>
      <c r="U3373" t="str">
        <f t="shared" si="211"/>
        <v>November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103.50000000000001</v>
      </c>
      <c r="Q3374" t="s">
        <v>8315</v>
      </c>
      <c r="R3374" t="s">
        <v>8316</v>
      </c>
      <c r="S3374" s="14">
        <f t="shared" si="209"/>
        <v>41855.548101851848</v>
      </c>
      <c r="T3374" s="14">
        <f t="shared" si="210"/>
        <v>41876.207638888889</v>
      </c>
      <c r="U3374" t="str">
        <f t="shared" si="211"/>
        <v>August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Q3375" t="s">
        <v>8315</v>
      </c>
      <c r="R3375" t="s">
        <v>8316</v>
      </c>
      <c r="S3375" s="14">
        <f t="shared" si="209"/>
        <v>42179.854629629626</v>
      </c>
      <c r="T3375" s="14">
        <f t="shared" si="210"/>
        <v>42203.666666666672</v>
      </c>
      <c r="U3375" t="str">
        <f t="shared" si="211"/>
        <v>June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106.57000000000001</v>
      </c>
      <c r="Q3376" t="s">
        <v>8315</v>
      </c>
      <c r="R3376" t="s">
        <v>8316</v>
      </c>
      <c r="S3376" s="14">
        <f t="shared" si="209"/>
        <v>42275.731666666667</v>
      </c>
      <c r="T3376" s="14">
        <f t="shared" si="210"/>
        <v>42305.731666666667</v>
      </c>
      <c r="U3376" t="str">
        <f t="shared" si="211"/>
        <v>September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Q3377" t="s">
        <v>8315</v>
      </c>
      <c r="R3377" t="s">
        <v>8316</v>
      </c>
      <c r="S3377" s="14">
        <f t="shared" si="209"/>
        <v>41765.610798611109</v>
      </c>
      <c r="T3377" s="14">
        <f t="shared" si="210"/>
        <v>41777.610798611109</v>
      </c>
      <c r="U3377" t="str">
        <f t="shared" si="211"/>
        <v>May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Q3378" t="s">
        <v>8315</v>
      </c>
      <c r="R3378" t="s">
        <v>8316</v>
      </c>
      <c r="S3378" s="14">
        <f t="shared" si="209"/>
        <v>42059.701319444444</v>
      </c>
      <c r="T3378" s="14">
        <f t="shared" si="210"/>
        <v>42119.659652777773</v>
      </c>
      <c r="U3378" t="str">
        <f t="shared" si="211"/>
        <v>February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Q3379" t="s">
        <v>8315</v>
      </c>
      <c r="R3379" t="s">
        <v>8316</v>
      </c>
      <c r="S3379" s="14">
        <f t="shared" si="209"/>
        <v>42053.732627314814</v>
      </c>
      <c r="T3379" s="14">
        <f t="shared" si="210"/>
        <v>42083.705555555556</v>
      </c>
      <c r="U3379" t="str">
        <f t="shared" si="211"/>
        <v>February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Q3380" t="s">
        <v>8315</v>
      </c>
      <c r="R3380" t="s">
        <v>8316</v>
      </c>
      <c r="S3380" s="14">
        <f t="shared" si="209"/>
        <v>41858.355393518519</v>
      </c>
      <c r="T3380" s="14">
        <f t="shared" si="210"/>
        <v>41882.547222222223</v>
      </c>
      <c r="U3380" t="str">
        <f t="shared" si="211"/>
        <v>August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Q3381" t="s">
        <v>8315</v>
      </c>
      <c r="R3381" t="s">
        <v>8316</v>
      </c>
      <c r="S3381" s="14">
        <f t="shared" si="209"/>
        <v>42225.513888888891</v>
      </c>
      <c r="T3381" s="14">
        <f t="shared" si="210"/>
        <v>42242.958333333328</v>
      </c>
      <c r="U3381" t="str">
        <f t="shared" si="211"/>
        <v>August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Q3382" t="s">
        <v>8315</v>
      </c>
      <c r="R3382" t="s">
        <v>8316</v>
      </c>
      <c r="S3382" s="14">
        <f t="shared" si="209"/>
        <v>41937.953449074077</v>
      </c>
      <c r="T3382" s="14">
        <f t="shared" si="210"/>
        <v>41972.995115740741</v>
      </c>
      <c r="U3382" t="str">
        <f t="shared" si="211"/>
        <v>October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Q3383" t="s">
        <v>8315</v>
      </c>
      <c r="R3383" t="s">
        <v>8316</v>
      </c>
      <c r="S3383" s="14">
        <f t="shared" si="209"/>
        <v>42044.184988425928</v>
      </c>
      <c r="T3383" s="14">
        <f t="shared" si="210"/>
        <v>42074.143321759257</v>
      </c>
      <c r="U3383" t="str">
        <f t="shared" si="211"/>
        <v>February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100.74000000000001</v>
      </c>
      <c r="Q3384" t="s">
        <v>8315</v>
      </c>
      <c r="R3384" t="s">
        <v>8316</v>
      </c>
      <c r="S3384" s="14">
        <f t="shared" si="209"/>
        <v>42559.431203703702</v>
      </c>
      <c r="T3384" s="14">
        <f t="shared" si="210"/>
        <v>42583.957638888889</v>
      </c>
      <c r="U3384" t="str">
        <f t="shared" si="211"/>
        <v>July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Q3385" t="s">
        <v>8315</v>
      </c>
      <c r="R3385" t="s">
        <v>8316</v>
      </c>
      <c r="S3385" s="14">
        <f t="shared" si="209"/>
        <v>42524.782638888893</v>
      </c>
      <c r="T3385" s="14">
        <f t="shared" si="210"/>
        <v>42544.782638888893</v>
      </c>
      <c r="U3385" t="str">
        <f t="shared" si="211"/>
        <v>June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Q3386" t="s">
        <v>8315</v>
      </c>
      <c r="R3386" t="s">
        <v>8316</v>
      </c>
      <c r="S3386" s="14">
        <f t="shared" si="209"/>
        <v>42292.087592592594</v>
      </c>
      <c r="T3386" s="14">
        <f t="shared" si="210"/>
        <v>42329.125</v>
      </c>
      <c r="U3386" t="str">
        <f t="shared" si="211"/>
        <v>October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Q3387" t="s">
        <v>8315</v>
      </c>
      <c r="R3387" t="s">
        <v>8316</v>
      </c>
      <c r="S3387" s="14">
        <f t="shared" si="209"/>
        <v>41953.8675</v>
      </c>
      <c r="T3387" s="14">
        <f t="shared" si="210"/>
        <v>41983.8675</v>
      </c>
      <c r="U3387" t="str">
        <f t="shared" si="211"/>
        <v>November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Q3388" t="s">
        <v>8315</v>
      </c>
      <c r="R3388" t="s">
        <v>8316</v>
      </c>
      <c r="S3388" s="14">
        <f t="shared" si="209"/>
        <v>41946.644745370373</v>
      </c>
      <c r="T3388" s="14">
        <f t="shared" si="210"/>
        <v>41976.644745370373</v>
      </c>
      <c r="U3388" t="str">
        <f t="shared" si="211"/>
        <v>November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Q3389" t="s">
        <v>8315</v>
      </c>
      <c r="R3389" t="s">
        <v>8316</v>
      </c>
      <c r="S3389" s="14">
        <f t="shared" si="209"/>
        <v>41947.762592592597</v>
      </c>
      <c r="T3389" s="14">
        <f t="shared" si="210"/>
        <v>41987.762592592597</v>
      </c>
      <c r="U3389" t="str">
        <f t="shared" si="211"/>
        <v>November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Q3390" t="s">
        <v>8315</v>
      </c>
      <c r="R3390" t="s">
        <v>8316</v>
      </c>
      <c r="S3390" s="14">
        <f t="shared" si="209"/>
        <v>42143.461122685185</v>
      </c>
      <c r="T3390" s="14">
        <f t="shared" si="210"/>
        <v>42173.461122685185</v>
      </c>
      <c r="U3390" t="str">
        <f t="shared" si="211"/>
        <v>May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Q3391" t="s">
        <v>8315</v>
      </c>
      <c r="R3391" t="s">
        <v>8316</v>
      </c>
      <c r="S3391" s="14">
        <f t="shared" si="209"/>
        <v>42494.563449074078</v>
      </c>
      <c r="T3391" s="14">
        <f t="shared" si="210"/>
        <v>42524.563449074078</v>
      </c>
      <c r="U3391" t="str">
        <f t="shared" si="211"/>
        <v>May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Q3392" t="s">
        <v>8315</v>
      </c>
      <c r="R3392" t="s">
        <v>8316</v>
      </c>
      <c r="S3392" s="14">
        <f t="shared" si="209"/>
        <v>41815.774826388893</v>
      </c>
      <c r="T3392" s="14">
        <f t="shared" si="210"/>
        <v>41830.774826388893</v>
      </c>
      <c r="U3392" t="str">
        <f t="shared" si="211"/>
        <v>June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Q3393" t="s">
        <v>8315</v>
      </c>
      <c r="R3393" t="s">
        <v>8316</v>
      </c>
      <c r="S3393" s="14">
        <f t="shared" si="209"/>
        <v>41830.545694444445</v>
      </c>
      <c r="T3393" s="14">
        <f t="shared" si="210"/>
        <v>41859.936111111107</v>
      </c>
      <c r="U3393" t="str">
        <f t="shared" si="211"/>
        <v>July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Q3394" t="s">
        <v>8315</v>
      </c>
      <c r="R3394" t="s">
        <v>8316</v>
      </c>
      <c r="S3394" s="14">
        <f t="shared" si="209"/>
        <v>42446.845543981486</v>
      </c>
      <c r="T3394" s="14">
        <f t="shared" si="210"/>
        <v>42496.845543981486</v>
      </c>
      <c r="U3394" t="str">
        <f t="shared" si="211"/>
        <v>March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MROUND(E3395/D3395, 0.0001) * 100</f>
        <v>105.80000000000001</v>
      </c>
      <c r="Q3395" t="s">
        <v>8315</v>
      </c>
      <c r="R3395" t="s">
        <v>8316</v>
      </c>
      <c r="S3395" s="14">
        <f t="shared" ref="S3395:S3458" si="213">(J3395/86400)+DATE(1970,1,1)</f>
        <v>41923.921643518523</v>
      </c>
      <c r="T3395" s="14">
        <f t="shared" ref="T3395:T3458" si="214">(I3395/86400)+DATE(1970,1,1)</f>
        <v>41949.031944444447</v>
      </c>
      <c r="U3395" t="str">
        <f t="shared" ref="U3395:U3458" si="215">TEXT(S3395, "MMMM")</f>
        <v>October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142.35999999999999</v>
      </c>
      <c r="Q3396" t="s">
        <v>8315</v>
      </c>
      <c r="R3396" t="s">
        <v>8316</v>
      </c>
      <c r="S3396" s="14">
        <f t="shared" si="213"/>
        <v>41817.59542824074</v>
      </c>
      <c r="T3396" s="14">
        <f t="shared" si="214"/>
        <v>41847.59542824074</v>
      </c>
      <c r="U3396" t="str">
        <f t="shared" si="215"/>
        <v>June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Q3397" t="s">
        <v>8315</v>
      </c>
      <c r="R3397" t="s">
        <v>8316</v>
      </c>
      <c r="S3397" s="14">
        <f t="shared" si="213"/>
        <v>42140.712314814809</v>
      </c>
      <c r="T3397" s="14">
        <f t="shared" si="214"/>
        <v>42154.756944444445</v>
      </c>
      <c r="U3397" t="str">
        <f t="shared" si="215"/>
        <v>May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104.33000000000001</v>
      </c>
      <c r="Q3398" t="s">
        <v>8315</v>
      </c>
      <c r="R3398" t="s">
        <v>8316</v>
      </c>
      <c r="S3398" s="14">
        <f t="shared" si="213"/>
        <v>41764.446631944447</v>
      </c>
      <c r="T3398" s="14">
        <f t="shared" si="214"/>
        <v>41791.165972222225</v>
      </c>
      <c r="U3398" t="str">
        <f t="shared" si="215"/>
        <v>May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Q3399" t="s">
        <v>8315</v>
      </c>
      <c r="R3399" t="s">
        <v>8316</v>
      </c>
      <c r="S3399" s="14">
        <f t="shared" si="213"/>
        <v>42378.478344907402</v>
      </c>
      <c r="T3399" s="14">
        <f t="shared" si="214"/>
        <v>42418.916666666672</v>
      </c>
      <c r="U3399" t="str">
        <f t="shared" si="215"/>
        <v>January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111.07000000000001</v>
      </c>
      <c r="Q3400" t="s">
        <v>8315</v>
      </c>
      <c r="R3400" t="s">
        <v>8316</v>
      </c>
      <c r="S3400" s="14">
        <f t="shared" si="213"/>
        <v>41941.752037037033</v>
      </c>
      <c r="T3400" s="14">
        <f t="shared" si="214"/>
        <v>41964.708333333328</v>
      </c>
      <c r="U3400" t="str">
        <f t="shared" si="215"/>
        <v>October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Q3401" t="s">
        <v>8315</v>
      </c>
      <c r="R3401" t="s">
        <v>8316</v>
      </c>
      <c r="S3401" s="14">
        <f t="shared" si="213"/>
        <v>42026.920428240745</v>
      </c>
      <c r="T3401" s="14">
        <f t="shared" si="214"/>
        <v>42056.920428240745</v>
      </c>
      <c r="U3401" t="str">
        <f t="shared" si="215"/>
        <v>January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Q3402" t="s">
        <v>8315</v>
      </c>
      <c r="R3402" t="s">
        <v>8316</v>
      </c>
      <c r="S3402" s="14">
        <f t="shared" si="213"/>
        <v>41834.953865740739</v>
      </c>
      <c r="T3402" s="14">
        <f t="shared" si="214"/>
        <v>41879.953865740739</v>
      </c>
      <c r="U3402" t="str">
        <f t="shared" si="215"/>
        <v>July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Q3403" t="s">
        <v>8315</v>
      </c>
      <c r="R3403" t="s">
        <v>8316</v>
      </c>
      <c r="S3403" s="14">
        <f t="shared" si="213"/>
        <v>42193.723912037036</v>
      </c>
      <c r="T3403" s="14">
        <f t="shared" si="214"/>
        <v>42223.723912037036</v>
      </c>
      <c r="U3403" t="str">
        <f t="shared" si="215"/>
        <v>July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109.77000000000001</v>
      </c>
      <c r="Q3404" t="s">
        <v>8315</v>
      </c>
      <c r="R3404" t="s">
        <v>8316</v>
      </c>
      <c r="S3404" s="14">
        <f t="shared" si="213"/>
        <v>42290.61855324074</v>
      </c>
      <c r="T3404" s="14">
        <f t="shared" si="214"/>
        <v>42320.104861111111</v>
      </c>
      <c r="U3404" t="str">
        <f t="shared" si="215"/>
        <v>October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Q3405" t="s">
        <v>8315</v>
      </c>
      <c r="R3405" t="s">
        <v>8316</v>
      </c>
      <c r="S3405" s="14">
        <f t="shared" si="213"/>
        <v>42150.462083333332</v>
      </c>
      <c r="T3405" s="14">
        <f t="shared" si="214"/>
        <v>42180.462083333332</v>
      </c>
      <c r="U3405" t="str">
        <f t="shared" si="215"/>
        <v>May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Q3406" t="s">
        <v>8315</v>
      </c>
      <c r="R3406" t="s">
        <v>8316</v>
      </c>
      <c r="S3406" s="14">
        <f t="shared" si="213"/>
        <v>42152.503495370373</v>
      </c>
      <c r="T3406" s="14">
        <f t="shared" si="214"/>
        <v>42172.503495370373</v>
      </c>
      <c r="U3406" t="str">
        <f t="shared" si="215"/>
        <v>May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137.57000000000002</v>
      </c>
      <c r="Q3407" t="s">
        <v>8315</v>
      </c>
      <c r="R3407" t="s">
        <v>8316</v>
      </c>
      <c r="S3407" s="14">
        <f t="shared" si="213"/>
        <v>42410.017199074078</v>
      </c>
      <c r="T3407" s="14">
        <f t="shared" si="214"/>
        <v>42430.999305555553</v>
      </c>
      <c r="U3407" t="str">
        <f t="shared" si="215"/>
        <v>February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Q3408" t="s">
        <v>8315</v>
      </c>
      <c r="R3408" t="s">
        <v>8316</v>
      </c>
      <c r="S3408" s="14">
        <f t="shared" si="213"/>
        <v>41791.492777777778</v>
      </c>
      <c r="T3408" s="14">
        <f t="shared" si="214"/>
        <v>41836.492777777778</v>
      </c>
      <c r="U3408" t="str">
        <f t="shared" si="215"/>
        <v>June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Q3409" t="s">
        <v>8315</v>
      </c>
      <c r="R3409" t="s">
        <v>8316</v>
      </c>
      <c r="S3409" s="14">
        <f t="shared" si="213"/>
        <v>41796.422326388885</v>
      </c>
      <c r="T3409" s="14">
        <f t="shared" si="214"/>
        <v>41826.422326388885</v>
      </c>
      <c r="U3409" t="str">
        <f t="shared" si="215"/>
        <v>June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211.00000000000003</v>
      </c>
      <c r="Q3410" t="s">
        <v>8315</v>
      </c>
      <c r="R3410" t="s">
        <v>8316</v>
      </c>
      <c r="S3410" s="14">
        <f t="shared" si="213"/>
        <v>41808.991944444446</v>
      </c>
      <c r="T3410" s="14">
        <f t="shared" si="214"/>
        <v>41838.991944444446</v>
      </c>
      <c r="U3410" t="str">
        <f t="shared" si="215"/>
        <v>June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Q3411" t="s">
        <v>8315</v>
      </c>
      <c r="R3411" t="s">
        <v>8316</v>
      </c>
      <c r="S3411" s="14">
        <f t="shared" si="213"/>
        <v>42544.814328703702</v>
      </c>
      <c r="T3411" s="14">
        <f t="shared" si="214"/>
        <v>42582.873611111107</v>
      </c>
      <c r="U3411" t="str">
        <f t="shared" si="215"/>
        <v>June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Q3412" t="s">
        <v>8315</v>
      </c>
      <c r="R3412" t="s">
        <v>8316</v>
      </c>
      <c r="S3412" s="14">
        <f t="shared" si="213"/>
        <v>42500.041550925926</v>
      </c>
      <c r="T3412" s="14">
        <f t="shared" si="214"/>
        <v>42527.291666666672</v>
      </c>
      <c r="U3412" t="str">
        <f t="shared" si="215"/>
        <v>May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103.57000000000001</v>
      </c>
      <c r="Q3413" t="s">
        <v>8315</v>
      </c>
      <c r="R3413" t="s">
        <v>8316</v>
      </c>
      <c r="S3413" s="14">
        <f t="shared" si="213"/>
        <v>42265.022824074069</v>
      </c>
      <c r="T3413" s="14">
        <f t="shared" si="214"/>
        <v>42285.022824074069</v>
      </c>
      <c r="U3413" t="str">
        <f t="shared" si="215"/>
        <v>September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Q3414" t="s">
        <v>8315</v>
      </c>
      <c r="R3414" t="s">
        <v>8316</v>
      </c>
      <c r="S3414" s="14">
        <f t="shared" si="213"/>
        <v>41879.959050925929</v>
      </c>
      <c r="T3414" s="14">
        <f t="shared" si="214"/>
        <v>41909.959050925929</v>
      </c>
      <c r="U3414" t="str">
        <f t="shared" si="215"/>
        <v>August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Q3415" t="s">
        <v>8315</v>
      </c>
      <c r="R3415" t="s">
        <v>8316</v>
      </c>
      <c r="S3415" s="14">
        <f t="shared" si="213"/>
        <v>42053.733078703706</v>
      </c>
      <c r="T3415" s="14">
        <f t="shared" si="214"/>
        <v>42063.207638888889</v>
      </c>
      <c r="U3415" t="str">
        <f t="shared" si="215"/>
        <v>February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103.50000000000001</v>
      </c>
      <c r="Q3416" t="s">
        <v>8315</v>
      </c>
      <c r="R3416" t="s">
        <v>8316</v>
      </c>
      <c r="S3416" s="14">
        <f t="shared" si="213"/>
        <v>42675.832465277781</v>
      </c>
      <c r="T3416" s="14">
        <f t="shared" si="214"/>
        <v>42705.332638888889</v>
      </c>
      <c r="U3416" t="str">
        <f t="shared" si="215"/>
        <v>November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Q3417" t="s">
        <v>8315</v>
      </c>
      <c r="R3417" t="s">
        <v>8316</v>
      </c>
      <c r="S3417" s="14">
        <f t="shared" si="213"/>
        <v>42467.144166666665</v>
      </c>
      <c r="T3417" s="14">
        <f t="shared" si="214"/>
        <v>42477.979166666672</v>
      </c>
      <c r="U3417" t="str">
        <f t="shared" si="215"/>
        <v>April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Q3418" t="s">
        <v>8315</v>
      </c>
      <c r="R3418" t="s">
        <v>8316</v>
      </c>
      <c r="S3418" s="14">
        <f t="shared" si="213"/>
        <v>42089.412557870368</v>
      </c>
      <c r="T3418" s="14">
        <f t="shared" si="214"/>
        <v>42117.770833333328</v>
      </c>
      <c r="U3418" t="str">
        <f t="shared" si="215"/>
        <v>March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Q3419" t="s">
        <v>8315</v>
      </c>
      <c r="R3419" t="s">
        <v>8316</v>
      </c>
      <c r="S3419" s="14">
        <f t="shared" si="213"/>
        <v>41894.91375</v>
      </c>
      <c r="T3419" s="14">
        <f t="shared" si="214"/>
        <v>41938.029861111107</v>
      </c>
      <c r="U3419" t="str">
        <f t="shared" si="215"/>
        <v>September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100.88000000000001</v>
      </c>
      <c r="Q3420" t="s">
        <v>8315</v>
      </c>
      <c r="R3420" t="s">
        <v>8316</v>
      </c>
      <c r="S3420" s="14">
        <f t="shared" si="213"/>
        <v>41752.83457175926</v>
      </c>
      <c r="T3420" s="14">
        <f t="shared" si="214"/>
        <v>41782.83457175926</v>
      </c>
      <c r="U3420" t="str">
        <f t="shared" si="215"/>
        <v>April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106.55000000000001</v>
      </c>
      <c r="Q3421" t="s">
        <v>8315</v>
      </c>
      <c r="R3421" t="s">
        <v>8316</v>
      </c>
      <c r="S3421" s="14">
        <f t="shared" si="213"/>
        <v>42448.821585648147</v>
      </c>
      <c r="T3421" s="14">
        <f t="shared" si="214"/>
        <v>42466.895833333328</v>
      </c>
      <c r="U3421" t="str">
        <f t="shared" si="215"/>
        <v>March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Q3422" t="s">
        <v>8315</v>
      </c>
      <c r="R3422" t="s">
        <v>8316</v>
      </c>
      <c r="S3422" s="14">
        <f t="shared" si="213"/>
        <v>42405.090300925927</v>
      </c>
      <c r="T3422" s="14">
        <f t="shared" si="214"/>
        <v>42414</v>
      </c>
      <c r="U3422" t="str">
        <f t="shared" si="215"/>
        <v>February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Q3423" t="s">
        <v>8315</v>
      </c>
      <c r="R3423" t="s">
        <v>8316</v>
      </c>
      <c r="S3423" s="14">
        <f t="shared" si="213"/>
        <v>42037.791238425925</v>
      </c>
      <c r="T3423" s="14">
        <f t="shared" si="214"/>
        <v>42067.791238425925</v>
      </c>
      <c r="U3423" t="str">
        <f t="shared" si="215"/>
        <v>February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Q3424" t="s">
        <v>8315</v>
      </c>
      <c r="R3424" t="s">
        <v>8316</v>
      </c>
      <c r="S3424" s="14">
        <f t="shared" si="213"/>
        <v>42323.562222222223</v>
      </c>
      <c r="T3424" s="14">
        <f t="shared" si="214"/>
        <v>42352</v>
      </c>
      <c r="U3424" t="str">
        <f t="shared" si="215"/>
        <v>November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Q3425" t="s">
        <v>8315</v>
      </c>
      <c r="R3425" t="s">
        <v>8316</v>
      </c>
      <c r="S3425" s="14">
        <f t="shared" si="213"/>
        <v>42088.911354166667</v>
      </c>
      <c r="T3425" s="14">
        <f t="shared" si="214"/>
        <v>42118.911354166667</v>
      </c>
      <c r="U3425" t="str">
        <f t="shared" si="215"/>
        <v>March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103.58000000000001</v>
      </c>
      <c r="Q3426" t="s">
        <v>8315</v>
      </c>
      <c r="R3426" t="s">
        <v>8316</v>
      </c>
      <c r="S3426" s="14">
        <f t="shared" si="213"/>
        <v>42018.676898148144</v>
      </c>
      <c r="T3426" s="14">
        <f t="shared" si="214"/>
        <v>42040.290972222225</v>
      </c>
      <c r="U3426" t="str">
        <f t="shared" si="215"/>
        <v>January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Q3427" t="s">
        <v>8315</v>
      </c>
      <c r="R3427" t="s">
        <v>8316</v>
      </c>
      <c r="S3427" s="14">
        <f t="shared" si="213"/>
        <v>41884.617314814815</v>
      </c>
      <c r="T3427" s="14">
        <f t="shared" si="214"/>
        <v>41916.617314814815</v>
      </c>
      <c r="U3427" t="str">
        <f t="shared" si="215"/>
        <v>September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108.13000000000001</v>
      </c>
      <c r="Q3428" t="s">
        <v>8315</v>
      </c>
      <c r="R3428" t="s">
        <v>8316</v>
      </c>
      <c r="S3428" s="14">
        <f t="shared" si="213"/>
        <v>41884.056747685187</v>
      </c>
      <c r="T3428" s="14">
        <f t="shared" si="214"/>
        <v>41903.083333333336</v>
      </c>
      <c r="U3428" t="str">
        <f t="shared" si="215"/>
        <v>September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Q3429" t="s">
        <v>8315</v>
      </c>
      <c r="R3429" t="s">
        <v>8316</v>
      </c>
      <c r="S3429" s="14">
        <f t="shared" si="213"/>
        <v>41792.645277777774</v>
      </c>
      <c r="T3429" s="14">
        <f t="shared" si="214"/>
        <v>41822.645277777774</v>
      </c>
      <c r="U3429" t="str">
        <f t="shared" si="215"/>
        <v>June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Q3430" t="s">
        <v>8315</v>
      </c>
      <c r="R3430" t="s">
        <v>8316</v>
      </c>
      <c r="S3430" s="14">
        <f t="shared" si="213"/>
        <v>42038.720451388886</v>
      </c>
      <c r="T3430" s="14">
        <f t="shared" si="214"/>
        <v>42063.708333333328</v>
      </c>
      <c r="U3430" t="str">
        <f t="shared" si="215"/>
        <v>February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Q3431" t="s">
        <v>8315</v>
      </c>
      <c r="R3431" t="s">
        <v>8316</v>
      </c>
      <c r="S3431" s="14">
        <f t="shared" si="213"/>
        <v>42662.021539351852</v>
      </c>
      <c r="T3431" s="14">
        <f t="shared" si="214"/>
        <v>42676.021539351852</v>
      </c>
      <c r="U3431" t="str">
        <f t="shared" si="215"/>
        <v>October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108.55000000000001</v>
      </c>
      <c r="Q3432" t="s">
        <v>8315</v>
      </c>
      <c r="R3432" t="s">
        <v>8316</v>
      </c>
      <c r="S3432" s="14">
        <f t="shared" si="213"/>
        <v>41820.945613425924</v>
      </c>
      <c r="T3432" s="14">
        <f t="shared" si="214"/>
        <v>41850.945613425924</v>
      </c>
      <c r="U3432" t="str">
        <f t="shared" si="215"/>
        <v>June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Q3433" t="s">
        <v>8315</v>
      </c>
      <c r="R3433" t="s">
        <v>8316</v>
      </c>
      <c r="S3433" s="14">
        <f t="shared" si="213"/>
        <v>41839.730937500004</v>
      </c>
      <c r="T3433" s="14">
        <f t="shared" si="214"/>
        <v>41869.730937500004</v>
      </c>
      <c r="U3433" t="str">
        <f t="shared" si="215"/>
        <v>July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Q3434" t="s">
        <v>8315</v>
      </c>
      <c r="R3434" t="s">
        <v>8316</v>
      </c>
      <c r="S3434" s="14">
        <f t="shared" si="213"/>
        <v>42380.581180555557</v>
      </c>
      <c r="T3434" s="14">
        <f t="shared" si="214"/>
        <v>42405.916666666672</v>
      </c>
      <c r="U3434" t="str">
        <f t="shared" si="215"/>
        <v>January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100.26000000000002</v>
      </c>
      <c r="Q3435" t="s">
        <v>8315</v>
      </c>
      <c r="R3435" t="s">
        <v>8316</v>
      </c>
      <c r="S3435" s="14">
        <f t="shared" si="213"/>
        <v>41776.06313657407</v>
      </c>
      <c r="T3435" s="14">
        <f t="shared" si="214"/>
        <v>41807.125</v>
      </c>
      <c r="U3435" t="str">
        <f t="shared" si="215"/>
        <v>May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Q3436" t="s">
        <v>8315</v>
      </c>
      <c r="R3436" t="s">
        <v>8316</v>
      </c>
      <c r="S3436" s="14">
        <f t="shared" si="213"/>
        <v>41800.380428240736</v>
      </c>
      <c r="T3436" s="14">
        <f t="shared" si="214"/>
        <v>41830.380428240736</v>
      </c>
      <c r="U3436" t="str">
        <f t="shared" si="215"/>
        <v>June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Q3437" t="s">
        <v>8315</v>
      </c>
      <c r="R3437" t="s">
        <v>8316</v>
      </c>
      <c r="S3437" s="14">
        <f t="shared" si="213"/>
        <v>42572.61681712963</v>
      </c>
      <c r="T3437" s="14">
        <f t="shared" si="214"/>
        <v>42589.125</v>
      </c>
      <c r="U3437" t="str">
        <f t="shared" si="215"/>
        <v>July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Q3438" t="s">
        <v>8315</v>
      </c>
      <c r="R3438" t="s">
        <v>8316</v>
      </c>
      <c r="S3438" s="14">
        <f t="shared" si="213"/>
        <v>41851.541585648149</v>
      </c>
      <c r="T3438" s="14">
        <f t="shared" si="214"/>
        <v>41872.686111111107</v>
      </c>
      <c r="U3438" t="str">
        <f t="shared" si="215"/>
        <v>July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Q3439" t="s">
        <v>8315</v>
      </c>
      <c r="R3439" t="s">
        <v>8316</v>
      </c>
      <c r="S3439" s="14">
        <f t="shared" si="213"/>
        <v>42205.710879629631</v>
      </c>
      <c r="T3439" s="14">
        <f t="shared" si="214"/>
        <v>42235.710879629631</v>
      </c>
      <c r="U3439" t="str">
        <f t="shared" si="215"/>
        <v>July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Q3440" t="s">
        <v>8315</v>
      </c>
      <c r="R3440" t="s">
        <v>8316</v>
      </c>
      <c r="S3440" s="14">
        <f t="shared" si="213"/>
        <v>42100.927858796298</v>
      </c>
      <c r="T3440" s="14">
        <f t="shared" si="214"/>
        <v>42126.875</v>
      </c>
      <c r="U3440" t="str">
        <f t="shared" si="215"/>
        <v>April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Q3441" t="s">
        <v>8315</v>
      </c>
      <c r="R3441" t="s">
        <v>8316</v>
      </c>
      <c r="S3441" s="14">
        <f t="shared" si="213"/>
        <v>42374.911226851851</v>
      </c>
      <c r="T3441" s="14">
        <f t="shared" si="214"/>
        <v>42388.207638888889</v>
      </c>
      <c r="U3441" t="str">
        <f t="shared" si="215"/>
        <v>January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Q3442" t="s">
        <v>8315</v>
      </c>
      <c r="R3442" t="s">
        <v>8316</v>
      </c>
      <c r="S3442" s="14">
        <f t="shared" si="213"/>
        <v>41809.12300925926</v>
      </c>
      <c r="T3442" s="14">
        <f t="shared" si="214"/>
        <v>41831.677083333336</v>
      </c>
      <c r="U3442" t="str">
        <f t="shared" si="215"/>
        <v>June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Q3443" t="s">
        <v>8315</v>
      </c>
      <c r="R3443" t="s">
        <v>8316</v>
      </c>
      <c r="S3443" s="14">
        <f t="shared" si="213"/>
        <v>42294.429641203707</v>
      </c>
      <c r="T3443" s="14">
        <f t="shared" si="214"/>
        <v>42321.845138888893</v>
      </c>
      <c r="U3443" t="str">
        <f t="shared" si="215"/>
        <v>October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Q3444" t="s">
        <v>8315</v>
      </c>
      <c r="R3444" t="s">
        <v>8316</v>
      </c>
      <c r="S3444" s="14">
        <f t="shared" si="213"/>
        <v>42124.841111111113</v>
      </c>
      <c r="T3444" s="14">
        <f t="shared" si="214"/>
        <v>42154.841111111113</v>
      </c>
      <c r="U3444" t="str">
        <f t="shared" si="215"/>
        <v>April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Q3445" t="s">
        <v>8315</v>
      </c>
      <c r="R3445" t="s">
        <v>8316</v>
      </c>
      <c r="S3445" s="14">
        <f t="shared" si="213"/>
        <v>41861.524837962963</v>
      </c>
      <c r="T3445" s="14">
        <f t="shared" si="214"/>
        <v>41891.524837962963</v>
      </c>
      <c r="U3445" t="str">
        <f t="shared" si="215"/>
        <v>August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Q3446" t="s">
        <v>8315</v>
      </c>
      <c r="R3446" t="s">
        <v>8316</v>
      </c>
      <c r="S3446" s="14">
        <f t="shared" si="213"/>
        <v>42521.291504629626</v>
      </c>
      <c r="T3446" s="14">
        <f t="shared" si="214"/>
        <v>42529.582638888889</v>
      </c>
      <c r="U3446" t="str">
        <f t="shared" si="215"/>
        <v>May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Q3447" t="s">
        <v>8315</v>
      </c>
      <c r="R3447" t="s">
        <v>8316</v>
      </c>
      <c r="S3447" s="14">
        <f t="shared" si="213"/>
        <v>42272.530509259261</v>
      </c>
      <c r="T3447" s="14">
        <f t="shared" si="214"/>
        <v>42300.530509259261</v>
      </c>
      <c r="U3447" t="str">
        <f t="shared" si="215"/>
        <v>September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Q3448" t="s">
        <v>8315</v>
      </c>
      <c r="R3448" t="s">
        <v>8316</v>
      </c>
      <c r="S3448" s="14">
        <f t="shared" si="213"/>
        <v>42016.832465277781</v>
      </c>
      <c r="T3448" s="14">
        <f t="shared" si="214"/>
        <v>42040.513888888891</v>
      </c>
      <c r="U3448" t="str">
        <f t="shared" si="215"/>
        <v>January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Q3449" t="s">
        <v>8315</v>
      </c>
      <c r="R3449" t="s">
        <v>8316</v>
      </c>
      <c r="S3449" s="14">
        <f t="shared" si="213"/>
        <v>42402.889027777783</v>
      </c>
      <c r="T3449" s="14">
        <f t="shared" si="214"/>
        <v>42447.847361111111</v>
      </c>
      <c r="U3449" t="str">
        <f t="shared" si="215"/>
        <v>February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109.76000000000002</v>
      </c>
      <c r="Q3450" t="s">
        <v>8315</v>
      </c>
      <c r="R3450" t="s">
        <v>8316</v>
      </c>
      <c r="S3450" s="14">
        <f t="shared" si="213"/>
        <v>41960.119085648148</v>
      </c>
      <c r="T3450" s="14">
        <f t="shared" si="214"/>
        <v>41990.119085648148</v>
      </c>
      <c r="U3450" t="str">
        <f t="shared" si="215"/>
        <v>November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170.63000000000002</v>
      </c>
      <c r="Q3451" t="s">
        <v>8315</v>
      </c>
      <c r="R3451" t="s">
        <v>8316</v>
      </c>
      <c r="S3451" s="14">
        <f t="shared" si="213"/>
        <v>42532.052523148144</v>
      </c>
      <c r="T3451" s="14">
        <f t="shared" si="214"/>
        <v>42560.166666666672</v>
      </c>
      <c r="U3451" t="str">
        <f t="shared" si="215"/>
        <v>June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Q3452" t="s">
        <v>8315</v>
      </c>
      <c r="R3452" t="s">
        <v>8316</v>
      </c>
      <c r="S3452" s="14">
        <f t="shared" si="213"/>
        <v>42036.704525462963</v>
      </c>
      <c r="T3452" s="14">
        <f t="shared" si="214"/>
        <v>42096.662858796291</v>
      </c>
      <c r="U3452" t="str">
        <f t="shared" si="215"/>
        <v>February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Q3453" t="s">
        <v>8315</v>
      </c>
      <c r="R3453" t="s">
        <v>8316</v>
      </c>
      <c r="S3453" s="14">
        <f t="shared" si="213"/>
        <v>42088.723692129628</v>
      </c>
      <c r="T3453" s="14">
        <f t="shared" si="214"/>
        <v>42115.723692129628</v>
      </c>
      <c r="U3453" t="str">
        <f t="shared" si="215"/>
        <v>March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Q3454" t="s">
        <v>8315</v>
      </c>
      <c r="R3454" t="s">
        <v>8316</v>
      </c>
      <c r="S3454" s="14">
        <f t="shared" si="213"/>
        <v>41820.639189814814</v>
      </c>
      <c r="T3454" s="14">
        <f t="shared" si="214"/>
        <v>41843.165972222225</v>
      </c>
      <c r="U3454" t="str">
        <f t="shared" si="215"/>
        <v>June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Q3455" t="s">
        <v>8315</v>
      </c>
      <c r="R3455" t="s">
        <v>8316</v>
      </c>
      <c r="S3455" s="14">
        <f t="shared" si="213"/>
        <v>42535.97865740741</v>
      </c>
      <c r="T3455" s="14">
        <f t="shared" si="214"/>
        <v>42595.97865740741</v>
      </c>
      <c r="U3455" t="str">
        <f t="shared" si="215"/>
        <v>June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100.71000000000001</v>
      </c>
      <c r="Q3456" t="s">
        <v>8315</v>
      </c>
      <c r="R3456" t="s">
        <v>8316</v>
      </c>
      <c r="S3456" s="14">
        <f t="shared" si="213"/>
        <v>41821.698599537034</v>
      </c>
      <c r="T3456" s="14">
        <f t="shared" si="214"/>
        <v>41851.698599537034</v>
      </c>
      <c r="U3456" t="str">
        <f t="shared" si="215"/>
        <v>July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Q3457" t="s">
        <v>8315</v>
      </c>
      <c r="R3457" t="s">
        <v>8316</v>
      </c>
      <c r="S3457" s="14">
        <f t="shared" si="213"/>
        <v>42626.7503125</v>
      </c>
      <c r="T3457" s="14">
        <f t="shared" si="214"/>
        <v>42656.7503125</v>
      </c>
      <c r="U3457" t="str">
        <f t="shared" si="215"/>
        <v>September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Q3458" t="s">
        <v>8315</v>
      </c>
      <c r="R3458" t="s">
        <v>8316</v>
      </c>
      <c r="S3458" s="14">
        <f t="shared" si="213"/>
        <v>41821.205636574072</v>
      </c>
      <c r="T3458" s="14">
        <f t="shared" si="214"/>
        <v>41852.290972222225</v>
      </c>
      <c r="U3458" t="str">
        <f t="shared" si="215"/>
        <v>July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MROUND(E3459/D3459, 0.0001) * 100</f>
        <v>140.20000000000002</v>
      </c>
      <c r="Q3459" t="s">
        <v>8315</v>
      </c>
      <c r="R3459" t="s">
        <v>8316</v>
      </c>
      <c r="S3459" s="14">
        <f t="shared" ref="S3459:S3522" si="217">(J3459/86400)+DATE(1970,1,1)</f>
        <v>42016.706678240742</v>
      </c>
      <c r="T3459" s="14">
        <f t="shared" ref="T3459:T3522" si="218">(I3459/86400)+DATE(1970,1,1)</f>
        <v>42047.249305555553</v>
      </c>
      <c r="U3459" t="str">
        <f t="shared" ref="U3459:U3522" si="219">TEXT(S3459, "MMMM")</f>
        <v>January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Q3460" t="s">
        <v>8315</v>
      </c>
      <c r="R3460" t="s">
        <v>8316</v>
      </c>
      <c r="S3460" s="14">
        <f t="shared" si="217"/>
        <v>42011.202581018515</v>
      </c>
      <c r="T3460" s="14">
        <f t="shared" si="218"/>
        <v>42038.185416666667</v>
      </c>
      <c r="U3460" t="str">
        <f t="shared" si="219"/>
        <v>January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Q3461" t="s">
        <v>8315</v>
      </c>
      <c r="R3461" t="s">
        <v>8316</v>
      </c>
      <c r="S3461" s="14">
        <f t="shared" si="217"/>
        <v>42480.479861111111</v>
      </c>
      <c r="T3461" s="14">
        <f t="shared" si="218"/>
        <v>42510.479861111111</v>
      </c>
      <c r="U3461" t="str">
        <f t="shared" si="219"/>
        <v>April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Q3462" t="s">
        <v>8315</v>
      </c>
      <c r="R3462" t="s">
        <v>8316</v>
      </c>
      <c r="S3462" s="14">
        <f t="shared" si="217"/>
        <v>41852.527222222227</v>
      </c>
      <c r="T3462" s="14">
        <f t="shared" si="218"/>
        <v>41866.527222222227</v>
      </c>
      <c r="U3462" t="str">
        <f t="shared" si="219"/>
        <v>August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Q3463" t="s">
        <v>8315</v>
      </c>
      <c r="R3463" t="s">
        <v>8316</v>
      </c>
      <c r="S3463" s="14">
        <f t="shared" si="217"/>
        <v>42643.632858796293</v>
      </c>
      <c r="T3463" s="14">
        <f t="shared" si="218"/>
        <v>42672.125</v>
      </c>
      <c r="U3463" t="str">
        <f t="shared" si="219"/>
        <v>September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Q3464" t="s">
        <v>8315</v>
      </c>
      <c r="R3464" t="s">
        <v>8316</v>
      </c>
      <c r="S3464" s="14">
        <f t="shared" si="217"/>
        <v>42179.898472222223</v>
      </c>
      <c r="T3464" s="14">
        <f t="shared" si="218"/>
        <v>42195.75</v>
      </c>
      <c r="U3464" t="str">
        <f t="shared" si="219"/>
        <v>June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Q3465" t="s">
        <v>8315</v>
      </c>
      <c r="R3465" t="s">
        <v>8316</v>
      </c>
      <c r="S3465" s="14">
        <f t="shared" si="217"/>
        <v>42612.918807870374</v>
      </c>
      <c r="T3465" s="14">
        <f t="shared" si="218"/>
        <v>42654.165972222225</v>
      </c>
      <c r="U3465" t="str">
        <f t="shared" si="219"/>
        <v>August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102.32000000000001</v>
      </c>
      <c r="Q3466" t="s">
        <v>8315</v>
      </c>
      <c r="R3466" t="s">
        <v>8316</v>
      </c>
      <c r="S3466" s="14">
        <f t="shared" si="217"/>
        <v>42575.130057870367</v>
      </c>
      <c r="T3466" s="14">
        <f t="shared" si="218"/>
        <v>42605.130057870367</v>
      </c>
      <c r="U3466" t="str">
        <f t="shared" si="219"/>
        <v>July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Q3467" t="s">
        <v>8315</v>
      </c>
      <c r="R3467" t="s">
        <v>8316</v>
      </c>
      <c r="S3467" s="14">
        <f t="shared" si="217"/>
        <v>42200.625833333332</v>
      </c>
      <c r="T3467" s="14">
        <f t="shared" si="218"/>
        <v>42225.666666666672</v>
      </c>
      <c r="U3467" t="str">
        <f t="shared" si="219"/>
        <v>July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127.14000000000001</v>
      </c>
      <c r="Q3468" t="s">
        <v>8315</v>
      </c>
      <c r="R3468" t="s">
        <v>8316</v>
      </c>
      <c r="S3468" s="14">
        <f t="shared" si="217"/>
        <v>42420.019097222219</v>
      </c>
      <c r="T3468" s="14">
        <f t="shared" si="218"/>
        <v>42479.977430555555</v>
      </c>
      <c r="U3468" t="str">
        <f t="shared" si="219"/>
        <v>February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Q3469" t="s">
        <v>8315</v>
      </c>
      <c r="R3469" t="s">
        <v>8316</v>
      </c>
      <c r="S3469" s="14">
        <f t="shared" si="217"/>
        <v>42053.671666666662</v>
      </c>
      <c r="T3469" s="14">
        <f t="shared" si="218"/>
        <v>42083.630000000005</v>
      </c>
      <c r="U3469" t="str">
        <f t="shared" si="219"/>
        <v>February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Q3470" t="s">
        <v>8315</v>
      </c>
      <c r="R3470" t="s">
        <v>8316</v>
      </c>
      <c r="S3470" s="14">
        <f t="shared" si="217"/>
        <v>42605.765381944446</v>
      </c>
      <c r="T3470" s="14">
        <f t="shared" si="218"/>
        <v>42634.125</v>
      </c>
      <c r="U3470" t="str">
        <f t="shared" si="219"/>
        <v>August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113.39000000000001</v>
      </c>
      <c r="Q3471" t="s">
        <v>8315</v>
      </c>
      <c r="R3471" t="s">
        <v>8316</v>
      </c>
      <c r="S3471" s="14">
        <f t="shared" si="217"/>
        <v>42458.641724537039</v>
      </c>
      <c r="T3471" s="14">
        <f t="shared" si="218"/>
        <v>42488.641724537039</v>
      </c>
      <c r="U3471" t="str">
        <f t="shared" si="219"/>
        <v>March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Q3472" t="s">
        <v>8315</v>
      </c>
      <c r="R3472" t="s">
        <v>8316</v>
      </c>
      <c r="S3472" s="14">
        <f t="shared" si="217"/>
        <v>42529.022013888884</v>
      </c>
      <c r="T3472" s="14">
        <f t="shared" si="218"/>
        <v>42566.901388888888</v>
      </c>
      <c r="U3472" t="str">
        <f t="shared" si="219"/>
        <v>June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Q3473" t="s">
        <v>8315</v>
      </c>
      <c r="R3473" t="s">
        <v>8316</v>
      </c>
      <c r="S3473" s="14">
        <f t="shared" si="217"/>
        <v>41841.820486111115</v>
      </c>
      <c r="T3473" s="14">
        <f t="shared" si="218"/>
        <v>41882.833333333336</v>
      </c>
      <c r="U3473" t="str">
        <f t="shared" si="219"/>
        <v>July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Q3474" t="s">
        <v>8315</v>
      </c>
      <c r="R3474" t="s">
        <v>8316</v>
      </c>
      <c r="S3474" s="14">
        <f t="shared" si="217"/>
        <v>41928.170497685183</v>
      </c>
      <c r="T3474" s="14">
        <f t="shared" si="218"/>
        <v>41949.249305555553</v>
      </c>
      <c r="U3474" t="str">
        <f t="shared" si="219"/>
        <v>October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Q3475" t="s">
        <v>8315</v>
      </c>
      <c r="R3475" t="s">
        <v>8316</v>
      </c>
      <c r="S3475" s="14">
        <f t="shared" si="217"/>
        <v>42062.834444444445</v>
      </c>
      <c r="T3475" s="14">
        <f t="shared" si="218"/>
        <v>42083.852083333331</v>
      </c>
      <c r="U3475" t="str">
        <f t="shared" si="219"/>
        <v>February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Q3476" t="s">
        <v>8315</v>
      </c>
      <c r="R3476" t="s">
        <v>8316</v>
      </c>
      <c r="S3476" s="14">
        <f t="shared" si="217"/>
        <v>42541.501516203702</v>
      </c>
      <c r="T3476" s="14">
        <f t="shared" si="218"/>
        <v>42571.501516203702</v>
      </c>
      <c r="U3476" t="str">
        <f t="shared" si="219"/>
        <v>June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Q3477" t="s">
        <v>8315</v>
      </c>
      <c r="R3477" t="s">
        <v>8316</v>
      </c>
      <c r="S3477" s="14">
        <f t="shared" si="217"/>
        <v>41918.880833333329</v>
      </c>
      <c r="T3477" s="14">
        <f t="shared" si="218"/>
        <v>41946</v>
      </c>
      <c r="U3477" t="str">
        <f t="shared" si="219"/>
        <v>October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Q3478" t="s">
        <v>8315</v>
      </c>
      <c r="R3478" t="s">
        <v>8316</v>
      </c>
      <c r="S3478" s="14">
        <f t="shared" si="217"/>
        <v>41921.279976851853</v>
      </c>
      <c r="T3478" s="14">
        <f t="shared" si="218"/>
        <v>41939.125</v>
      </c>
      <c r="U3478" t="str">
        <f t="shared" si="219"/>
        <v>October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Q3479" t="s">
        <v>8315</v>
      </c>
      <c r="R3479" t="s">
        <v>8316</v>
      </c>
      <c r="S3479" s="14">
        <f t="shared" si="217"/>
        <v>42128.736608796295</v>
      </c>
      <c r="T3479" s="14">
        <f t="shared" si="218"/>
        <v>42141.125</v>
      </c>
      <c r="U3479" t="str">
        <f t="shared" si="219"/>
        <v>May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Q3480" t="s">
        <v>8315</v>
      </c>
      <c r="R3480" t="s">
        <v>8316</v>
      </c>
      <c r="S3480" s="14">
        <f t="shared" si="217"/>
        <v>42053.916921296295</v>
      </c>
      <c r="T3480" s="14">
        <f t="shared" si="218"/>
        <v>42079.875</v>
      </c>
      <c r="U3480" t="str">
        <f t="shared" si="219"/>
        <v>February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127.87000000000002</v>
      </c>
      <c r="Q3481" t="s">
        <v>8315</v>
      </c>
      <c r="R3481" t="s">
        <v>8316</v>
      </c>
      <c r="S3481" s="14">
        <f t="shared" si="217"/>
        <v>41781.855092592596</v>
      </c>
      <c r="T3481" s="14">
        <f t="shared" si="218"/>
        <v>41811.855092592596</v>
      </c>
      <c r="U3481" t="str">
        <f t="shared" si="219"/>
        <v>May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142.67000000000002</v>
      </c>
      <c r="Q3482" t="s">
        <v>8315</v>
      </c>
      <c r="R3482" t="s">
        <v>8316</v>
      </c>
      <c r="S3482" s="14">
        <f t="shared" si="217"/>
        <v>42171.317442129628</v>
      </c>
      <c r="T3482" s="14">
        <f t="shared" si="218"/>
        <v>42195.875</v>
      </c>
      <c r="U3482" t="str">
        <f t="shared" si="219"/>
        <v>June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118.80000000000001</v>
      </c>
      <c r="Q3483" t="s">
        <v>8315</v>
      </c>
      <c r="R3483" t="s">
        <v>8316</v>
      </c>
      <c r="S3483" s="14">
        <f t="shared" si="217"/>
        <v>41989.247546296298</v>
      </c>
      <c r="T3483" s="14">
        <f t="shared" si="218"/>
        <v>42006.247546296298</v>
      </c>
      <c r="U3483" t="str">
        <f t="shared" si="219"/>
        <v>December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138.32999999999998</v>
      </c>
      <c r="Q3484" t="s">
        <v>8315</v>
      </c>
      <c r="R3484" t="s">
        <v>8316</v>
      </c>
      <c r="S3484" s="14">
        <f t="shared" si="217"/>
        <v>41796.771597222221</v>
      </c>
      <c r="T3484" s="14">
        <f t="shared" si="218"/>
        <v>41826.771597222221</v>
      </c>
      <c r="U3484" t="str">
        <f t="shared" si="219"/>
        <v>June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159.94000000000003</v>
      </c>
      <c r="Q3485" t="s">
        <v>8315</v>
      </c>
      <c r="R3485" t="s">
        <v>8316</v>
      </c>
      <c r="S3485" s="14">
        <f t="shared" si="217"/>
        <v>41793.668761574074</v>
      </c>
      <c r="T3485" s="14">
        <f t="shared" si="218"/>
        <v>41823.668761574074</v>
      </c>
      <c r="U3485" t="str">
        <f t="shared" si="219"/>
        <v>June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Q3486" t="s">
        <v>8315</v>
      </c>
      <c r="R3486" t="s">
        <v>8316</v>
      </c>
      <c r="S3486" s="14">
        <f t="shared" si="217"/>
        <v>42506.760405092587</v>
      </c>
      <c r="T3486" s="14">
        <f t="shared" si="218"/>
        <v>42536.760405092587</v>
      </c>
      <c r="U3486" t="str">
        <f t="shared" si="219"/>
        <v>May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Q3487" t="s">
        <v>8315</v>
      </c>
      <c r="R3487" t="s">
        <v>8316</v>
      </c>
      <c r="S3487" s="14">
        <f t="shared" si="217"/>
        <v>42372.693055555559</v>
      </c>
      <c r="T3487" s="14">
        <f t="shared" si="218"/>
        <v>42402.693055555559</v>
      </c>
      <c r="U3487" t="str">
        <f t="shared" si="219"/>
        <v>January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Q3488" t="s">
        <v>8315</v>
      </c>
      <c r="R3488" t="s">
        <v>8316</v>
      </c>
      <c r="S3488" s="14">
        <f t="shared" si="217"/>
        <v>42126.87501157407</v>
      </c>
      <c r="T3488" s="14">
        <f t="shared" si="218"/>
        <v>42158.290972222225</v>
      </c>
      <c r="U3488" t="str">
        <f t="shared" si="219"/>
        <v>May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Q3489" t="s">
        <v>8315</v>
      </c>
      <c r="R3489" t="s">
        <v>8316</v>
      </c>
      <c r="S3489" s="14">
        <f t="shared" si="217"/>
        <v>42149.940416666665</v>
      </c>
      <c r="T3489" s="14">
        <f t="shared" si="218"/>
        <v>42179.940416666665</v>
      </c>
      <c r="U3489" t="str">
        <f t="shared" si="219"/>
        <v>May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Q3490" t="s">
        <v>8315</v>
      </c>
      <c r="R3490" t="s">
        <v>8316</v>
      </c>
      <c r="S3490" s="14">
        <f t="shared" si="217"/>
        <v>42087.768055555556</v>
      </c>
      <c r="T3490" s="14">
        <f t="shared" si="218"/>
        <v>42111.666666666672</v>
      </c>
      <c r="U3490" t="str">
        <f t="shared" si="219"/>
        <v>March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Q3491" t="s">
        <v>8315</v>
      </c>
      <c r="R3491" t="s">
        <v>8316</v>
      </c>
      <c r="S3491" s="14">
        <f t="shared" si="217"/>
        <v>41753.635775462964</v>
      </c>
      <c r="T3491" s="14">
        <f t="shared" si="218"/>
        <v>41783.875</v>
      </c>
      <c r="U3491" t="str">
        <f t="shared" si="219"/>
        <v>April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127.50000000000001</v>
      </c>
      <c r="Q3492" t="s">
        <v>8315</v>
      </c>
      <c r="R3492" t="s">
        <v>8316</v>
      </c>
      <c r="S3492" s="14">
        <f t="shared" si="217"/>
        <v>42443.802361111113</v>
      </c>
      <c r="T3492" s="14">
        <f t="shared" si="218"/>
        <v>42473.802361111113</v>
      </c>
      <c r="U3492" t="str">
        <f t="shared" si="219"/>
        <v>March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Q3493" t="s">
        <v>8315</v>
      </c>
      <c r="R3493" t="s">
        <v>8316</v>
      </c>
      <c r="S3493" s="14">
        <f t="shared" si="217"/>
        <v>42121.249814814815</v>
      </c>
      <c r="T3493" s="14">
        <f t="shared" si="218"/>
        <v>42142.249814814815</v>
      </c>
      <c r="U3493" t="str">
        <f t="shared" si="219"/>
        <v>April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Q3494" t="s">
        <v>8315</v>
      </c>
      <c r="R3494" t="s">
        <v>8316</v>
      </c>
      <c r="S3494" s="14">
        <f t="shared" si="217"/>
        <v>42268.009224537032</v>
      </c>
      <c r="T3494" s="14">
        <f t="shared" si="218"/>
        <v>42303.009224537032</v>
      </c>
      <c r="U3494" t="str">
        <f t="shared" si="219"/>
        <v>September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Q3495" t="s">
        <v>8315</v>
      </c>
      <c r="R3495" t="s">
        <v>8316</v>
      </c>
      <c r="S3495" s="14">
        <f t="shared" si="217"/>
        <v>41848.866157407407</v>
      </c>
      <c r="T3495" s="14">
        <f t="shared" si="218"/>
        <v>41868.21597222222</v>
      </c>
      <c r="U3495" t="str">
        <f t="shared" si="219"/>
        <v>July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Q3496" t="s">
        <v>8315</v>
      </c>
      <c r="R3496" t="s">
        <v>8316</v>
      </c>
      <c r="S3496" s="14">
        <f t="shared" si="217"/>
        <v>42689.214988425927</v>
      </c>
      <c r="T3496" s="14">
        <f t="shared" si="218"/>
        <v>42700.25</v>
      </c>
      <c r="U3496" t="str">
        <f t="shared" si="219"/>
        <v>November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Q3497" t="s">
        <v>8315</v>
      </c>
      <c r="R3497" t="s">
        <v>8316</v>
      </c>
      <c r="S3497" s="14">
        <f t="shared" si="217"/>
        <v>41915.762835648144</v>
      </c>
      <c r="T3497" s="14">
        <f t="shared" si="218"/>
        <v>41944.720833333333</v>
      </c>
      <c r="U3497" t="str">
        <f t="shared" si="219"/>
        <v>October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Q3498" t="s">
        <v>8315</v>
      </c>
      <c r="R3498" t="s">
        <v>8316</v>
      </c>
      <c r="S3498" s="14">
        <f t="shared" si="217"/>
        <v>42584.846828703703</v>
      </c>
      <c r="T3498" s="14">
        <f t="shared" si="218"/>
        <v>42624.846828703703</v>
      </c>
      <c r="U3498" t="str">
        <f t="shared" si="219"/>
        <v>August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Q3499" t="s">
        <v>8315</v>
      </c>
      <c r="R3499" t="s">
        <v>8316</v>
      </c>
      <c r="S3499" s="14">
        <f t="shared" si="217"/>
        <v>42511.741944444446</v>
      </c>
      <c r="T3499" s="14">
        <f t="shared" si="218"/>
        <v>42523.916666666672</v>
      </c>
      <c r="U3499" t="str">
        <f t="shared" si="219"/>
        <v>May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Q3500" t="s">
        <v>8315</v>
      </c>
      <c r="R3500" t="s">
        <v>8316</v>
      </c>
      <c r="S3500" s="14">
        <f t="shared" si="217"/>
        <v>42459.15861111111</v>
      </c>
      <c r="T3500" s="14">
        <f t="shared" si="218"/>
        <v>42518.905555555553</v>
      </c>
      <c r="U3500" t="str">
        <f t="shared" si="219"/>
        <v>March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105.50000000000001</v>
      </c>
      <c r="Q3501" t="s">
        <v>8315</v>
      </c>
      <c r="R3501" t="s">
        <v>8316</v>
      </c>
      <c r="S3501" s="14">
        <f t="shared" si="217"/>
        <v>42132.036168981482</v>
      </c>
      <c r="T3501" s="14">
        <f t="shared" si="218"/>
        <v>42186.290972222225</v>
      </c>
      <c r="U3501" t="str">
        <f t="shared" si="219"/>
        <v>May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Q3502" t="s">
        <v>8315</v>
      </c>
      <c r="R3502" t="s">
        <v>8316</v>
      </c>
      <c r="S3502" s="14">
        <f t="shared" si="217"/>
        <v>42419.919421296298</v>
      </c>
      <c r="T3502" s="14">
        <f t="shared" si="218"/>
        <v>42436.207638888889</v>
      </c>
      <c r="U3502" t="str">
        <f t="shared" si="219"/>
        <v>February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100.67000000000002</v>
      </c>
      <c r="Q3503" t="s">
        <v>8315</v>
      </c>
      <c r="R3503" t="s">
        <v>8316</v>
      </c>
      <c r="S3503" s="14">
        <f t="shared" si="217"/>
        <v>42233.763831018514</v>
      </c>
      <c r="T3503" s="14">
        <f t="shared" si="218"/>
        <v>42258.763831018514</v>
      </c>
      <c r="U3503" t="str">
        <f t="shared" si="219"/>
        <v>August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Q3504" t="s">
        <v>8315</v>
      </c>
      <c r="R3504" t="s">
        <v>8316</v>
      </c>
      <c r="S3504" s="14">
        <f t="shared" si="217"/>
        <v>42430.839398148149</v>
      </c>
      <c r="T3504" s="14">
        <f t="shared" si="218"/>
        <v>42445.165972222225</v>
      </c>
      <c r="U3504" t="str">
        <f t="shared" si="219"/>
        <v>March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107.56000000000002</v>
      </c>
      <c r="Q3505" t="s">
        <v>8315</v>
      </c>
      <c r="R3505" t="s">
        <v>8316</v>
      </c>
      <c r="S3505" s="14">
        <f t="shared" si="217"/>
        <v>42545.478333333333</v>
      </c>
      <c r="T3505" s="14">
        <f t="shared" si="218"/>
        <v>42575.478333333333</v>
      </c>
      <c r="U3505" t="str">
        <f t="shared" si="219"/>
        <v>June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Q3506" t="s">
        <v>8315</v>
      </c>
      <c r="R3506" t="s">
        <v>8316</v>
      </c>
      <c r="S3506" s="14">
        <f t="shared" si="217"/>
        <v>42297.748738425929</v>
      </c>
      <c r="T3506" s="14">
        <f t="shared" si="218"/>
        <v>42327.790405092594</v>
      </c>
      <c r="U3506" t="str">
        <f t="shared" si="219"/>
        <v>October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Q3507" t="s">
        <v>8315</v>
      </c>
      <c r="R3507" t="s">
        <v>8316</v>
      </c>
      <c r="S3507" s="14">
        <f t="shared" si="217"/>
        <v>41760.935706018521</v>
      </c>
      <c r="T3507" s="14">
        <f t="shared" si="218"/>
        <v>41772.166666666664</v>
      </c>
      <c r="U3507" t="str">
        <f t="shared" si="219"/>
        <v>May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101.50000000000001</v>
      </c>
      <c r="Q3508" t="s">
        <v>8315</v>
      </c>
      <c r="R3508" t="s">
        <v>8316</v>
      </c>
      <c r="S3508" s="14">
        <f t="shared" si="217"/>
        <v>41829.734259259261</v>
      </c>
      <c r="T3508" s="14">
        <f t="shared" si="218"/>
        <v>41874.734259259261</v>
      </c>
      <c r="U3508" t="str">
        <f t="shared" si="219"/>
        <v>July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Q3509" t="s">
        <v>8315</v>
      </c>
      <c r="R3509" t="s">
        <v>8316</v>
      </c>
      <c r="S3509" s="14">
        <f t="shared" si="217"/>
        <v>42491.92288194444</v>
      </c>
      <c r="T3509" s="14">
        <f t="shared" si="218"/>
        <v>42521.92288194444</v>
      </c>
      <c r="U3509" t="str">
        <f t="shared" si="219"/>
        <v>May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Q3510" t="s">
        <v>8315</v>
      </c>
      <c r="R3510" t="s">
        <v>8316</v>
      </c>
      <c r="S3510" s="14">
        <f t="shared" si="217"/>
        <v>42477.729780092588</v>
      </c>
      <c r="T3510" s="14">
        <f t="shared" si="218"/>
        <v>42500.875</v>
      </c>
      <c r="U3510" t="str">
        <f t="shared" si="219"/>
        <v>April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106.33000000000001</v>
      </c>
      <c r="Q3511" t="s">
        <v>8315</v>
      </c>
      <c r="R3511" t="s">
        <v>8316</v>
      </c>
      <c r="S3511" s="14">
        <f t="shared" si="217"/>
        <v>41950.859560185185</v>
      </c>
      <c r="T3511" s="14">
        <f t="shared" si="218"/>
        <v>41964.204861111109</v>
      </c>
      <c r="U3511" t="str">
        <f t="shared" si="219"/>
        <v>November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Q3512" t="s">
        <v>8315</v>
      </c>
      <c r="R3512" t="s">
        <v>8316</v>
      </c>
      <c r="S3512" s="14">
        <f t="shared" si="217"/>
        <v>41802.62090277778</v>
      </c>
      <c r="T3512" s="14">
        <f t="shared" si="218"/>
        <v>41822.62090277778</v>
      </c>
      <c r="U3512" t="str">
        <f t="shared" si="219"/>
        <v>June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Q3513" t="s">
        <v>8315</v>
      </c>
      <c r="R3513" t="s">
        <v>8316</v>
      </c>
      <c r="S3513" s="14">
        <f t="shared" si="217"/>
        <v>41927.873784722222</v>
      </c>
      <c r="T3513" s="14">
        <f t="shared" si="218"/>
        <v>41950.770833333336</v>
      </c>
      <c r="U3513" t="str">
        <f t="shared" si="219"/>
        <v>October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Q3514" t="s">
        <v>8315</v>
      </c>
      <c r="R3514" t="s">
        <v>8316</v>
      </c>
      <c r="S3514" s="14">
        <f t="shared" si="217"/>
        <v>42057.536944444444</v>
      </c>
      <c r="T3514" s="14">
        <f t="shared" si="218"/>
        <v>42117.49527777778</v>
      </c>
      <c r="U3514" t="str">
        <f t="shared" si="219"/>
        <v>February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Q3515" t="s">
        <v>8315</v>
      </c>
      <c r="R3515" t="s">
        <v>8316</v>
      </c>
      <c r="S3515" s="14">
        <f t="shared" si="217"/>
        <v>41781.096203703702</v>
      </c>
      <c r="T3515" s="14">
        <f t="shared" si="218"/>
        <v>41794.207638888889</v>
      </c>
      <c r="U3515" t="str">
        <f t="shared" si="219"/>
        <v>May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Q3516" t="s">
        <v>8315</v>
      </c>
      <c r="R3516" t="s">
        <v>8316</v>
      </c>
      <c r="S3516" s="14">
        <f t="shared" si="217"/>
        <v>42020.846666666665</v>
      </c>
      <c r="T3516" s="14">
        <f t="shared" si="218"/>
        <v>42037.207638888889</v>
      </c>
      <c r="U3516" t="str">
        <f t="shared" si="219"/>
        <v>January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102.66999999999999</v>
      </c>
      <c r="Q3517" t="s">
        <v>8315</v>
      </c>
      <c r="R3517" t="s">
        <v>8316</v>
      </c>
      <c r="S3517" s="14">
        <f t="shared" si="217"/>
        <v>42125.772812499999</v>
      </c>
      <c r="T3517" s="14">
        <f t="shared" si="218"/>
        <v>42155.772812499999</v>
      </c>
      <c r="U3517" t="str">
        <f t="shared" si="219"/>
        <v>May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Q3518" t="s">
        <v>8315</v>
      </c>
      <c r="R3518" t="s">
        <v>8316</v>
      </c>
      <c r="S3518" s="14">
        <f t="shared" si="217"/>
        <v>41856.010069444441</v>
      </c>
      <c r="T3518" s="14">
        <f t="shared" si="218"/>
        <v>41890.125</v>
      </c>
      <c r="U3518" t="str">
        <f t="shared" si="219"/>
        <v>August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Q3519" t="s">
        <v>8315</v>
      </c>
      <c r="R3519" t="s">
        <v>8316</v>
      </c>
      <c r="S3519" s="14">
        <f t="shared" si="217"/>
        <v>41794.817523148144</v>
      </c>
      <c r="T3519" s="14">
        <f t="shared" si="218"/>
        <v>41824.458333333336</v>
      </c>
      <c r="U3519" t="str">
        <f t="shared" si="219"/>
        <v>June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Q3520" t="s">
        <v>8315</v>
      </c>
      <c r="R3520" t="s">
        <v>8316</v>
      </c>
      <c r="S3520" s="14">
        <f t="shared" si="217"/>
        <v>41893.783553240741</v>
      </c>
      <c r="T3520" s="14">
        <f t="shared" si="218"/>
        <v>41914.597916666666</v>
      </c>
      <c r="U3520" t="str">
        <f t="shared" si="219"/>
        <v>September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Q3521" t="s">
        <v>8315</v>
      </c>
      <c r="R3521" t="s">
        <v>8316</v>
      </c>
      <c r="S3521" s="14">
        <f t="shared" si="217"/>
        <v>42037.598958333328</v>
      </c>
      <c r="T3521" s="14">
        <f t="shared" si="218"/>
        <v>42067.598958333328</v>
      </c>
      <c r="U3521" t="str">
        <f t="shared" si="219"/>
        <v>February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Q3522" t="s">
        <v>8315</v>
      </c>
      <c r="R3522" t="s">
        <v>8316</v>
      </c>
      <c r="S3522" s="14">
        <f t="shared" si="217"/>
        <v>42227.824212962965</v>
      </c>
      <c r="T3522" s="14">
        <f t="shared" si="218"/>
        <v>42253.57430555555</v>
      </c>
      <c r="U3522" t="str">
        <f t="shared" si="219"/>
        <v>August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MROUND(E3523/D3523, 0.0001) * 100</f>
        <v>169.43</v>
      </c>
      <c r="Q3523" t="s">
        <v>8315</v>
      </c>
      <c r="R3523" t="s">
        <v>8316</v>
      </c>
      <c r="S3523" s="14">
        <f t="shared" ref="S3523:S3586" si="221">(J3523/86400)+DATE(1970,1,1)</f>
        <v>41881.361342592594</v>
      </c>
      <c r="T3523" s="14">
        <f t="shared" ref="T3523:T3586" si="222">(I3523/86400)+DATE(1970,1,1)</f>
        <v>41911.361342592594</v>
      </c>
      <c r="U3523" t="str">
        <f t="shared" ref="U3523:U3586" si="223">TEXT(S3523, "MMMM")</f>
        <v>August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Q3524" t="s">
        <v>8315</v>
      </c>
      <c r="R3524" t="s">
        <v>8316</v>
      </c>
      <c r="S3524" s="14">
        <f t="shared" si="221"/>
        <v>42234.789884259255</v>
      </c>
      <c r="T3524" s="14">
        <f t="shared" si="222"/>
        <v>42262.420833333337</v>
      </c>
      <c r="U3524" t="str">
        <f t="shared" si="223"/>
        <v>August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Q3525" t="s">
        <v>8315</v>
      </c>
      <c r="R3525" t="s">
        <v>8316</v>
      </c>
      <c r="S3525" s="14">
        <f t="shared" si="221"/>
        <v>42581.397546296299</v>
      </c>
      <c r="T3525" s="14">
        <f t="shared" si="222"/>
        <v>42638.958333333328</v>
      </c>
      <c r="U3525" t="str">
        <f t="shared" si="223"/>
        <v>July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Q3526" t="s">
        <v>8315</v>
      </c>
      <c r="R3526" t="s">
        <v>8316</v>
      </c>
      <c r="S3526" s="14">
        <f t="shared" si="221"/>
        <v>41880.76357638889</v>
      </c>
      <c r="T3526" s="14">
        <f t="shared" si="222"/>
        <v>41895.166666666664</v>
      </c>
      <c r="U3526" t="str">
        <f t="shared" si="223"/>
        <v>August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Q3527" t="s">
        <v>8315</v>
      </c>
      <c r="R3527" t="s">
        <v>8316</v>
      </c>
      <c r="S3527" s="14">
        <f t="shared" si="221"/>
        <v>42214.6956712963</v>
      </c>
      <c r="T3527" s="14">
        <f t="shared" si="222"/>
        <v>42225.666666666672</v>
      </c>
      <c r="U3527" t="str">
        <f t="shared" si="223"/>
        <v>July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Q3528" t="s">
        <v>8315</v>
      </c>
      <c r="R3528" t="s">
        <v>8316</v>
      </c>
      <c r="S3528" s="14">
        <f t="shared" si="221"/>
        <v>42460.335312499999</v>
      </c>
      <c r="T3528" s="14">
        <f t="shared" si="222"/>
        <v>42488.249305555553</v>
      </c>
      <c r="U3528" t="str">
        <f t="shared" si="223"/>
        <v>March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Q3529" t="s">
        <v>8315</v>
      </c>
      <c r="R3529" t="s">
        <v>8316</v>
      </c>
      <c r="S3529" s="14">
        <f t="shared" si="221"/>
        <v>42167.023206018523</v>
      </c>
      <c r="T3529" s="14">
        <f t="shared" si="222"/>
        <v>42196.165972222225</v>
      </c>
      <c r="U3529" t="str">
        <f t="shared" si="223"/>
        <v>June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Q3530" t="s">
        <v>8315</v>
      </c>
      <c r="R3530" t="s">
        <v>8316</v>
      </c>
      <c r="S3530" s="14">
        <f t="shared" si="221"/>
        <v>42733.50136574074</v>
      </c>
      <c r="T3530" s="14">
        <f t="shared" si="222"/>
        <v>42753.50136574074</v>
      </c>
      <c r="U3530" t="str">
        <f t="shared" si="223"/>
        <v>December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Q3531" t="s">
        <v>8315</v>
      </c>
      <c r="R3531" t="s">
        <v>8316</v>
      </c>
      <c r="S3531" s="14">
        <f t="shared" si="221"/>
        <v>42177.761782407411</v>
      </c>
      <c r="T3531" s="14">
        <f t="shared" si="222"/>
        <v>42198.041666666672</v>
      </c>
      <c r="U3531" t="str">
        <f t="shared" si="223"/>
        <v>June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Q3532" t="s">
        <v>8315</v>
      </c>
      <c r="R3532" t="s">
        <v>8316</v>
      </c>
      <c r="S3532" s="14">
        <f t="shared" si="221"/>
        <v>42442.623344907406</v>
      </c>
      <c r="T3532" s="14">
        <f t="shared" si="222"/>
        <v>42470.833333333328</v>
      </c>
      <c r="U3532" t="str">
        <f t="shared" si="223"/>
        <v>March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Q3533" t="s">
        <v>8315</v>
      </c>
      <c r="R3533" t="s">
        <v>8316</v>
      </c>
      <c r="S3533" s="14">
        <f t="shared" si="221"/>
        <v>42521.654328703706</v>
      </c>
      <c r="T3533" s="14">
        <f t="shared" si="222"/>
        <v>42551.654328703706</v>
      </c>
      <c r="U3533" t="str">
        <f t="shared" si="223"/>
        <v>May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Q3534" t="s">
        <v>8315</v>
      </c>
      <c r="R3534" t="s">
        <v>8316</v>
      </c>
      <c r="S3534" s="14">
        <f t="shared" si="221"/>
        <v>41884.599849537037</v>
      </c>
      <c r="T3534" s="14">
        <f t="shared" si="222"/>
        <v>41900.165972222225</v>
      </c>
      <c r="U3534" t="str">
        <f t="shared" si="223"/>
        <v>September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Q3535" t="s">
        <v>8315</v>
      </c>
      <c r="R3535" t="s">
        <v>8316</v>
      </c>
      <c r="S3535" s="14">
        <f t="shared" si="221"/>
        <v>42289.761192129634</v>
      </c>
      <c r="T3535" s="14">
        <f t="shared" si="222"/>
        <v>42319.802858796298</v>
      </c>
      <c r="U3535" t="str">
        <f t="shared" si="223"/>
        <v>October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Q3536" t="s">
        <v>8315</v>
      </c>
      <c r="R3536" t="s">
        <v>8316</v>
      </c>
      <c r="S3536" s="14">
        <f t="shared" si="221"/>
        <v>42243.6252662037</v>
      </c>
      <c r="T3536" s="14">
        <f t="shared" si="222"/>
        <v>42278.6252662037</v>
      </c>
      <c r="U3536" t="str">
        <f t="shared" si="223"/>
        <v>August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Q3537" t="s">
        <v>8315</v>
      </c>
      <c r="R3537" t="s">
        <v>8316</v>
      </c>
      <c r="S3537" s="14">
        <f t="shared" si="221"/>
        <v>42248.640162037038</v>
      </c>
      <c r="T3537" s="14">
        <f t="shared" si="222"/>
        <v>42279.75</v>
      </c>
      <c r="U3537" t="str">
        <f t="shared" si="223"/>
        <v>September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Q3538" t="s">
        <v>8315</v>
      </c>
      <c r="R3538" t="s">
        <v>8316</v>
      </c>
      <c r="S3538" s="14">
        <f t="shared" si="221"/>
        <v>42328.727141203708</v>
      </c>
      <c r="T3538" s="14">
        <f t="shared" si="222"/>
        <v>42358.499305555553</v>
      </c>
      <c r="U3538" t="str">
        <f t="shared" si="223"/>
        <v>November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Q3539" t="s">
        <v>8315</v>
      </c>
      <c r="R3539" t="s">
        <v>8316</v>
      </c>
      <c r="S3539" s="14">
        <f t="shared" si="221"/>
        <v>41923.354351851856</v>
      </c>
      <c r="T3539" s="14">
        <f t="shared" si="222"/>
        <v>41960.332638888889</v>
      </c>
      <c r="U3539" t="str">
        <f t="shared" si="223"/>
        <v>October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Q3540" t="s">
        <v>8315</v>
      </c>
      <c r="R3540" t="s">
        <v>8316</v>
      </c>
      <c r="S3540" s="14">
        <f t="shared" si="221"/>
        <v>42571.420601851853</v>
      </c>
      <c r="T3540" s="14">
        <f t="shared" si="222"/>
        <v>42599.420601851853</v>
      </c>
      <c r="U3540" t="str">
        <f t="shared" si="223"/>
        <v>July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119.67000000000002</v>
      </c>
      <c r="Q3541" t="s">
        <v>8315</v>
      </c>
      <c r="R3541" t="s">
        <v>8316</v>
      </c>
      <c r="S3541" s="14">
        <f t="shared" si="221"/>
        <v>42600.756041666667</v>
      </c>
      <c r="T3541" s="14">
        <f t="shared" si="222"/>
        <v>42621.756041666667</v>
      </c>
      <c r="U3541" t="str">
        <f t="shared" si="223"/>
        <v>August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Q3542" t="s">
        <v>8315</v>
      </c>
      <c r="R3542" t="s">
        <v>8316</v>
      </c>
      <c r="S3542" s="14">
        <f t="shared" si="221"/>
        <v>42517.003368055557</v>
      </c>
      <c r="T3542" s="14">
        <f t="shared" si="222"/>
        <v>42547.003368055557</v>
      </c>
      <c r="U3542" t="str">
        <f t="shared" si="223"/>
        <v>May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Q3543" t="s">
        <v>8315</v>
      </c>
      <c r="R3543" t="s">
        <v>8316</v>
      </c>
      <c r="S3543" s="14">
        <f t="shared" si="221"/>
        <v>42222.730034722219</v>
      </c>
      <c r="T3543" s="14">
        <f t="shared" si="222"/>
        <v>42247.730034722219</v>
      </c>
      <c r="U3543" t="str">
        <f t="shared" si="223"/>
        <v>August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Q3544" t="s">
        <v>8315</v>
      </c>
      <c r="R3544" t="s">
        <v>8316</v>
      </c>
      <c r="S3544" s="14">
        <f t="shared" si="221"/>
        <v>41829.599791666667</v>
      </c>
      <c r="T3544" s="14">
        <f t="shared" si="222"/>
        <v>41889.599791666667</v>
      </c>
      <c r="U3544" t="str">
        <f t="shared" si="223"/>
        <v>July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Q3545" t="s">
        <v>8315</v>
      </c>
      <c r="R3545" t="s">
        <v>8316</v>
      </c>
      <c r="S3545" s="14">
        <f t="shared" si="221"/>
        <v>42150.755312499998</v>
      </c>
      <c r="T3545" s="14">
        <f t="shared" si="222"/>
        <v>42180.755312499998</v>
      </c>
      <c r="U3545" t="str">
        <f t="shared" si="223"/>
        <v>May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Q3546" t="s">
        <v>8315</v>
      </c>
      <c r="R3546" t="s">
        <v>8316</v>
      </c>
      <c r="S3546" s="14">
        <f t="shared" si="221"/>
        <v>42040.831678240742</v>
      </c>
      <c r="T3546" s="14">
        <f t="shared" si="222"/>
        <v>42070.831678240742</v>
      </c>
      <c r="U3546" t="str">
        <f t="shared" si="223"/>
        <v>February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Q3547" t="s">
        <v>8315</v>
      </c>
      <c r="R3547" t="s">
        <v>8316</v>
      </c>
      <c r="S3547" s="14">
        <f t="shared" si="221"/>
        <v>42075.807395833333</v>
      </c>
      <c r="T3547" s="14">
        <f t="shared" si="222"/>
        <v>42105.807395833333</v>
      </c>
      <c r="U3547" t="str">
        <f t="shared" si="223"/>
        <v>March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Q3548" t="s">
        <v>8315</v>
      </c>
      <c r="R3548" t="s">
        <v>8316</v>
      </c>
      <c r="S3548" s="14">
        <f t="shared" si="221"/>
        <v>42073.660694444443</v>
      </c>
      <c r="T3548" s="14">
        <f t="shared" si="222"/>
        <v>42095.165972222225</v>
      </c>
      <c r="U3548" t="str">
        <f t="shared" si="223"/>
        <v>March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114.41000000000001</v>
      </c>
      <c r="Q3549" t="s">
        <v>8315</v>
      </c>
      <c r="R3549" t="s">
        <v>8316</v>
      </c>
      <c r="S3549" s="14">
        <f t="shared" si="221"/>
        <v>42480.078715277778</v>
      </c>
      <c r="T3549" s="14">
        <f t="shared" si="222"/>
        <v>42504.165972222225</v>
      </c>
      <c r="U3549" t="str">
        <f t="shared" si="223"/>
        <v>April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Q3550" t="s">
        <v>8315</v>
      </c>
      <c r="R3550" t="s">
        <v>8316</v>
      </c>
      <c r="S3550" s="14">
        <f t="shared" si="221"/>
        <v>42411.942291666666</v>
      </c>
      <c r="T3550" s="14">
        <f t="shared" si="222"/>
        <v>42434.041666666672</v>
      </c>
      <c r="U3550" t="str">
        <f t="shared" si="223"/>
        <v>February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Q3551" t="s">
        <v>8315</v>
      </c>
      <c r="R3551" t="s">
        <v>8316</v>
      </c>
      <c r="S3551" s="14">
        <f t="shared" si="221"/>
        <v>42223.394363425927</v>
      </c>
      <c r="T3551" s="14">
        <f t="shared" si="222"/>
        <v>42251.394363425927</v>
      </c>
      <c r="U3551" t="str">
        <f t="shared" si="223"/>
        <v>August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Q3552" t="s">
        <v>8315</v>
      </c>
      <c r="R3552" t="s">
        <v>8316</v>
      </c>
      <c r="S3552" s="14">
        <f t="shared" si="221"/>
        <v>42462.893495370372</v>
      </c>
      <c r="T3552" s="14">
        <f t="shared" si="222"/>
        <v>42492.893495370372</v>
      </c>
      <c r="U3552" t="str">
        <f t="shared" si="223"/>
        <v>April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Q3553" t="s">
        <v>8315</v>
      </c>
      <c r="R3553" t="s">
        <v>8316</v>
      </c>
      <c r="S3553" s="14">
        <f t="shared" si="221"/>
        <v>41753.515856481477</v>
      </c>
      <c r="T3553" s="14">
        <f t="shared" si="222"/>
        <v>41781.921527777777</v>
      </c>
      <c r="U3553" t="str">
        <f t="shared" si="223"/>
        <v>April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Q3554" t="s">
        <v>8315</v>
      </c>
      <c r="R3554" t="s">
        <v>8316</v>
      </c>
      <c r="S3554" s="14">
        <f t="shared" si="221"/>
        <v>41788.587083333332</v>
      </c>
      <c r="T3554" s="14">
        <f t="shared" si="222"/>
        <v>41818.587083333332</v>
      </c>
      <c r="U3554" t="str">
        <f t="shared" si="223"/>
        <v>May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Q3555" t="s">
        <v>8315</v>
      </c>
      <c r="R3555" t="s">
        <v>8316</v>
      </c>
      <c r="S3555" s="14">
        <f t="shared" si="221"/>
        <v>42196.028703703705</v>
      </c>
      <c r="T3555" s="14">
        <f t="shared" si="222"/>
        <v>42228</v>
      </c>
      <c r="U3555" t="str">
        <f t="shared" si="223"/>
        <v>July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113.42000000000002</v>
      </c>
      <c r="Q3556" t="s">
        <v>8315</v>
      </c>
      <c r="R3556" t="s">
        <v>8316</v>
      </c>
      <c r="S3556" s="14">
        <f t="shared" si="221"/>
        <v>42016.050451388888</v>
      </c>
      <c r="T3556" s="14">
        <f t="shared" si="222"/>
        <v>42046.708333333328</v>
      </c>
      <c r="U3556" t="str">
        <f t="shared" si="223"/>
        <v>January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Q3557" t="s">
        <v>8315</v>
      </c>
      <c r="R3557" t="s">
        <v>8316</v>
      </c>
      <c r="S3557" s="14">
        <f t="shared" si="221"/>
        <v>42661.442060185189</v>
      </c>
      <c r="T3557" s="14">
        <f t="shared" si="222"/>
        <v>42691.483726851853</v>
      </c>
      <c r="U3557" t="str">
        <f t="shared" si="223"/>
        <v>October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100.44999999999999</v>
      </c>
      <c r="Q3558" t="s">
        <v>8315</v>
      </c>
      <c r="R3558" t="s">
        <v>8316</v>
      </c>
      <c r="S3558" s="14">
        <f t="shared" si="221"/>
        <v>41808.649583333332</v>
      </c>
      <c r="T3558" s="14">
        <f t="shared" si="222"/>
        <v>41868.649583333332</v>
      </c>
      <c r="U3558" t="str">
        <f t="shared" si="223"/>
        <v>June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100.03999999999999</v>
      </c>
      <c r="Q3559" t="s">
        <v>8315</v>
      </c>
      <c r="R3559" t="s">
        <v>8316</v>
      </c>
      <c r="S3559" s="14">
        <f t="shared" si="221"/>
        <v>41730.276747685188</v>
      </c>
      <c r="T3559" s="14">
        <f t="shared" si="222"/>
        <v>41764.276747685188</v>
      </c>
      <c r="U3559" t="str">
        <f t="shared" si="223"/>
        <v>April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144.00000000000003</v>
      </c>
      <c r="Q3560" t="s">
        <v>8315</v>
      </c>
      <c r="R3560" t="s">
        <v>8316</v>
      </c>
      <c r="S3560" s="14">
        <f t="shared" si="221"/>
        <v>42139.816840277781</v>
      </c>
      <c r="T3560" s="14">
        <f t="shared" si="222"/>
        <v>42181.875</v>
      </c>
      <c r="U3560" t="str">
        <f t="shared" si="223"/>
        <v>May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103.50000000000001</v>
      </c>
      <c r="Q3561" t="s">
        <v>8315</v>
      </c>
      <c r="R3561" t="s">
        <v>8316</v>
      </c>
      <c r="S3561" s="14">
        <f t="shared" si="221"/>
        <v>42194.096157407403</v>
      </c>
      <c r="T3561" s="14">
        <f t="shared" si="222"/>
        <v>42216.373611111107</v>
      </c>
      <c r="U3561" t="str">
        <f t="shared" si="223"/>
        <v>July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Q3562" t="s">
        <v>8315</v>
      </c>
      <c r="R3562" t="s">
        <v>8316</v>
      </c>
      <c r="S3562" s="14">
        <f t="shared" si="221"/>
        <v>42115.889652777776</v>
      </c>
      <c r="T3562" s="14">
        <f t="shared" si="222"/>
        <v>42151.114583333328</v>
      </c>
      <c r="U3562" t="str">
        <f t="shared" si="223"/>
        <v>April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Q3563" t="s">
        <v>8315</v>
      </c>
      <c r="R3563" t="s">
        <v>8316</v>
      </c>
      <c r="S3563" s="14">
        <f t="shared" si="221"/>
        <v>42203.680300925931</v>
      </c>
      <c r="T3563" s="14">
        <f t="shared" si="222"/>
        <v>42221.775000000001</v>
      </c>
      <c r="U3563" t="str">
        <f t="shared" si="223"/>
        <v>July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148.89000000000001</v>
      </c>
      <c r="Q3564" t="s">
        <v>8315</v>
      </c>
      <c r="R3564" t="s">
        <v>8316</v>
      </c>
      <c r="S3564" s="14">
        <f t="shared" si="221"/>
        <v>42433.761886574073</v>
      </c>
      <c r="T3564" s="14">
        <f t="shared" si="222"/>
        <v>42442.916666666672</v>
      </c>
      <c r="U3564" t="str">
        <f t="shared" si="223"/>
        <v>March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Q3565" t="s">
        <v>8315</v>
      </c>
      <c r="R3565" t="s">
        <v>8316</v>
      </c>
      <c r="S3565" s="14">
        <f t="shared" si="221"/>
        <v>42555.671944444446</v>
      </c>
      <c r="T3565" s="14">
        <f t="shared" si="222"/>
        <v>42583.791666666672</v>
      </c>
      <c r="U3565" t="str">
        <f t="shared" si="223"/>
        <v>July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100.50000000000001</v>
      </c>
      <c r="Q3566" t="s">
        <v>8315</v>
      </c>
      <c r="R3566" t="s">
        <v>8316</v>
      </c>
      <c r="S3566" s="14">
        <f t="shared" si="221"/>
        <v>42236.623252314814</v>
      </c>
      <c r="T3566" s="14">
        <f t="shared" si="222"/>
        <v>42282.666666666672</v>
      </c>
      <c r="U3566" t="str">
        <f t="shared" si="223"/>
        <v>August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Q3567" t="s">
        <v>8315</v>
      </c>
      <c r="R3567" t="s">
        <v>8316</v>
      </c>
      <c r="S3567" s="14">
        <f t="shared" si="221"/>
        <v>41974.743148148147</v>
      </c>
      <c r="T3567" s="14">
        <f t="shared" si="222"/>
        <v>42004.743148148147</v>
      </c>
      <c r="U3567" t="str">
        <f t="shared" si="223"/>
        <v>December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Q3568" t="s">
        <v>8315</v>
      </c>
      <c r="R3568" t="s">
        <v>8316</v>
      </c>
      <c r="S3568" s="14">
        <f t="shared" si="221"/>
        <v>41997.507905092592</v>
      </c>
      <c r="T3568" s="14">
        <f t="shared" si="222"/>
        <v>42027.507905092592</v>
      </c>
      <c r="U3568" t="str">
        <f t="shared" si="223"/>
        <v>December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Q3569" t="s">
        <v>8315</v>
      </c>
      <c r="R3569" t="s">
        <v>8316</v>
      </c>
      <c r="S3569" s="14">
        <f t="shared" si="221"/>
        <v>42135.810694444444</v>
      </c>
      <c r="T3569" s="14">
        <f t="shared" si="222"/>
        <v>42165.810694444444</v>
      </c>
      <c r="U3569" t="str">
        <f t="shared" si="223"/>
        <v>May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Q3570" t="s">
        <v>8315</v>
      </c>
      <c r="R3570" t="s">
        <v>8316</v>
      </c>
      <c r="S3570" s="14">
        <f t="shared" si="221"/>
        <v>41869.740671296298</v>
      </c>
      <c r="T3570" s="14">
        <f t="shared" si="222"/>
        <v>41899.740671296298</v>
      </c>
      <c r="U3570" t="str">
        <f t="shared" si="223"/>
        <v>August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100.48000000000002</v>
      </c>
      <c r="Q3571" t="s">
        <v>8315</v>
      </c>
      <c r="R3571" t="s">
        <v>8316</v>
      </c>
      <c r="S3571" s="14">
        <f t="shared" si="221"/>
        <v>41982.688611111109</v>
      </c>
      <c r="T3571" s="14">
        <f t="shared" si="222"/>
        <v>42012.688611111109</v>
      </c>
      <c r="U3571" t="str">
        <f t="shared" si="223"/>
        <v>December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Q3572" t="s">
        <v>8315</v>
      </c>
      <c r="R3572" t="s">
        <v>8316</v>
      </c>
      <c r="S3572" s="14">
        <f t="shared" si="221"/>
        <v>41976.331979166665</v>
      </c>
      <c r="T3572" s="14">
        <f t="shared" si="222"/>
        <v>42004.291666666672</v>
      </c>
      <c r="U3572" t="str">
        <f t="shared" si="223"/>
        <v>December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122.07000000000001</v>
      </c>
      <c r="Q3573" t="s">
        <v>8315</v>
      </c>
      <c r="R3573" t="s">
        <v>8316</v>
      </c>
      <c r="S3573" s="14">
        <f t="shared" si="221"/>
        <v>41912.858946759261</v>
      </c>
      <c r="T3573" s="14">
        <f t="shared" si="222"/>
        <v>41942.858946759261</v>
      </c>
      <c r="U3573" t="str">
        <f t="shared" si="223"/>
        <v>September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Q3574" t="s">
        <v>8315</v>
      </c>
      <c r="R3574" t="s">
        <v>8316</v>
      </c>
      <c r="S3574" s="14">
        <f t="shared" si="221"/>
        <v>42146.570393518516</v>
      </c>
      <c r="T3574" s="14">
        <f t="shared" si="222"/>
        <v>42176.570393518516</v>
      </c>
      <c r="U3574" t="str">
        <f t="shared" si="223"/>
        <v>May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Q3575" t="s">
        <v>8315</v>
      </c>
      <c r="R3575" t="s">
        <v>8316</v>
      </c>
      <c r="S3575" s="14">
        <f t="shared" si="221"/>
        <v>41921.375532407408</v>
      </c>
      <c r="T3575" s="14">
        <f t="shared" si="222"/>
        <v>41951.417199074072</v>
      </c>
      <c r="U3575" t="str">
        <f t="shared" si="223"/>
        <v>October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106.12000000000002</v>
      </c>
      <c r="Q3576" t="s">
        <v>8315</v>
      </c>
      <c r="R3576" t="s">
        <v>8316</v>
      </c>
      <c r="S3576" s="14">
        <f t="shared" si="221"/>
        <v>41926.942685185189</v>
      </c>
      <c r="T3576" s="14">
        <f t="shared" si="222"/>
        <v>41956.984351851846</v>
      </c>
      <c r="U3576" t="str">
        <f t="shared" si="223"/>
        <v>October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Q3577" t="s">
        <v>8315</v>
      </c>
      <c r="R3577" t="s">
        <v>8316</v>
      </c>
      <c r="S3577" s="14">
        <f t="shared" si="221"/>
        <v>42561.783877314811</v>
      </c>
      <c r="T3577" s="14">
        <f t="shared" si="222"/>
        <v>42593.165972222225</v>
      </c>
      <c r="U3577" t="str">
        <f t="shared" si="223"/>
        <v>July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Q3578" t="s">
        <v>8315</v>
      </c>
      <c r="R3578" t="s">
        <v>8316</v>
      </c>
      <c r="S3578" s="14">
        <f t="shared" si="221"/>
        <v>42649.54923611111</v>
      </c>
      <c r="T3578" s="14">
        <f t="shared" si="222"/>
        <v>42709.590902777782</v>
      </c>
      <c r="U3578" t="str">
        <f t="shared" si="223"/>
        <v>October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Q3579" t="s">
        <v>8315</v>
      </c>
      <c r="R3579" t="s">
        <v>8316</v>
      </c>
      <c r="S3579" s="14">
        <f t="shared" si="221"/>
        <v>42093.786840277782</v>
      </c>
      <c r="T3579" s="14">
        <f t="shared" si="222"/>
        <v>42120.26944444445</v>
      </c>
      <c r="U3579" t="str">
        <f t="shared" si="223"/>
        <v>March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Q3580" t="s">
        <v>8315</v>
      </c>
      <c r="R3580" t="s">
        <v>8316</v>
      </c>
      <c r="S3580" s="14">
        <f t="shared" si="221"/>
        <v>42460.733530092592</v>
      </c>
      <c r="T3580" s="14">
        <f t="shared" si="222"/>
        <v>42490.733530092592</v>
      </c>
      <c r="U3580" t="str">
        <f t="shared" si="223"/>
        <v>March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Q3581" t="s">
        <v>8315</v>
      </c>
      <c r="R3581" t="s">
        <v>8316</v>
      </c>
      <c r="S3581" s="14">
        <f t="shared" si="221"/>
        <v>42430.762222222227</v>
      </c>
      <c r="T3581" s="14">
        <f t="shared" si="222"/>
        <v>42460.720555555556</v>
      </c>
      <c r="U3581" t="str">
        <f t="shared" si="223"/>
        <v>March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Q3582" t="s">
        <v>8315</v>
      </c>
      <c r="R3582" t="s">
        <v>8316</v>
      </c>
      <c r="S3582" s="14">
        <f t="shared" si="221"/>
        <v>42026.176180555558</v>
      </c>
      <c r="T3582" s="14">
        <f t="shared" si="222"/>
        <v>42064.207638888889</v>
      </c>
      <c r="U3582" t="str">
        <f t="shared" si="223"/>
        <v>January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Q3583" t="s">
        <v>8315</v>
      </c>
      <c r="R3583" t="s">
        <v>8316</v>
      </c>
      <c r="S3583" s="14">
        <f t="shared" si="221"/>
        <v>41836.471180555556</v>
      </c>
      <c r="T3583" s="14">
        <f t="shared" si="222"/>
        <v>41850.471180555556</v>
      </c>
      <c r="U3583" t="str">
        <f t="shared" si="223"/>
        <v>July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Q3584" t="s">
        <v>8315</v>
      </c>
      <c r="R3584" t="s">
        <v>8316</v>
      </c>
      <c r="S3584" s="14">
        <f t="shared" si="221"/>
        <v>42451.095856481479</v>
      </c>
      <c r="T3584" s="14">
        <f t="shared" si="222"/>
        <v>42465.095856481479</v>
      </c>
      <c r="U3584" t="str">
        <f t="shared" si="223"/>
        <v>March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Q3585" t="s">
        <v>8315</v>
      </c>
      <c r="R3585" t="s">
        <v>8316</v>
      </c>
      <c r="S3585" s="14">
        <f t="shared" si="221"/>
        <v>42418.425983796296</v>
      </c>
      <c r="T3585" s="14">
        <f t="shared" si="222"/>
        <v>42478.384317129632</v>
      </c>
      <c r="U3585" t="str">
        <f t="shared" si="223"/>
        <v>February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Q3586" t="s">
        <v>8315</v>
      </c>
      <c r="R3586" t="s">
        <v>8316</v>
      </c>
      <c r="S3586" s="14">
        <f t="shared" si="221"/>
        <v>42168.316481481481</v>
      </c>
      <c r="T3586" s="14">
        <f t="shared" si="222"/>
        <v>42198.316481481481</v>
      </c>
      <c r="U3586" t="str">
        <f t="shared" si="223"/>
        <v>June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MROUND(E3587/D3587, 0.0001) * 100</f>
        <v>119.12</v>
      </c>
      <c r="Q3587" t="s">
        <v>8315</v>
      </c>
      <c r="R3587" t="s">
        <v>8316</v>
      </c>
      <c r="S3587" s="14">
        <f t="shared" ref="S3587:S3650" si="225">(J3587/86400)+DATE(1970,1,1)</f>
        <v>41964.716319444444</v>
      </c>
      <c r="T3587" s="14">
        <f t="shared" ref="T3587:T3650" si="226">(I3587/86400)+DATE(1970,1,1)</f>
        <v>41994.716319444444</v>
      </c>
      <c r="U3587" t="str">
        <f t="shared" ref="U3587:U3650" si="227">TEXT(S3587, "MMMM")</f>
        <v>November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Q3588" t="s">
        <v>8315</v>
      </c>
      <c r="R3588" t="s">
        <v>8316</v>
      </c>
      <c r="S3588" s="14">
        <f t="shared" si="225"/>
        <v>42576.697569444441</v>
      </c>
      <c r="T3588" s="14">
        <f t="shared" si="226"/>
        <v>42636.697569444441</v>
      </c>
      <c r="U3588" t="str">
        <f t="shared" si="227"/>
        <v>July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Q3589" t="s">
        <v>8315</v>
      </c>
      <c r="R3589" t="s">
        <v>8316</v>
      </c>
      <c r="S3589" s="14">
        <f t="shared" si="225"/>
        <v>42503.539976851855</v>
      </c>
      <c r="T3589" s="14">
        <f t="shared" si="226"/>
        <v>42548.791666666672</v>
      </c>
      <c r="U3589" t="str">
        <f t="shared" si="227"/>
        <v>May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100.50000000000001</v>
      </c>
      <c r="Q3590" t="s">
        <v>8315</v>
      </c>
      <c r="R3590" t="s">
        <v>8316</v>
      </c>
      <c r="S3590" s="14">
        <f t="shared" si="225"/>
        <v>42101.828819444447</v>
      </c>
      <c r="T3590" s="14">
        <f t="shared" si="226"/>
        <v>42123.958333333328</v>
      </c>
      <c r="U3590" t="str">
        <f t="shared" si="227"/>
        <v>April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127.50000000000001</v>
      </c>
      <c r="Q3591" t="s">
        <v>8315</v>
      </c>
      <c r="R3591" t="s">
        <v>8316</v>
      </c>
      <c r="S3591" s="14">
        <f t="shared" si="225"/>
        <v>42125.647534722222</v>
      </c>
      <c r="T3591" s="14">
        <f t="shared" si="226"/>
        <v>42150.647534722222</v>
      </c>
      <c r="U3591" t="str">
        <f t="shared" si="227"/>
        <v>May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100.06000000000002</v>
      </c>
      <c r="Q3592" t="s">
        <v>8315</v>
      </c>
      <c r="R3592" t="s">
        <v>8316</v>
      </c>
      <c r="S3592" s="14">
        <f t="shared" si="225"/>
        <v>41902.333726851852</v>
      </c>
      <c r="T3592" s="14">
        <f t="shared" si="226"/>
        <v>41932.333726851852</v>
      </c>
      <c r="U3592" t="str">
        <f t="shared" si="227"/>
        <v>September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Q3593" t="s">
        <v>8315</v>
      </c>
      <c r="R3593" t="s">
        <v>8316</v>
      </c>
      <c r="S3593" s="14">
        <f t="shared" si="225"/>
        <v>42003.948425925926</v>
      </c>
      <c r="T3593" s="14">
        <f t="shared" si="226"/>
        <v>42028.207638888889</v>
      </c>
      <c r="U3593" t="str">
        <f t="shared" si="227"/>
        <v>December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Q3594" t="s">
        <v>8315</v>
      </c>
      <c r="R3594" t="s">
        <v>8316</v>
      </c>
      <c r="S3594" s="14">
        <f t="shared" si="225"/>
        <v>41988.829942129625</v>
      </c>
      <c r="T3594" s="14">
        <f t="shared" si="226"/>
        <v>42046.207638888889</v>
      </c>
      <c r="U3594" t="str">
        <f t="shared" si="227"/>
        <v>December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110.63000000000001</v>
      </c>
      <c r="Q3595" t="s">
        <v>8315</v>
      </c>
      <c r="R3595" t="s">
        <v>8316</v>
      </c>
      <c r="S3595" s="14">
        <f t="shared" si="225"/>
        <v>41974.898599537039</v>
      </c>
      <c r="T3595" s="14">
        <f t="shared" si="226"/>
        <v>42009.851388888885</v>
      </c>
      <c r="U3595" t="str">
        <f t="shared" si="227"/>
        <v>December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125.94000000000001</v>
      </c>
      <c r="Q3596" t="s">
        <v>8315</v>
      </c>
      <c r="R3596" t="s">
        <v>8316</v>
      </c>
      <c r="S3596" s="14">
        <f t="shared" si="225"/>
        <v>42592.066921296297</v>
      </c>
      <c r="T3596" s="14">
        <f t="shared" si="226"/>
        <v>42617.066921296297</v>
      </c>
      <c r="U3596" t="str">
        <f t="shared" si="227"/>
        <v>August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Q3597" t="s">
        <v>8315</v>
      </c>
      <c r="R3597" t="s">
        <v>8316</v>
      </c>
      <c r="S3597" s="14">
        <f t="shared" si="225"/>
        <v>42050.008368055554</v>
      </c>
      <c r="T3597" s="14">
        <f t="shared" si="226"/>
        <v>42076.290972222225</v>
      </c>
      <c r="U3597" t="str">
        <f t="shared" si="227"/>
        <v>February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107.73000000000002</v>
      </c>
      <c r="Q3598" t="s">
        <v>8315</v>
      </c>
      <c r="R3598" t="s">
        <v>8316</v>
      </c>
      <c r="S3598" s="14">
        <f t="shared" si="225"/>
        <v>41856.715069444443</v>
      </c>
      <c r="T3598" s="14">
        <f t="shared" si="226"/>
        <v>41877.715069444443</v>
      </c>
      <c r="U3598" t="str">
        <f t="shared" si="227"/>
        <v>August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Q3599" t="s">
        <v>8315</v>
      </c>
      <c r="R3599" t="s">
        <v>8316</v>
      </c>
      <c r="S3599" s="14">
        <f t="shared" si="225"/>
        <v>42417.585532407407</v>
      </c>
      <c r="T3599" s="14">
        <f t="shared" si="226"/>
        <v>42432.249305555553</v>
      </c>
      <c r="U3599" t="str">
        <f t="shared" si="227"/>
        <v>February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Q3600" t="s">
        <v>8315</v>
      </c>
      <c r="R3600" t="s">
        <v>8316</v>
      </c>
      <c r="S3600" s="14">
        <f t="shared" si="225"/>
        <v>41866.79886574074</v>
      </c>
      <c r="T3600" s="14">
        <f t="shared" si="226"/>
        <v>41885.207638888889</v>
      </c>
      <c r="U3600" t="str">
        <f t="shared" si="227"/>
        <v>August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Q3601" t="s">
        <v>8315</v>
      </c>
      <c r="R3601" t="s">
        <v>8316</v>
      </c>
      <c r="S3601" s="14">
        <f t="shared" si="225"/>
        <v>42220.79487268519</v>
      </c>
      <c r="T3601" s="14">
        <f t="shared" si="226"/>
        <v>42246</v>
      </c>
      <c r="U3601" t="str">
        <f t="shared" si="227"/>
        <v>August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Q3602" t="s">
        <v>8315</v>
      </c>
      <c r="R3602" t="s">
        <v>8316</v>
      </c>
      <c r="S3602" s="14">
        <f t="shared" si="225"/>
        <v>42628.849120370374</v>
      </c>
      <c r="T3602" s="14">
        <f t="shared" si="226"/>
        <v>42656.849120370374</v>
      </c>
      <c r="U3602" t="str">
        <f t="shared" si="227"/>
        <v>September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Q3603" t="s">
        <v>8315</v>
      </c>
      <c r="R3603" t="s">
        <v>8316</v>
      </c>
      <c r="S3603" s="14">
        <f t="shared" si="225"/>
        <v>41990.99863425926</v>
      </c>
      <c r="T3603" s="14">
        <f t="shared" si="226"/>
        <v>42020.99863425926</v>
      </c>
      <c r="U3603" t="str">
        <f t="shared" si="227"/>
        <v>December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Q3604" t="s">
        <v>8315</v>
      </c>
      <c r="R3604" t="s">
        <v>8316</v>
      </c>
      <c r="S3604" s="14">
        <f t="shared" si="225"/>
        <v>42447.894432870366</v>
      </c>
      <c r="T3604" s="14">
        <f t="shared" si="226"/>
        <v>42507.894432870366</v>
      </c>
      <c r="U3604" t="str">
        <f t="shared" si="227"/>
        <v>March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170.67000000000002</v>
      </c>
      <c r="Q3605" t="s">
        <v>8315</v>
      </c>
      <c r="R3605" t="s">
        <v>8316</v>
      </c>
      <c r="S3605" s="14">
        <f t="shared" si="225"/>
        <v>42283.864351851851</v>
      </c>
      <c r="T3605" s="14">
        <f t="shared" si="226"/>
        <v>42313.906018518523</v>
      </c>
      <c r="U3605" t="str">
        <f t="shared" si="227"/>
        <v>October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112.83000000000001</v>
      </c>
      <c r="Q3606" t="s">
        <v>8315</v>
      </c>
      <c r="R3606" t="s">
        <v>8316</v>
      </c>
      <c r="S3606" s="14">
        <f t="shared" si="225"/>
        <v>42483.015694444446</v>
      </c>
      <c r="T3606" s="14">
        <f t="shared" si="226"/>
        <v>42489.290972222225</v>
      </c>
      <c r="U3606" t="str">
        <f t="shared" si="227"/>
        <v>April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Q3607" t="s">
        <v>8315</v>
      </c>
      <c r="R3607" t="s">
        <v>8316</v>
      </c>
      <c r="S3607" s="14">
        <f t="shared" si="225"/>
        <v>42383.793124999997</v>
      </c>
      <c r="T3607" s="14">
        <f t="shared" si="226"/>
        <v>42413.793124999997</v>
      </c>
      <c r="U3607" t="str">
        <f t="shared" si="227"/>
        <v>January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Q3608" t="s">
        <v>8315</v>
      </c>
      <c r="R3608" t="s">
        <v>8316</v>
      </c>
      <c r="S3608" s="14">
        <f t="shared" si="225"/>
        <v>42566.604826388888</v>
      </c>
      <c r="T3608" s="14">
        <f t="shared" si="226"/>
        <v>42596.604826388888</v>
      </c>
      <c r="U3608" t="str">
        <f t="shared" si="227"/>
        <v>July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Q3609" t="s">
        <v>8315</v>
      </c>
      <c r="R3609" t="s">
        <v>8316</v>
      </c>
      <c r="S3609" s="14">
        <f t="shared" si="225"/>
        <v>42338.963912037041</v>
      </c>
      <c r="T3609" s="14">
        <f t="shared" si="226"/>
        <v>42353</v>
      </c>
      <c r="U3609" t="str">
        <f t="shared" si="227"/>
        <v>November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Q3610" t="s">
        <v>8315</v>
      </c>
      <c r="R3610" t="s">
        <v>8316</v>
      </c>
      <c r="S3610" s="14">
        <f t="shared" si="225"/>
        <v>42506.709374999999</v>
      </c>
      <c r="T3610" s="14">
        <f t="shared" si="226"/>
        <v>42538.583333333328</v>
      </c>
      <c r="U3610" t="str">
        <f t="shared" si="227"/>
        <v>May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153.32000000000002</v>
      </c>
      <c r="Q3611" t="s">
        <v>8315</v>
      </c>
      <c r="R3611" t="s">
        <v>8316</v>
      </c>
      <c r="S3611" s="14">
        <f t="shared" si="225"/>
        <v>42429.991724537038</v>
      </c>
      <c r="T3611" s="14">
        <f t="shared" si="226"/>
        <v>42459.950057870374</v>
      </c>
      <c r="U3611" t="str">
        <f t="shared" si="227"/>
        <v>February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Q3612" t="s">
        <v>8315</v>
      </c>
      <c r="R3612" t="s">
        <v>8316</v>
      </c>
      <c r="S3612" s="14">
        <f t="shared" si="225"/>
        <v>42203.432129629626</v>
      </c>
      <c r="T3612" s="14">
        <f t="shared" si="226"/>
        <v>42233.432129629626</v>
      </c>
      <c r="U3612" t="str">
        <f t="shared" si="227"/>
        <v>July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Q3613" t="s">
        <v>8315</v>
      </c>
      <c r="R3613" t="s">
        <v>8316</v>
      </c>
      <c r="S3613" s="14">
        <f t="shared" si="225"/>
        <v>42072.370381944449</v>
      </c>
      <c r="T3613" s="14">
        <f t="shared" si="226"/>
        <v>42102.370381944449</v>
      </c>
      <c r="U3613" t="str">
        <f t="shared" si="227"/>
        <v>March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Q3614" t="s">
        <v>8315</v>
      </c>
      <c r="R3614" t="s">
        <v>8316</v>
      </c>
      <c r="S3614" s="14">
        <f t="shared" si="225"/>
        <v>41789.726979166662</v>
      </c>
      <c r="T3614" s="14">
        <f t="shared" si="226"/>
        <v>41799.726979166662</v>
      </c>
      <c r="U3614" t="str">
        <f t="shared" si="227"/>
        <v>May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Q3615" t="s">
        <v>8315</v>
      </c>
      <c r="R3615" t="s">
        <v>8316</v>
      </c>
      <c r="S3615" s="14">
        <f t="shared" si="225"/>
        <v>41788.58997685185</v>
      </c>
      <c r="T3615" s="14">
        <f t="shared" si="226"/>
        <v>41818.58997685185</v>
      </c>
      <c r="U3615" t="str">
        <f t="shared" si="227"/>
        <v>May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Q3616" t="s">
        <v>8315</v>
      </c>
      <c r="R3616" t="s">
        <v>8316</v>
      </c>
      <c r="S3616" s="14">
        <f t="shared" si="225"/>
        <v>42144.041851851856</v>
      </c>
      <c r="T3616" s="14">
        <f t="shared" si="226"/>
        <v>42174.041851851856</v>
      </c>
      <c r="U3616" t="str">
        <f t="shared" si="227"/>
        <v>May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Q3617" t="s">
        <v>8315</v>
      </c>
      <c r="R3617" t="s">
        <v>8316</v>
      </c>
      <c r="S3617" s="14">
        <f t="shared" si="225"/>
        <v>42318.593703703707</v>
      </c>
      <c r="T3617" s="14">
        <f t="shared" si="226"/>
        <v>42348.593703703707</v>
      </c>
      <c r="U3617" t="str">
        <f t="shared" si="227"/>
        <v>November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Q3618" t="s">
        <v>8315</v>
      </c>
      <c r="R3618" t="s">
        <v>8316</v>
      </c>
      <c r="S3618" s="14">
        <f t="shared" si="225"/>
        <v>42052.949814814812</v>
      </c>
      <c r="T3618" s="14">
        <f t="shared" si="226"/>
        <v>42082.908148148148</v>
      </c>
      <c r="U3618" t="str">
        <f t="shared" si="227"/>
        <v>February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Q3619" t="s">
        <v>8315</v>
      </c>
      <c r="R3619" t="s">
        <v>8316</v>
      </c>
      <c r="S3619" s="14">
        <f t="shared" si="225"/>
        <v>42779.610289351855</v>
      </c>
      <c r="T3619" s="14">
        <f t="shared" si="226"/>
        <v>42794</v>
      </c>
      <c r="U3619" t="str">
        <f t="shared" si="227"/>
        <v>February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Q3620" t="s">
        <v>8315</v>
      </c>
      <c r="R3620" t="s">
        <v>8316</v>
      </c>
      <c r="S3620" s="14">
        <f t="shared" si="225"/>
        <v>42128.627893518518</v>
      </c>
      <c r="T3620" s="14">
        <f t="shared" si="226"/>
        <v>42158.627893518518</v>
      </c>
      <c r="U3620" t="str">
        <f t="shared" si="227"/>
        <v>May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113.00000000000001</v>
      </c>
      <c r="Q3621" t="s">
        <v>8315</v>
      </c>
      <c r="R3621" t="s">
        <v>8316</v>
      </c>
      <c r="S3621" s="14">
        <f t="shared" si="225"/>
        <v>42661.132245370369</v>
      </c>
      <c r="T3621" s="14">
        <f t="shared" si="226"/>
        <v>42693.916666666672</v>
      </c>
      <c r="U3621" t="str">
        <f t="shared" si="227"/>
        <v>October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105.19000000000001</v>
      </c>
      <c r="Q3622" t="s">
        <v>8315</v>
      </c>
      <c r="R3622" t="s">
        <v>8316</v>
      </c>
      <c r="S3622" s="14">
        <f t="shared" si="225"/>
        <v>42037.938206018516</v>
      </c>
      <c r="T3622" s="14">
        <f t="shared" si="226"/>
        <v>42068.166666666672</v>
      </c>
      <c r="U3622" t="str">
        <f t="shared" si="227"/>
        <v>February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109.72999999999999</v>
      </c>
      <c r="Q3623" t="s">
        <v>8315</v>
      </c>
      <c r="R3623" t="s">
        <v>8316</v>
      </c>
      <c r="S3623" s="14">
        <f t="shared" si="225"/>
        <v>42619.935694444444</v>
      </c>
      <c r="T3623" s="14">
        <f t="shared" si="226"/>
        <v>42643.875</v>
      </c>
      <c r="U3623" t="str">
        <f t="shared" si="227"/>
        <v>September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100.10000000000001</v>
      </c>
      <c r="Q3624" t="s">
        <v>8315</v>
      </c>
      <c r="R3624" t="s">
        <v>8316</v>
      </c>
      <c r="S3624" s="14">
        <f t="shared" si="225"/>
        <v>41877.221886574072</v>
      </c>
      <c r="T3624" s="14">
        <f t="shared" si="226"/>
        <v>41910.140972222223</v>
      </c>
      <c r="U3624" t="str">
        <f t="shared" si="227"/>
        <v>August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Q3625" t="s">
        <v>8315</v>
      </c>
      <c r="R3625" t="s">
        <v>8316</v>
      </c>
      <c r="S3625" s="14">
        <f t="shared" si="225"/>
        <v>41828.736921296295</v>
      </c>
      <c r="T3625" s="14">
        <f t="shared" si="226"/>
        <v>41846.291666666664</v>
      </c>
      <c r="U3625" t="str">
        <f t="shared" si="227"/>
        <v>July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Q3626" t="s">
        <v>8315</v>
      </c>
      <c r="R3626" t="s">
        <v>8316</v>
      </c>
      <c r="S3626" s="14">
        <f t="shared" si="225"/>
        <v>42545.774189814816</v>
      </c>
      <c r="T3626" s="14">
        <f t="shared" si="226"/>
        <v>42605.774189814816</v>
      </c>
      <c r="U3626" t="str">
        <f t="shared" si="227"/>
        <v>June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102.66999999999999</v>
      </c>
      <c r="Q3627" t="s">
        <v>8315</v>
      </c>
      <c r="R3627" t="s">
        <v>8316</v>
      </c>
      <c r="S3627" s="14">
        <f t="shared" si="225"/>
        <v>42157.652511574073</v>
      </c>
      <c r="T3627" s="14">
        <f t="shared" si="226"/>
        <v>42187.652511574073</v>
      </c>
      <c r="U3627" t="str">
        <f t="shared" si="227"/>
        <v>June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Q3628" t="s">
        <v>8315</v>
      </c>
      <c r="R3628" t="s">
        <v>8316</v>
      </c>
      <c r="S3628" s="14">
        <f t="shared" si="225"/>
        <v>41846.667326388888</v>
      </c>
      <c r="T3628" s="14">
        <f t="shared" si="226"/>
        <v>41867.667326388888</v>
      </c>
      <c r="U3628" t="str">
        <f t="shared" si="227"/>
        <v>July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Q3629" t="s">
        <v>8315</v>
      </c>
      <c r="R3629" t="s">
        <v>8316</v>
      </c>
      <c r="S3629" s="14">
        <f t="shared" si="225"/>
        <v>42460.741747685184</v>
      </c>
      <c r="T3629" s="14">
        <f t="shared" si="226"/>
        <v>42511.165972222225</v>
      </c>
      <c r="U3629" t="str">
        <f t="shared" si="227"/>
        <v>March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Q3630" t="s">
        <v>8315</v>
      </c>
      <c r="R3630" t="s">
        <v>8357</v>
      </c>
      <c r="S3630" s="14">
        <f t="shared" si="225"/>
        <v>42291.833287037036</v>
      </c>
      <c r="T3630" s="14">
        <f t="shared" si="226"/>
        <v>42351.874953703707</v>
      </c>
      <c r="U3630" t="str">
        <f t="shared" si="227"/>
        <v>October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Q3631" t="s">
        <v>8315</v>
      </c>
      <c r="R3631" t="s">
        <v>8357</v>
      </c>
      <c r="S3631" s="14">
        <f t="shared" si="225"/>
        <v>42437.094490740739</v>
      </c>
      <c r="T3631" s="14">
        <f t="shared" si="226"/>
        <v>42495.708333333328</v>
      </c>
      <c r="U3631" t="str">
        <f t="shared" si="227"/>
        <v>March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3.0000000000000002E-2</v>
      </c>
      <c r="Q3632" t="s">
        <v>8315</v>
      </c>
      <c r="R3632" t="s">
        <v>8357</v>
      </c>
      <c r="S3632" s="14">
        <f t="shared" si="225"/>
        <v>41942.84710648148</v>
      </c>
      <c r="T3632" s="14">
        <f t="shared" si="226"/>
        <v>41972.888773148152</v>
      </c>
      <c r="U3632" t="str">
        <f t="shared" si="227"/>
        <v>October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51.019999999999996</v>
      </c>
      <c r="Q3633" t="s">
        <v>8315</v>
      </c>
      <c r="R3633" t="s">
        <v>8357</v>
      </c>
      <c r="S3633" s="14">
        <f t="shared" si="225"/>
        <v>41880.753437499996</v>
      </c>
      <c r="T3633" s="14">
        <f t="shared" si="226"/>
        <v>41905.165972222225</v>
      </c>
      <c r="U3633" t="str">
        <f t="shared" si="227"/>
        <v>August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Q3634" t="s">
        <v>8315</v>
      </c>
      <c r="R3634" t="s">
        <v>8357</v>
      </c>
      <c r="S3634" s="14">
        <f t="shared" si="225"/>
        <v>41946.936909722222</v>
      </c>
      <c r="T3634" s="14">
        <f t="shared" si="226"/>
        <v>41966.936909722222</v>
      </c>
      <c r="U3634" t="str">
        <f t="shared" si="227"/>
        <v>November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Q3635" t="s">
        <v>8315</v>
      </c>
      <c r="R3635" t="s">
        <v>8357</v>
      </c>
      <c r="S3635" s="14">
        <f t="shared" si="225"/>
        <v>42649.623460648145</v>
      </c>
      <c r="T3635" s="14">
        <f t="shared" si="226"/>
        <v>42693.041666666672</v>
      </c>
      <c r="U3635" t="str">
        <f t="shared" si="227"/>
        <v>October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Q3636" t="s">
        <v>8315</v>
      </c>
      <c r="R3636" t="s">
        <v>8357</v>
      </c>
      <c r="S3636" s="14">
        <f t="shared" si="225"/>
        <v>42701.166365740741</v>
      </c>
      <c r="T3636" s="14">
        <f t="shared" si="226"/>
        <v>42749.165972222225</v>
      </c>
      <c r="U3636" t="str">
        <f t="shared" si="227"/>
        <v>November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Q3637" t="s">
        <v>8315</v>
      </c>
      <c r="R3637" t="s">
        <v>8357</v>
      </c>
      <c r="S3637" s="14">
        <f t="shared" si="225"/>
        <v>42450.88282407407</v>
      </c>
      <c r="T3637" s="14">
        <f t="shared" si="226"/>
        <v>42480.88282407407</v>
      </c>
      <c r="U3637" t="str">
        <f t="shared" si="227"/>
        <v>March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Q3638" t="s">
        <v>8315</v>
      </c>
      <c r="R3638" t="s">
        <v>8357</v>
      </c>
      <c r="S3638" s="14">
        <f t="shared" si="225"/>
        <v>42226.694780092592</v>
      </c>
      <c r="T3638" s="14">
        <f t="shared" si="226"/>
        <v>42261.694780092592</v>
      </c>
      <c r="U3638" t="str">
        <f t="shared" si="227"/>
        <v>August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30.870000000000005</v>
      </c>
      <c r="Q3639" t="s">
        <v>8315</v>
      </c>
      <c r="R3639" t="s">
        <v>8357</v>
      </c>
      <c r="S3639" s="14">
        <f t="shared" si="225"/>
        <v>41975.700636574074</v>
      </c>
      <c r="T3639" s="14">
        <f t="shared" si="226"/>
        <v>42005.700636574074</v>
      </c>
      <c r="U3639" t="str">
        <f t="shared" si="227"/>
        <v>December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6.5500000000000007</v>
      </c>
      <c r="Q3640" t="s">
        <v>8315</v>
      </c>
      <c r="R3640" t="s">
        <v>8357</v>
      </c>
      <c r="S3640" s="14">
        <f t="shared" si="225"/>
        <v>42053.672824074078</v>
      </c>
      <c r="T3640" s="14">
        <f t="shared" si="226"/>
        <v>42113.631157407406</v>
      </c>
      <c r="U3640" t="str">
        <f t="shared" si="227"/>
        <v>February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Q3641" t="s">
        <v>8315</v>
      </c>
      <c r="R3641" t="s">
        <v>8357</v>
      </c>
      <c r="S3641" s="14">
        <f t="shared" si="225"/>
        <v>42590.677152777775</v>
      </c>
      <c r="T3641" s="14">
        <f t="shared" si="226"/>
        <v>42650.632638888885</v>
      </c>
      <c r="U3641" t="str">
        <f t="shared" si="227"/>
        <v>August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Q3642" t="s">
        <v>8315</v>
      </c>
      <c r="R3642" t="s">
        <v>8357</v>
      </c>
      <c r="S3642" s="14">
        <f t="shared" si="225"/>
        <v>42104.781597222223</v>
      </c>
      <c r="T3642" s="14">
        <f t="shared" si="226"/>
        <v>42134.781597222223</v>
      </c>
      <c r="U3642" t="str">
        <f t="shared" si="227"/>
        <v>April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Q3643" t="s">
        <v>8315</v>
      </c>
      <c r="R3643" t="s">
        <v>8357</v>
      </c>
      <c r="S3643" s="14">
        <f t="shared" si="225"/>
        <v>41899.627071759256</v>
      </c>
      <c r="T3643" s="14">
        <f t="shared" si="226"/>
        <v>41917.208333333336</v>
      </c>
      <c r="U3643" t="str">
        <f t="shared" si="227"/>
        <v>September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Q3644" t="s">
        <v>8315</v>
      </c>
      <c r="R3644" t="s">
        <v>8357</v>
      </c>
      <c r="S3644" s="14">
        <f t="shared" si="225"/>
        <v>42297.816284722227</v>
      </c>
      <c r="T3644" s="14">
        <f t="shared" si="226"/>
        <v>42338.708333333328</v>
      </c>
      <c r="U3644" t="str">
        <f t="shared" si="227"/>
        <v>October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Q3645" t="s">
        <v>8315</v>
      </c>
      <c r="R3645" t="s">
        <v>8357</v>
      </c>
      <c r="S3645" s="14">
        <f t="shared" si="225"/>
        <v>42285.143969907411</v>
      </c>
      <c r="T3645" s="14">
        <f t="shared" si="226"/>
        <v>42325.185636574075</v>
      </c>
      <c r="U3645" t="str">
        <f t="shared" si="227"/>
        <v>October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Q3646" t="s">
        <v>8315</v>
      </c>
      <c r="R3646" t="s">
        <v>8357</v>
      </c>
      <c r="S3646" s="14">
        <f t="shared" si="225"/>
        <v>42409.241747685184</v>
      </c>
      <c r="T3646" s="14">
        <f t="shared" si="226"/>
        <v>42437.207638888889</v>
      </c>
      <c r="U3646" t="str">
        <f t="shared" si="227"/>
        <v>February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Q3647" t="s">
        <v>8315</v>
      </c>
      <c r="R3647" t="s">
        <v>8357</v>
      </c>
      <c r="S3647" s="14">
        <f t="shared" si="225"/>
        <v>42665.970347222217</v>
      </c>
      <c r="T3647" s="14">
        <f t="shared" si="226"/>
        <v>42696.012013888889</v>
      </c>
      <c r="U3647" t="str">
        <f t="shared" si="227"/>
        <v>October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4.8100000000000005</v>
      </c>
      <c r="Q3648" t="s">
        <v>8315</v>
      </c>
      <c r="R3648" t="s">
        <v>8357</v>
      </c>
      <c r="S3648" s="14">
        <f t="shared" si="225"/>
        <v>42140.421319444446</v>
      </c>
      <c r="T3648" s="14">
        <f t="shared" si="226"/>
        <v>42171.979166666672</v>
      </c>
      <c r="U3648" t="str">
        <f t="shared" si="227"/>
        <v>May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6.0000000000000009</v>
      </c>
      <c r="Q3649" t="s">
        <v>8315</v>
      </c>
      <c r="R3649" t="s">
        <v>8357</v>
      </c>
      <c r="S3649" s="14">
        <f t="shared" si="225"/>
        <v>42598.749155092592</v>
      </c>
      <c r="T3649" s="14">
        <f t="shared" si="226"/>
        <v>42643.749155092592</v>
      </c>
      <c r="U3649" t="str">
        <f t="shared" si="227"/>
        <v>August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Q3650" t="s">
        <v>8315</v>
      </c>
      <c r="R3650" t="s">
        <v>8316</v>
      </c>
      <c r="S3650" s="14">
        <f t="shared" si="225"/>
        <v>41887.292187500003</v>
      </c>
      <c r="T3650" s="14">
        <f t="shared" si="226"/>
        <v>41917.292187500003</v>
      </c>
      <c r="U3650" t="str">
        <f t="shared" si="227"/>
        <v>September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MROUND(E3651/D3651, 0.0001) * 100</f>
        <v>104</v>
      </c>
      <c r="Q3651" t="s">
        <v>8315</v>
      </c>
      <c r="R3651" t="s">
        <v>8316</v>
      </c>
      <c r="S3651" s="14">
        <f t="shared" ref="S3651:S3714" si="229">(J3651/86400)+DATE(1970,1,1)</f>
        <v>41780.712893518517</v>
      </c>
      <c r="T3651" s="14">
        <f t="shared" ref="T3651:T3714" si="230">(I3651/86400)+DATE(1970,1,1)</f>
        <v>41806.712893518517</v>
      </c>
      <c r="U3651" t="str">
        <f t="shared" ref="U3651:U3714" si="231">TEXT(S3651, "MMMM")</f>
        <v>May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Q3652" t="s">
        <v>8315</v>
      </c>
      <c r="R3652" t="s">
        <v>8316</v>
      </c>
      <c r="S3652" s="14">
        <f t="shared" si="229"/>
        <v>42381.478981481487</v>
      </c>
      <c r="T3652" s="14">
        <f t="shared" si="230"/>
        <v>42402.478981481487</v>
      </c>
      <c r="U3652" t="str">
        <f t="shared" si="231"/>
        <v>January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Q3653" t="s">
        <v>8315</v>
      </c>
      <c r="R3653" t="s">
        <v>8316</v>
      </c>
      <c r="S3653" s="14">
        <f t="shared" si="229"/>
        <v>41828.646319444444</v>
      </c>
      <c r="T3653" s="14">
        <f t="shared" si="230"/>
        <v>41861.665972222225</v>
      </c>
      <c r="U3653" t="str">
        <f t="shared" si="231"/>
        <v>July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Q3654" t="s">
        <v>8315</v>
      </c>
      <c r="R3654" t="s">
        <v>8316</v>
      </c>
      <c r="S3654" s="14">
        <f t="shared" si="229"/>
        <v>42596.644699074073</v>
      </c>
      <c r="T3654" s="14">
        <f t="shared" si="230"/>
        <v>42607.165972222225</v>
      </c>
      <c r="U3654" t="str">
        <f t="shared" si="231"/>
        <v>August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100.50000000000001</v>
      </c>
      <c r="Q3655" t="s">
        <v>8315</v>
      </c>
      <c r="R3655" t="s">
        <v>8316</v>
      </c>
      <c r="S3655" s="14">
        <f t="shared" si="229"/>
        <v>42191.363506944443</v>
      </c>
      <c r="T3655" s="14">
        <f t="shared" si="230"/>
        <v>42221.363506944443</v>
      </c>
      <c r="U3655" t="str">
        <f t="shared" si="231"/>
        <v>July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Q3656" t="s">
        <v>8315</v>
      </c>
      <c r="R3656" t="s">
        <v>8316</v>
      </c>
      <c r="S3656" s="14">
        <f t="shared" si="229"/>
        <v>42440.416504629626</v>
      </c>
      <c r="T3656" s="14">
        <f t="shared" si="230"/>
        <v>42463.708333333328</v>
      </c>
      <c r="U3656" t="str">
        <f t="shared" si="231"/>
        <v>March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Q3657" t="s">
        <v>8315</v>
      </c>
      <c r="R3657" t="s">
        <v>8316</v>
      </c>
      <c r="S3657" s="14">
        <f t="shared" si="229"/>
        <v>42173.803217592591</v>
      </c>
      <c r="T3657" s="14">
        <f t="shared" si="230"/>
        <v>42203.290972222225</v>
      </c>
      <c r="U3657" t="str">
        <f t="shared" si="231"/>
        <v>June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Q3658" t="s">
        <v>8315</v>
      </c>
      <c r="R3658" t="s">
        <v>8316</v>
      </c>
      <c r="S3658" s="14">
        <f t="shared" si="229"/>
        <v>42737.910138888888</v>
      </c>
      <c r="T3658" s="14">
        <f t="shared" si="230"/>
        <v>42767.957638888889</v>
      </c>
      <c r="U3658" t="str">
        <f t="shared" si="231"/>
        <v>January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110.75000000000001</v>
      </c>
      <c r="Q3659" t="s">
        <v>8315</v>
      </c>
      <c r="R3659" t="s">
        <v>8316</v>
      </c>
      <c r="S3659" s="14">
        <f t="shared" si="229"/>
        <v>42499.629849537036</v>
      </c>
      <c r="T3659" s="14">
        <f t="shared" si="230"/>
        <v>42522.904166666667</v>
      </c>
      <c r="U3659" t="str">
        <f t="shared" si="231"/>
        <v>May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100.67000000000002</v>
      </c>
      <c r="Q3660" t="s">
        <v>8315</v>
      </c>
      <c r="R3660" t="s">
        <v>8316</v>
      </c>
      <c r="S3660" s="14">
        <f t="shared" si="229"/>
        <v>41775.858564814815</v>
      </c>
      <c r="T3660" s="14">
        <f t="shared" si="230"/>
        <v>41822.165972222225</v>
      </c>
      <c r="U3660" t="str">
        <f t="shared" si="231"/>
        <v>May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Q3661" t="s">
        <v>8315</v>
      </c>
      <c r="R3661" t="s">
        <v>8316</v>
      </c>
      <c r="S3661" s="14">
        <f t="shared" si="229"/>
        <v>42055.277199074073</v>
      </c>
      <c r="T3661" s="14">
        <f t="shared" si="230"/>
        <v>42082.610416666663</v>
      </c>
      <c r="U3661" t="str">
        <f t="shared" si="231"/>
        <v>February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Q3662" t="s">
        <v>8315</v>
      </c>
      <c r="R3662" t="s">
        <v>8316</v>
      </c>
      <c r="S3662" s="14">
        <f t="shared" si="229"/>
        <v>41971.881076388891</v>
      </c>
      <c r="T3662" s="14">
        <f t="shared" si="230"/>
        <v>41996.881076388891</v>
      </c>
      <c r="U3662" t="str">
        <f t="shared" si="231"/>
        <v>November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Q3663" t="s">
        <v>8315</v>
      </c>
      <c r="R3663" t="s">
        <v>8316</v>
      </c>
      <c r="S3663" s="14">
        <f t="shared" si="229"/>
        <v>42447.896666666667</v>
      </c>
      <c r="T3663" s="14">
        <f t="shared" si="230"/>
        <v>42470.166666666672</v>
      </c>
      <c r="U3663" t="str">
        <f t="shared" si="231"/>
        <v>March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101.42999999999999</v>
      </c>
      <c r="Q3664" t="s">
        <v>8315</v>
      </c>
      <c r="R3664" t="s">
        <v>8316</v>
      </c>
      <c r="S3664" s="14">
        <f t="shared" si="229"/>
        <v>42064.220069444447</v>
      </c>
      <c r="T3664" s="14">
        <f t="shared" si="230"/>
        <v>42094.178402777776</v>
      </c>
      <c r="U3664" t="str">
        <f t="shared" si="231"/>
        <v>March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Q3665" t="s">
        <v>8315</v>
      </c>
      <c r="R3665" t="s">
        <v>8316</v>
      </c>
      <c r="S3665" s="14">
        <f t="shared" si="229"/>
        <v>42665.451736111107</v>
      </c>
      <c r="T3665" s="14">
        <f t="shared" si="230"/>
        <v>42725.493402777778</v>
      </c>
      <c r="U3665" t="str">
        <f t="shared" si="231"/>
        <v>October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109.38000000000001</v>
      </c>
      <c r="Q3666" t="s">
        <v>8315</v>
      </c>
      <c r="R3666" t="s">
        <v>8316</v>
      </c>
      <c r="S3666" s="14">
        <f t="shared" si="229"/>
        <v>42523.248715277776</v>
      </c>
      <c r="T3666" s="14">
        <f t="shared" si="230"/>
        <v>42537.248715277776</v>
      </c>
      <c r="U3666" t="str">
        <f t="shared" si="231"/>
        <v>June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Q3667" t="s">
        <v>8315</v>
      </c>
      <c r="R3667" t="s">
        <v>8316</v>
      </c>
      <c r="S3667" s="14">
        <f t="shared" si="229"/>
        <v>42294.808124999996</v>
      </c>
      <c r="T3667" s="14">
        <f t="shared" si="230"/>
        <v>42305.829166666663</v>
      </c>
      <c r="U3667" t="str">
        <f t="shared" si="231"/>
        <v>October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Q3668" t="s">
        <v>8315</v>
      </c>
      <c r="R3668" t="s">
        <v>8316</v>
      </c>
      <c r="S3668" s="14">
        <f t="shared" si="229"/>
        <v>41822.90488425926</v>
      </c>
      <c r="T3668" s="14">
        <f t="shared" si="230"/>
        <v>41844.291666666664</v>
      </c>
      <c r="U3668" t="str">
        <f t="shared" si="231"/>
        <v>July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Q3669" t="s">
        <v>8315</v>
      </c>
      <c r="R3669" t="s">
        <v>8316</v>
      </c>
      <c r="S3669" s="14">
        <f t="shared" si="229"/>
        <v>42173.970127314809</v>
      </c>
      <c r="T3669" s="14">
        <f t="shared" si="230"/>
        <v>42203.970127314809</v>
      </c>
      <c r="U3669" t="str">
        <f t="shared" si="231"/>
        <v>June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103.50000000000001</v>
      </c>
      <c r="Q3670" t="s">
        <v>8315</v>
      </c>
      <c r="R3670" t="s">
        <v>8316</v>
      </c>
      <c r="S3670" s="14">
        <f t="shared" si="229"/>
        <v>42185.556157407409</v>
      </c>
      <c r="T3670" s="14">
        <f t="shared" si="230"/>
        <v>42208.772916666669</v>
      </c>
      <c r="U3670" t="str">
        <f t="shared" si="231"/>
        <v>June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138.20000000000002</v>
      </c>
      <c r="Q3671" t="s">
        <v>8315</v>
      </c>
      <c r="R3671" t="s">
        <v>8316</v>
      </c>
      <c r="S3671" s="14">
        <f t="shared" si="229"/>
        <v>42136.675196759257</v>
      </c>
      <c r="T3671" s="14">
        <f t="shared" si="230"/>
        <v>42166.675196759257</v>
      </c>
      <c r="U3671" t="str">
        <f t="shared" si="231"/>
        <v>May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109.55000000000001</v>
      </c>
      <c r="Q3672" t="s">
        <v>8315</v>
      </c>
      <c r="R3672" t="s">
        <v>8316</v>
      </c>
      <c r="S3672" s="14">
        <f t="shared" si="229"/>
        <v>42142.514016203699</v>
      </c>
      <c r="T3672" s="14">
        <f t="shared" si="230"/>
        <v>42155.958333333328</v>
      </c>
      <c r="U3672" t="str">
        <f t="shared" si="231"/>
        <v>May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Q3673" t="s">
        <v>8315</v>
      </c>
      <c r="R3673" t="s">
        <v>8316</v>
      </c>
      <c r="S3673" s="14">
        <f t="shared" si="229"/>
        <v>41820.62809027778</v>
      </c>
      <c r="T3673" s="14">
        <f t="shared" si="230"/>
        <v>41841.165972222225</v>
      </c>
      <c r="U3673" t="str">
        <f t="shared" si="231"/>
        <v>June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101.53000000000002</v>
      </c>
      <c r="Q3674" t="s">
        <v>8315</v>
      </c>
      <c r="R3674" t="s">
        <v>8316</v>
      </c>
      <c r="S3674" s="14">
        <f t="shared" si="229"/>
        <v>41878.946574074071</v>
      </c>
      <c r="T3674" s="14">
        <f t="shared" si="230"/>
        <v>41908.946574074071</v>
      </c>
      <c r="U3674" t="str">
        <f t="shared" si="231"/>
        <v>August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113.63000000000001</v>
      </c>
      <c r="Q3675" t="s">
        <v>8315</v>
      </c>
      <c r="R3675" t="s">
        <v>8316</v>
      </c>
      <c r="S3675" s="14">
        <f t="shared" si="229"/>
        <v>41914.295104166667</v>
      </c>
      <c r="T3675" s="14">
        <f t="shared" si="230"/>
        <v>41948.536111111112</v>
      </c>
      <c r="U3675" t="str">
        <f t="shared" si="231"/>
        <v>October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Q3676" t="s">
        <v>8315</v>
      </c>
      <c r="R3676" t="s">
        <v>8316</v>
      </c>
      <c r="S3676" s="14">
        <f t="shared" si="229"/>
        <v>42556.873020833329</v>
      </c>
      <c r="T3676" s="14">
        <f t="shared" si="230"/>
        <v>42616.873020833329</v>
      </c>
      <c r="U3676" t="str">
        <f t="shared" si="231"/>
        <v>July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Q3677" t="s">
        <v>8315</v>
      </c>
      <c r="R3677" t="s">
        <v>8316</v>
      </c>
      <c r="S3677" s="14">
        <f t="shared" si="229"/>
        <v>42493.597013888888</v>
      </c>
      <c r="T3677" s="14">
        <f t="shared" si="230"/>
        <v>42505.958333333328</v>
      </c>
      <c r="U3677" t="str">
        <f t="shared" si="231"/>
        <v>May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Q3678" t="s">
        <v>8315</v>
      </c>
      <c r="R3678" t="s">
        <v>8316</v>
      </c>
      <c r="S3678" s="14">
        <f t="shared" si="229"/>
        <v>41876.815787037034</v>
      </c>
      <c r="T3678" s="14">
        <f t="shared" si="230"/>
        <v>41894.815787037034</v>
      </c>
      <c r="U3678" t="str">
        <f t="shared" si="231"/>
        <v>August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102.90000000000002</v>
      </c>
      <c r="Q3679" t="s">
        <v>8315</v>
      </c>
      <c r="R3679" t="s">
        <v>8316</v>
      </c>
      <c r="S3679" s="14">
        <f t="shared" si="229"/>
        <v>41802.574282407411</v>
      </c>
      <c r="T3679" s="14">
        <f t="shared" si="230"/>
        <v>41823.165972222225</v>
      </c>
      <c r="U3679" t="str">
        <f t="shared" si="231"/>
        <v>June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102.50000000000001</v>
      </c>
      <c r="Q3680" t="s">
        <v>8315</v>
      </c>
      <c r="R3680" t="s">
        <v>8316</v>
      </c>
      <c r="S3680" s="14">
        <f t="shared" si="229"/>
        <v>42120.531226851846</v>
      </c>
      <c r="T3680" s="14">
        <f t="shared" si="230"/>
        <v>42155.531226851846</v>
      </c>
      <c r="U3680" t="str">
        <f t="shared" si="231"/>
        <v>April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Q3681" t="s">
        <v>8315</v>
      </c>
      <c r="R3681" t="s">
        <v>8316</v>
      </c>
      <c r="S3681" s="14">
        <f t="shared" si="229"/>
        <v>41786.761354166665</v>
      </c>
      <c r="T3681" s="14">
        <f t="shared" si="230"/>
        <v>41821.207638888889</v>
      </c>
      <c r="U3681" t="str">
        <f t="shared" si="231"/>
        <v>May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112.77000000000001</v>
      </c>
      <c r="Q3682" t="s">
        <v>8315</v>
      </c>
      <c r="R3682" t="s">
        <v>8316</v>
      </c>
      <c r="S3682" s="14">
        <f t="shared" si="229"/>
        <v>42627.454097222224</v>
      </c>
      <c r="T3682" s="14">
        <f t="shared" si="230"/>
        <v>42648.454097222224</v>
      </c>
      <c r="U3682" t="str">
        <f t="shared" si="231"/>
        <v>September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Q3683" t="s">
        <v>8315</v>
      </c>
      <c r="R3683" t="s">
        <v>8316</v>
      </c>
      <c r="S3683" s="14">
        <f t="shared" si="229"/>
        <v>42374.651504629626</v>
      </c>
      <c r="T3683" s="14">
        <f t="shared" si="230"/>
        <v>42384.651504629626</v>
      </c>
      <c r="U3683" t="str">
        <f t="shared" si="231"/>
        <v>January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139.20000000000002</v>
      </c>
      <c r="Q3684" t="s">
        <v>8315</v>
      </c>
      <c r="R3684" t="s">
        <v>8316</v>
      </c>
      <c r="S3684" s="14">
        <f t="shared" si="229"/>
        <v>41772.685393518521</v>
      </c>
      <c r="T3684" s="14">
        <f t="shared" si="230"/>
        <v>41806.290972222225</v>
      </c>
      <c r="U3684" t="str">
        <f t="shared" si="231"/>
        <v>May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Q3685" t="s">
        <v>8315</v>
      </c>
      <c r="R3685" t="s">
        <v>8316</v>
      </c>
      <c r="S3685" s="14">
        <f t="shared" si="229"/>
        <v>42633.116851851853</v>
      </c>
      <c r="T3685" s="14">
        <f t="shared" si="230"/>
        <v>42663.116851851853</v>
      </c>
      <c r="U3685" t="str">
        <f t="shared" si="231"/>
        <v>September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Q3686" t="s">
        <v>8315</v>
      </c>
      <c r="R3686" t="s">
        <v>8316</v>
      </c>
      <c r="S3686" s="14">
        <f t="shared" si="229"/>
        <v>42219.180393518516</v>
      </c>
      <c r="T3686" s="14">
        <f t="shared" si="230"/>
        <v>42249.180393518516</v>
      </c>
      <c r="U3686" t="str">
        <f t="shared" si="231"/>
        <v>August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Q3687" t="s">
        <v>8315</v>
      </c>
      <c r="R3687" t="s">
        <v>8316</v>
      </c>
      <c r="S3687" s="14">
        <f t="shared" si="229"/>
        <v>41753.593275462961</v>
      </c>
      <c r="T3687" s="14">
        <f t="shared" si="230"/>
        <v>41778.875</v>
      </c>
      <c r="U3687" t="str">
        <f t="shared" si="231"/>
        <v>April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101.42999999999999</v>
      </c>
      <c r="Q3688" t="s">
        <v>8315</v>
      </c>
      <c r="R3688" t="s">
        <v>8316</v>
      </c>
      <c r="S3688" s="14">
        <f t="shared" si="229"/>
        <v>42230.662731481483</v>
      </c>
      <c r="T3688" s="14">
        <f t="shared" si="230"/>
        <v>42245.165972222225</v>
      </c>
      <c r="U3688" t="str">
        <f t="shared" si="231"/>
        <v>August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Q3689" t="s">
        <v>8315</v>
      </c>
      <c r="R3689" t="s">
        <v>8316</v>
      </c>
      <c r="S3689" s="14">
        <f t="shared" si="229"/>
        <v>41787.218229166669</v>
      </c>
      <c r="T3689" s="14">
        <f t="shared" si="230"/>
        <v>41817.218229166669</v>
      </c>
      <c r="U3689" t="str">
        <f t="shared" si="231"/>
        <v>May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109.17000000000002</v>
      </c>
      <c r="Q3690" t="s">
        <v>8315</v>
      </c>
      <c r="R3690" t="s">
        <v>8316</v>
      </c>
      <c r="S3690" s="14">
        <f t="shared" si="229"/>
        <v>41829.787083333329</v>
      </c>
      <c r="T3690" s="14">
        <f t="shared" si="230"/>
        <v>41859.787083333329</v>
      </c>
      <c r="U3690" t="str">
        <f t="shared" si="231"/>
        <v>July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Q3691" t="s">
        <v>8315</v>
      </c>
      <c r="R3691" t="s">
        <v>8316</v>
      </c>
      <c r="S3691" s="14">
        <f t="shared" si="229"/>
        <v>42147.826840277776</v>
      </c>
      <c r="T3691" s="14">
        <f t="shared" si="230"/>
        <v>42176.934027777781</v>
      </c>
      <c r="U3691" t="str">
        <f t="shared" si="231"/>
        <v>May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Q3692" t="s">
        <v>8315</v>
      </c>
      <c r="R3692" t="s">
        <v>8316</v>
      </c>
      <c r="S3692" s="14">
        <f t="shared" si="229"/>
        <v>41940.598182870366</v>
      </c>
      <c r="T3692" s="14">
        <f t="shared" si="230"/>
        <v>41970.639849537038</v>
      </c>
      <c r="U3692" t="str">
        <f t="shared" si="231"/>
        <v>October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Q3693" t="s">
        <v>8315</v>
      </c>
      <c r="R3693" t="s">
        <v>8316</v>
      </c>
      <c r="S3693" s="14">
        <f t="shared" si="229"/>
        <v>42020.700567129628</v>
      </c>
      <c r="T3693" s="14">
        <f t="shared" si="230"/>
        <v>42065.207638888889</v>
      </c>
      <c r="U3693" t="str">
        <f t="shared" si="231"/>
        <v>January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Q3694" t="s">
        <v>8315</v>
      </c>
      <c r="R3694" t="s">
        <v>8316</v>
      </c>
      <c r="S3694" s="14">
        <f t="shared" si="229"/>
        <v>41891.96503472222</v>
      </c>
      <c r="T3694" s="14">
        <f t="shared" si="230"/>
        <v>41901</v>
      </c>
      <c r="U3694" t="str">
        <f t="shared" si="231"/>
        <v>September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129.13000000000002</v>
      </c>
      <c r="Q3695" t="s">
        <v>8315</v>
      </c>
      <c r="R3695" t="s">
        <v>8316</v>
      </c>
      <c r="S3695" s="14">
        <f t="shared" si="229"/>
        <v>42309.191307870366</v>
      </c>
      <c r="T3695" s="14">
        <f t="shared" si="230"/>
        <v>42338.9375</v>
      </c>
      <c r="U3695" t="str">
        <f t="shared" si="231"/>
        <v>November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Q3696" t="s">
        <v>8315</v>
      </c>
      <c r="R3696" t="s">
        <v>8316</v>
      </c>
      <c r="S3696" s="14">
        <f t="shared" si="229"/>
        <v>42490.133877314816</v>
      </c>
      <c r="T3696" s="14">
        <f t="shared" si="230"/>
        <v>42527.083333333328</v>
      </c>
      <c r="U3696" t="str">
        <f t="shared" si="231"/>
        <v>April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100.13000000000001</v>
      </c>
      <c r="Q3697" t="s">
        <v>8315</v>
      </c>
      <c r="R3697" t="s">
        <v>8316</v>
      </c>
      <c r="S3697" s="14">
        <f t="shared" si="229"/>
        <v>41995.870486111111</v>
      </c>
      <c r="T3697" s="14">
        <f t="shared" si="230"/>
        <v>42015.870486111111</v>
      </c>
      <c r="U3697" t="str">
        <f t="shared" si="231"/>
        <v>December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Q3698" t="s">
        <v>8315</v>
      </c>
      <c r="R3698" t="s">
        <v>8316</v>
      </c>
      <c r="S3698" s="14">
        <f t="shared" si="229"/>
        <v>41988.617083333331</v>
      </c>
      <c r="T3698" s="14">
        <f t="shared" si="230"/>
        <v>42048.617083333331</v>
      </c>
      <c r="U3698" t="str">
        <f t="shared" si="231"/>
        <v>December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Q3699" t="s">
        <v>8315</v>
      </c>
      <c r="R3699" t="s">
        <v>8316</v>
      </c>
      <c r="S3699" s="14">
        <f t="shared" si="229"/>
        <v>42479.465833333335</v>
      </c>
      <c r="T3699" s="14">
        <f t="shared" si="230"/>
        <v>42500.465833333335</v>
      </c>
      <c r="U3699" t="str">
        <f t="shared" si="231"/>
        <v>April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Q3700" t="s">
        <v>8315</v>
      </c>
      <c r="R3700" t="s">
        <v>8316</v>
      </c>
      <c r="S3700" s="14">
        <f t="shared" si="229"/>
        <v>42401.806562500002</v>
      </c>
      <c r="T3700" s="14">
        <f t="shared" si="230"/>
        <v>42431.806562500002</v>
      </c>
      <c r="U3700" t="str">
        <f t="shared" si="231"/>
        <v>February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Q3701" t="s">
        <v>8315</v>
      </c>
      <c r="R3701" t="s">
        <v>8316</v>
      </c>
      <c r="S3701" s="14">
        <f t="shared" si="229"/>
        <v>41897.602037037039</v>
      </c>
      <c r="T3701" s="14">
        <f t="shared" si="230"/>
        <v>41927.602037037039</v>
      </c>
      <c r="U3701" t="str">
        <f t="shared" si="231"/>
        <v>September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Q3702" t="s">
        <v>8315</v>
      </c>
      <c r="R3702" t="s">
        <v>8316</v>
      </c>
      <c r="S3702" s="14">
        <f t="shared" si="229"/>
        <v>41882.585648148146</v>
      </c>
      <c r="T3702" s="14">
        <f t="shared" si="230"/>
        <v>41912.666666666664</v>
      </c>
      <c r="U3702" t="str">
        <f t="shared" si="231"/>
        <v>August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100.33000000000001</v>
      </c>
      <c r="Q3703" t="s">
        <v>8315</v>
      </c>
      <c r="R3703" t="s">
        <v>8316</v>
      </c>
      <c r="S3703" s="14">
        <f t="shared" si="229"/>
        <v>42129.541585648149</v>
      </c>
      <c r="T3703" s="14">
        <f t="shared" si="230"/>
        <v>42159.541585648149</v>
      </c>
      <c r="U3703" t="str">
        <f t="shared" si="231"/>
        <v>May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109.17000000000002</v>
      </c>
      <c r="Q3704" t="s">
        <v>8315</v>
      </c>
      <c r="R3704" t="s">
        <v>8316</v>
      </c>
      <c r="S3704" s="14">
        <f t="shared" si="229"/>
        <v>42524.53800925926</v>
      </c>
      <c r="T3704" s="14">
        <f t="shared" si="230"/>
        <v>42561.957638888889</v>
      </c>
      <c r="U3704" t="str">
        <f t="shared" si="231"/>
        <v>June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123.42999999999999</v>
      </c>
      <c r="Q3705" t="s">
        <v>8315</v>
      </c>
      <c r="R3705" t="s">
        <v>8316</v>
      </c>
      <c r="S3705" s="14">
        <f t="shared" si="229"/>
        <v>42556.504490740743</v>
      </c>
      <c r="T3705" s="14">
        <f t="shared" si="230"/>
        <v>42595.290972222225</v>
      </c>
      <c r="U3705" t="str">
        <f t="shared" si="231"/>
        <v>July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Q3706" t="s">
        <v>8315</v>
      </c>
      <c r="R3706" t="s">
        <v>8316</v>
      </c>
      <c r="S3706" s="14">
        <f t="shared" si="229"/>
        <v>42461.689745370371</v>
      </c>
      <c r="T3706" s="14">
        <f t="shared" si="230"/>
        <v>42521.689745370371</v>
      </c>
      <c r="U3706" t="str">
        <f t="shared" si="231"/>
        <v>April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Q3707" t="s">
        <v>8315</v>
      </c>
      <c r="R3707" t="s">
        <v>8316</v>
      </c>
      <c r="S3707" s="14">
        <f t="shared" si="229"/>
        <v>41792.542986111112</v>
      </c>
      <c r="T3707" s="14">
        <f t="shared" si="230"/>
        <v>41813.75</v>
      </c>
      <c r="U3707" t="str">
        <f t="shared" si="231"/>
        <v>June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Q3708" t="s">
        <v>8315</v>
      </c>
      <c r="R3708" t="s">
        <v>8316</v>
      </c>
      <c r="S3708" s="14">
        <f t="shared" si="229"/>
        <v>41879.913761574076</v>
      </c>
      <c r="T3708" s="14">
        <f t="shared" si="230"/>
        <v>41894.913761574076</v>
      </c>
      <c r="U3708" t="str">
        <f t="shared" si="231"/>
        <v>August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Q3709" t="s">
        <v>8315</v>
      </c>
      <c r="R3709" t="s">
        <v>8316</v>
      </c>
      <c r="S3709" s="14">
        <f t="shared" si="229"/>
        <v>42552.048356481479</v>
      </c>
      <c r="T3709" s="14">
        <f t="shared" si="230"/>
        <v>42573.226388888885</v>
      </c>
      <c r="U3709" t="str">
        <f t="shared" si="231"/>
        <v>July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Q3710" t="s">
        <v>8315</v>
      </c>
      <c r="R3710" t="s">
        <v>8316</v>
      </c>
      <c r="S3710" s="14">
        <f t="shared" si="229"/>
        <v>41810.142199074078</v>
      </c>
      <c r="T3710" s="14">
        <f t="shared" si="230"/>
        <v>41824.142199074078</v>
      </c>
      <c r="U3710" t="str">
        <f t="shared" si="231"/>
        <v>June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Q3711" t="s">
        <v>8315</v>
      </c>
      <c r="R3711" t="s">
        <v>8316</v>
      </c>
      <c r="S3711" s="14">
        <f t="shared" si="229"/>
        <v>41785.707708333335</v>
      </c>
      <c r="T3711" s="14">
        <f t="shared" si="230"/>
        <v>41815.707708333335</v>
      </c>
      <c r="U3711" t="str">
        <f t="shared" si="231"/>
        <v>May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Q3712" t="s">
        <v>8315</v>
      </c>
      <c r="R3712" t="s">
        <v>8316</v>
      </c>
      <c r="S3712" s="14">
        <f t="shared" si="229"/>
        <v>42072.576249999998</v>
      </c>
      <c r="T3712" s="14">
        <f t="shared" si="230"/>
        <v>42097.576249999998</v>
      </c>
      <c r="U3712" t="str">
        <f t="shared" si="231"/>
        <v>March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114.00000000000001</v>
      </c>
      <c r="Q3713" t="s">
        <v>8315</v>
      </c>
      <c r="R3713" t="s">
        <v>8316</v>
      </c>
      <c r="S3713" s="14">
        <f t="shared" si="229"/>
        <v>41779.724224537036</v>
      </c>
      <c r="T3713" s="14">
        <f t="shared" si="230"/>
        <v>41805.666666666664</v>
      </c>
      <c r="U3713" t="str">
        <f t="shared" si="231"/>
        <v>May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153.73000000000002</v>
      </c>
      <c r="Q3714" t="s">
        <v>8315</v>
      </c>
      <c r="R3714" t="s">
        <v>8316</v>
      </c>
      <c r="S3714" s="14">
        <f t="shared" si="229"/>
        <v>42134.172071759254</v>
      </c>
      <c r="T3714" s="14">
        <f t="shared" si="230"/>
        <v>42155.290972222225</v>
      </c>
      <c r="U3714" t="str">
        <f t="shared" si="231"/>
        <v>May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MROUND(E3715/D3715, 0.0001) * 100</f>
        <v>101.50000000000001</v>
      </c>
      <c r="Q3715" t="s">
        <v>8315</v>
      </c>
      <c r="R3715" t="s">
        <v>8316</v>
      </c>
      <c r="S3715" s="14">
        <f t="shared" ref="S3715:S3778" si="233">(J3715/86400)+DATE(1970,1,1)</f>
        <v>42505.738032407404</v>
      </c>
      <c r="T3715" s="14">
        <f t="shared" ref="T3715:T3778" si="234">(I3715/86400)+DATE(1970,1,1)</f>
        <v>42525.738032407404</v>
      </c>
      <c r="U3715" t="str">
        <f t="shared" ref="U3715:U3778" si="235">TEXT(S3715, "MMMM")</f>
        <v>May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Q3716" t="s">
        <v>8315</v>
      </c>
      <c r="R3716" t="s">
        <v>8316</v>
      </c>
      <c r="S3716" s="14">
        <f t="shared" si="233"/>
        <v>42118.556331018517</v>
      </c>
      <c r="T3716" s="14">
        <f t="shared" si="234"/>
        <v>42150.165972222225</v>
      </c>
      <c r="U3716" t="str">
        <f t="shared" si="235"/>
        <v>April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102.57000000000001</v>
      </c>
      <c r="Q3717" t="s">
        <v>8315</v>
      </c>
      <c r="R3717" t="s">
        <v>8316</v>
      </c>
      <c r="S3717" s="14">
        <f t="shared" si="233"/>
        <v>42036.995590277773</v>
      </c>
      <c r="T3717" s="14">
        <f t="shared" si="234"/>
        <v>42094.536111111112</v>
      </c>
      <c r="U3717" t="str">
        <f t="shared" si="235"/>
        <v>February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Q3718" t="s">
        <v>8315</v>
      </c>
      <c r="R3718" t="s">
        <v>8316</v>
      </c>
      <c r="S3718" s="14">
        <f t="shared" si="233"/>
        <v>42360.887835648144</v>
      </c>
      <c r="T3718" s="14">
        <f t="shared" si="234"/>
        <v>42390.887835648144</v>
      </c>
      <c r="U3718" t="str">
        <f t="shared" si="235"/>
        <v>December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Q3719" t="s">
        <v>8315</v>
      </c>
      <c r="R3719" t="s">
        <v>8316</v>
      </c>
      <c r="S3719" s="14">
        <f t="shared" si="233"/>
        <v>42102.866307870368</v>
      </c>
      <c r="T3719" s="14">
        <f t="shared" si="234"/>
        <v>42133.866307870368</v>
      </c>
      <c r="U3719" t="str">
        <f t="shared" si="235"/>
        <v>April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Q3720" t="s">
        <v>8315</v>
      </c>
      <c r="R3720" t="s">
        <v>8316</v>
      </c>
      <c r="S3720" s="14">
        <f t="shared" si="233"/>
        <v>42032.716145833328</v>
      </c>
      <c r="T3720" s="14">
        <f t="shared" si="234"/>
        <v>42062.716145833328</v>
      </c>
      <c r="U3720" t="str">
        <f t="shared" si="235"/>
        <v>January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Q3721" t="s">
        <v>8315</v>
      </c>
      <c r="R3721" t="s">
        <v>8316</v>
      </c>
      <c r="S3721" s="14">
        <f t="shared" si="233"/>
        <v>42147.729930555557</v>
      </c>
      <c r="T3721" s="14">
        <f t="shared" si="234"/>
        <v>42177.729930555557</v>
      </c>
      <c r="U3721" t="str">
        <f t="shared" si="235"/>
        <v>May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104.52000000000001</v>
      </c>
      <c r="Q3722" t="s">
        <v>8315</v>
      </c>
      <c r="R3722" t="s">
        <v>8316</v>
      </c>
      <c r="S3722" s="14">
        <f t="shared" si="233"/>
        <v>42165.993125000001</v>
      </c>
      <c r="T3722" s="14">
        <f t="shared" si="234"/>
        <v>42187.993125000001</v>
      </c>
      <c r="U3722" t="str">
        <f t="shared" si="235"/>
        <v>June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Q3723" t="s">
        <v>8315</v>
      </c>
      <c r="R3723" t="s">
        <v>8316</v>
      </c>
      <c r="S3723" s="14">
        <f t="shared" si="233"/>
        <v>41927.936157407406</v>
      </c>
      <c r="T3723" s="14">
        <f t="shared" si="234"/>
        <v>41948.977824074071</v>
      </c>
      <c r="U3723" t="str">
        <f t="shared" si="235"/>
        <v>October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Q3724" t="s">
        <v>8315</v>
      </c>
      <c r="R3724" t="s">
        <v>8316</v>
      </c>
      <c r="S3724" s="14">
        <f t="shared" si="233"/>
        <v>42381.671840277777</v>
      </c>
      <c r="T3724" s="14">
        <f t="shared" si="234"/>
        <v>42411.957638888889</v>
      </c>
      <c r="U3724" t="str">
        <f t="shared" si="235"/>
        <v>January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102.03999999999999</v>
      </c>
      <c r="Q3725" t="s">
        <v>8315</v>
      </c>
      <c r="R3725" t="s">
        <v>8316</v>
      </c>
      <c r="S3725" s="14">
        <f t="shared" si="233"/>
        <v>41943.753032407403</v>
      </c>
      <c r="T3725" s="14">
        <f t="shared" si="234"/>
        <v>41973.794699074075</v>
      </c>
      <c r="U3725" t="str">
        <f t="shared" si="235"/>
        <v>October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102.55000000000001</v>
      </c>
      <c r="Q3726" t="s">
        <v>8315</v>
      </c>
      <c r="R3726" t="s">
        <v>8316</v>
      </c>
      <c r="S3726" s="14">
        <f t="shared" si="233"/>
        <v>42465.491435185184</v>
      </c>
      <c r="T3726" s="14">
        <f t="shared" si="234"/>
        <v>42494.958333333328</v>
      </c>
      <c r="U3726" t="str">
        <f t="shared" si="235"/>
        <v>April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Q3727" t="s">
        <v>8315</v>
      </c>
      <c r="R3727" t="s">
        <v>8316</v>
      </c>
      <c r="S3727" s="14">
        <f t="shared" si="233"/>
        <v>42401.945219907408</v>
      </c>
      <c r="T3727" s="14">
        <f t="shared" si="234"/>
        <v>42418.895833333328</v>
      </c>
      <c r="U3727" t="str">
        <f t="shared" si="235"/>
        <v>February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338.71000000000004</v>
      </c>
      <c r="Q3728" t="s">
        <v>8315</v>
      </c>
      <c r="R3728" t="s">
        <v>8316</v>
      </c>
      <c r="S3728" s="14">
        <f t="shared" si="233"/>
        <v>42462.140868055554</v>
      </c>
      <c r="T3728" s="14">
        <f t="shared" si="234"/>
        <v>42489.875</v>
      </c>
      <c r="U3728" t="str">
        <f t="shared" si="235"/>
        <v>April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Q3729" t="s">
        <v>8315</v>
      </c>
      <c r="R3729" t="s">
        <v>8316</v>
      </c>
      <c r="S3729" s="14">
        <f t="shared" si="233"/>
        <v>42632.348310185189</v>
      </c>
      <c r="T3729" s="14">
        <f t="shared" si="234"/>
        <v>42663.204861111109</v>
      </c>
      <c r="U3729" t="str">
        <f t="shared" si="235"/>
        <v>September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Q3730" t="s">
        <v>8315</v>
      </c>
      <c r="R3730" t="s">
        <v>8316</v>
      </c>
      <c r="S3730" s="14">
        <f t="shared" si="233"/>
        <v>42205.171018518522</v>
      </c>
      <c r="T3730" s="14">
        <f t="shared" si="234"/>
        <v>42235.171018518522</v>
      </c>
      <c r="U3730" t="str">
        <f t="shared" si="235"/>
        <v>July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Q3731" t="s">
        <v>8315</v>
      </c>
      <c r="R3731" t="s">
        <v>8316</v>
      </c>
      <c r="S3731" s="14">
        <f t="shared" si="233"/>
        <v>42041.205000000002</v>
      </c>
      <c r="T3731" s="14">
        <f t="shared" si="234"/>
        <v>42086.16333333333</v>
      </c>
      <c r="U3731" t="str">
        <f t="shared" si="235"/>
        <v>February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Q3732" t="s">
        <v>8315</v>
      </c>
      <c r="R3732" t="s">
        <v>8316</v>
      </c>
      <c r="S3732" s="14">
        <f t="shared" si="233"/>
        <v>42203.677766203706</v>
      </c>
      <c r="T3732" s="14">
        <f t="shared" si="234"/>
        <v>42233.677766203706</v>
      </c>
      <c r="U3732" t="str">
        <f t="shared" si="235"/>
        <v>July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11.270000000000001</v>
      </c>
      <c r="Q3733" t="s">
        <v>8315</v>
      </c>
      <c r="R3733" t="s">
        <v>8316</v>
      </c>
      <c r="S3733" s="14">
        <f t="shared" si="233"/>
        <v>41983.752847222218</v>
      </c>
      <c r="T3733" s="14">
        <f t="shared" si="234"/>
        <v>42014.140972222223</v>
      </c>
      <c r="U3733" t="str">
        <f t="shared" si="235"/>
        <v>December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15.410000000000002</v>
      </c>
      <c r="Q3734" t="s">
        <v>8315</v>
      </c>
      <c r="R3734" t="s">
        <v>8316</v>
      </c>
      <c r="S3734" s="14">
        <f t="shared" si="233"/>
        <v>41968.677465277782</v>
      </c>
      <c r="T3734" s="14">
        <f t="shared" si="234"/>
        <v>42028.5</v>
      </c>
      <c r="U3734" t="str">
        <f t="shared" si="235"/>
        <v>November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Q3735" t="s">
        <v>8315</v>
      </c>
      <c r="R3735" t="s">
        <v>8316</v>
      </c>
      <c r="S3735" s="14">
        <f t="shared" si="233"/>
        <v>42103.024398148147</v>
      </c>
      <c r="T3735" s="14">
        <f t="shared" si="234"/>
        <v>42112.9375</v>
      </c>
      <c r="U3735" t="str">
        <f t="shared" si="235"/>
        <v>April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28.470000000000002</v>
      </c>
      <c r="Q3736" t="s">
        <v>8315</v>
      </c>
      <c r="R3736" t="s">
        <v>8316</v>
      </c>
      <c r="S3736" s="14">
        <f t="shared" si="233"/>
        <v>42089.901574074072</v>
      </c>
      <c r="T3736" s="14">
        <f t="shared" si="234"/>
        <v>42149.901574074072</v>
      </c>
      <c r="U3736" t="str">
        <f t="shared" si="235"/>
        <v>March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Q3737" t="s">
        <v>8315</v>
      </c>
      <c r="R3737" t="s">
        <v>8316</v>
      </c>
      <c r="S3737" s="14">
        <f t="shared" si="233"/>
        <v>42122.693159722221</v>
      </c>
      <c r="T3737" s="14">
        <f t="shared" si="234"/>
        <v>42152.693159722221</v>
      </c>
      <c r="U3737" t="str">
        <f t="shared" si="235"/>
        <v>April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Q3738" t="s">
        <v>8315</v>
      </c>
      <c r="R3738" t="s">
        <v>8316</v>
      </c>
      <c r="S3738" s="14">
        <f t="shared" si="233"/>
        <v>42048.711724537032</v>
      </c>
      <c r="T3738" s="14">
        <f t="shared" si="234"/>
        <v>42086.75</v>
      </c>
      <c r="U3738" t="str">
        <f t="shared" si="235"/>
        <v>February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21.430000000000003</v>
      </c>
      <c r="Q3739" t="s">
        <v>8315</v>
      </c>
      <c r="R3739" t="s">
        <v>8316</v>
      </c>
      <c r="S3739" s="14">
        <f t="shared" si="233"/>
        <v>42297.691006944442</v>
      </c>
      <c r="T3739" s="14">
        <f t="shared" si="234"/>
        <v>42320.290972222225</v>
      </c>
      <c r="U3739" t="str">
        <f t="shared" si="235"/>
        <v>October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18.000000000000004</v>
      </c>
      <c r="Q3740" t="s">
        <v>8315</v>
      </c>
      <c r="R3740" t="s">
        <v>8316</v>
      </c>
      <c r="S3740" s="14">
        <f t="shared" si="233"/>
        <v>41813.938715277778</v>
      </c>
      <c r="T3740" s="14">
        <f t="shared" si="234"/>
        <v>41835.916666666664</v>
      </c>
      <c r="U3740" t="str">
        <f t="shared" si="235"/>
        <v>June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Q3741" t="s">
        <v>8315</v>
      </c>
      <c r="R3741" t="s">
        <v>8316</v>
      </c>
      <c r="S3741" s="14">
        <f t="shared" si="233"/>
        <v>42548.449861111112</v>
      </c>
      <c r="T3741" s="14">
        <f t="shared" si="234"/>
        <v>42568.449861111112</v>
      </c>
      <c r="U3741" t="str">
        <f t="shared" si="235"/>
        <v>June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17.900000000000002</v>
      </c>
      <c r="Q3742" t="s">
        <v>8315</v>
      </c>
      <c r="R3742" t="s">
        <v>8316</v>
      </c>
      <c r="S3742" s="14">
        <f t="shared" si="233"/>
        <v>41833.089756944442</v>
      </c>
      <c r="T3742" s="14">
        <f t="shared" si="234"/>
        <v>41863.079143518517</v>
      </c>
      <c r="U3742" t="str">
        <f t="shared" si="235"/>
        <v>July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Q3743" t="s">
        <v>8315</v>
      </c>
      <c r="R3743" t="s">
        <v>8316</v>
      </c>
      <c r="S3743" s="14">
        <f t="shared" si="233"/>
        <v>42325.920717592591</v>
      </c>
      <c r="T3743" s="14">
        <f t="shared" si="234"/>
        <v>42355.920717592591</v>
      </c>
      <c r="U3743" t="str">
        <f t="shared" si="235"/>
        <v>November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Q3744" t="s">
        <v>8315</v>
      </c>
      <c r="R3744" t="s">
        <v>8316</v>
      </c>
      <c r="S3744" s="14">
        <f t="shared" si="233"/>
        <v>41858.214629629627</v>
      </c>
      <c r="T3744" s="14">
        <f t="shared" si="234"/>
        <v>41888.214629629627</v>
      </c>
      <c r="U3744" t="str">
        <f t="shared" si="235"/>
        <v>August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Q3745" t="s">
        <v>8315</v>
      </c>
      <c r="R3745" t="s">
        <v>8316</v>
      </c>
      <c r="S3745" s="14">
        <f t="shared" si="233"/>
        <v>41793.710231481484</v>
      </c>
      <c r="T3745" s="14">
        <f t="shared" si="234"/>
        <v>41823.710231481484</v>
      </c>
      <c r="U3745" t="str">
        <f t="shared" si="235"/>
        <v>June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Q3746" t="s">
        <v>8315</v>
      </c>
      <c r="R3746" t="s">
        <v>8316</v>
      </c>
      <c r="S3746" s="14">
        <f t="shared" si="233"/>
        <v>41793.814259259263</v>
      </c>
      <c r="T3746" s="14">
        <f t="shared" si="234"/>
        <v>41825.165972222225</v>
      </c>
      <c r="U3746" t="str">
        <f t="shared" si="235"/>
        <v>June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Q3747" t="s">
        <v>8315</v>
      </c>
      <c r="R3747" t="s">
        <v>8316</v>
      </c>
      <c r="S3747" s="14">
        <f t="shared" si="233"/>
        <v>41831.697939814811</v>
      </c>
      <c r="T3747" s="14">
        <f t="shared" si="234"/>
        <v>41861.697939814811</v>
      </c>
      <c r="U3747" t="str">
        <f t="shared" si="235"/>
        <v>July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2.3800000000000003</v>
      </c>
      <c r="Q3748" t="s">
        <v>8315</v>
      </c>
      <c r="R3748" t="s">
        <v>8316</v>
      </c>
      <c r="S3748" s="14">
        <f t="shared" si="233"/>
        <v>42621.389340277776</v>
      </c>
      <c r="T3748" s="14">
        <f t="shared" si="234"/>
        <v>42651.389340277776</v>
      </c>
      <c r="U3748" t="str">
        <f t="shared" si="235"/>
        <v>September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Q3749" t="s">
        <v>8315</v>
      </c>
      <c r="R3749" t="s">
        <v>8316</v>
      </c>
      <c r="S3749" s="14">
        <f t="shared" si="233"/>
        <v>42164.299722222218</v>
      </c>
      <c r="T3749" s="14">
        <f t="shared" si="234"/>
        <v>42190.957638888889</v>
      </c>
      <c r="U3749" t="str">
        <f t="shared" si="235"/>
        <v>June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103.52000000000001</v>
      </c>
      <c r="Q3750" t="s">
        <v>8315</v>
      </c>
      <c r="R3750" t="s">
        <v>8357</v>
      </c>
      <c r="S3750" s="14">
        <f t="shared" si="233"/>
        <v>42395.706435185188</v>
      </c>
      <c r="T3750" s="14">
        <f t="shared" si="234"/>
        <v>42416.249305555553</v>
      </c>
      <c r="U3750" t="str">
        <f t="shared" si="235"/>
        <v>January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Q3751" t="s">
        <v>8315</v>
      </c>
      <c r="R3751" t="s">
        <v>8357</v>
      </c>
      <c r="S3751" s="14">
        <f t="shared" si="233"/>
        <v>42458.127175925925</v>
      </c>
      <c r="T3751" s="14">
        <f t="shared" si="234"/>
        <v>42489.165972222225</v>
      </c>
      <c r="U3751" t="str">
        <f t="shared" si="235"/>
        <v>March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Q3752" t="s">
        <v>8315</v>
      </c>
      <c r="R3752" t="s">
        <v>8357</v>
      </c>
      <c r="S3752" s="14">
        <f t="shared" si="233"/>
        <v>42016.981574074074</v>
      </c>
      <c r="T3752" s="14">
        <f t="shared" si="234"/>
        <v>42045.332638888889</v>
      </c>
      <c r="U3752" t="str">
        <f t="shared" si="235"/>
        <v>January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Q3753" t="s">
        <v>8315</v>
      </c>
      <c r="R3753" t="s">
        <v>8357</v>
      </c>
      <c r="S3753" s="14">
        <f t="shared" si="233"/>
        <v>42403.035567129627</v>
      </c>
      <c r="T3753" s="14">
        <f t="shared" si="234"/>
        <v>42462.993900462963</v>
      </c>
      <c r="U3753" t="str">
        <f t="shared" si="235"/>
        <v>February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113.00000000000001</v>
      </c>
      <c r="Q3754" t="s">
        <v>8315</v>
      </c>
      <c r="R3754" t="s">
        <v>8357</v>
      </c>
      <c r="S3754" s="14">
        <f t="shared" si="233"/>
        <v>42619.802488425921</v>
      </c>
      <c r="T3754" s="14">
        <f t="shared" si="234"/>
        <v>42659.875</v>
      </c>
      <c r="U3754" t="str">
        <f t="shared" si="235"/>
        <v>September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Q3755" t="s">
        <v>8315</v>
      </c>
      <c r="R3755" t="s">
        <v>8357</v>
      </c>
      <c r="S3755" s="14">
        <f t="shared" si="233"/>
        <v>42128.824074074073</v>
      </c>
      <c r="T3755" s="14">
        <f t="shared" si="234"/>
        <v>42158</v>
      </c>
      <c r="U3755" t="str">
        <f t="shared" si="235"/>
        <v>May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Q3756" t="s">
        <v>8315</v>
      </c>
      <c r="R3756" t="s">
        <v>8357</v>
      </c>
      <c r="S3756" s="14">
        <f t="shared" si="233"/>
        <v>41808.881215277775</v>
      </c>
      <c r="T3756" s="14">
        <f t="shared" si="234"/>
        <v>41846.207638888889</v>
      </c>
      <c r="U3756" t="str">
        <f t="shared" si="235"/>
        <v>June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Q3757" t="s">
        <v>8315</v>
      </c>
      <c r="R3757" t="s">
        <v>8357</v>
      </c>
      <c r="S3757" s="14">
        <f t="shared" si="233"/>
        <v>42445.866979166662</v>
      </c>
      <c r="T3757" s="14">
        <f t="shared" si="234"/>
        <v>42475.866979166662</v>
      </c>
      <c r="U3757" t="str">
        <f t="shared" si="235"/>
        <v>March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101.11000000000001</v>
      </c>
      <c r="Q3758" t="s">
        <v>8315</v>
      </c>
      <c r="R3758" t="s">
        <v>8357</v>
      </c>
      <c r="S3758" s="14">
        <f t="shared" si="233"/>
        <v>41771.814791666664</v>
      </c>
      <c r="T3758" s="14">
        <f t="shared" si="234"/>
        <v>41801.814791666664</v>
      </c>
      <c r="U3758" t="str">
        <f t="shared" si="235"/>
        <v>May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108.50999999999999</v>
      </c>
      <c r="Q3759" t="s">
        <v>8315</v>
      </c>
      <c r="R3759" t="s">
        <v>8357</v>
      </c>
      <c r="S3759" s="14">
        <f t="shared" si="233"/>
        <v>41954.850868055553</v>
      </c>
      <c r="T3759" s="14">
        <f t="shared" si="234"/>
        <v>41974.850868055553</v>
      </c>
      <c r="U3759" t="str">
        <f t="shared" si="235"/>
        <v>November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102.33000000000001</v>
      </c>
      <c r="Q3760" t="s">
        <v>8315</v>
      </c>
      <c r="R3760" t="s">
        <v>8357</v>
      </c>
      <c r="S3760" s="14">
        <f t="shared" si="233"/>
        <v>41747.471504629633</v>
      </c>
      <c r="T3760" s="14">
        <f t="shared" si="234"/>
        <v>41778.208333333336</v>
      </c>
      <c r="U3760" t="str">
        <f t="shared" si="235"/>
        <v>April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110.24000000000001</v>
      </c>
      <c r="Q3761" t="s">
        <v>8315</v>
      </c>
      <c r="R3761" t="s">
        <v>8357</v>
      </c>
      <c r="S3761" s="14">
        <f t="shared" si="233"/>
        <v>42182.108252314814</v>
      </c>
      <c r="T3761" s="14">
        <f t="shared" si="234"/>
        <v>42242.108252314814</v>
      </c>
      <c r="U3761" t="str">
        <f t="shared" si="235"/>
        <v>June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Q3762" t="s">
        <v>8315</v>
      </c>
      <c r="R3762" t="s">
        <v>8357</v>
      </c>
      <c r="S3762" s="14">
        <f t="shared" si="233"/>
        <v>41739.525300925925</v>
      </c>
      <c r="T3762" s="14">
        <f t="shared" si="234"/>
        <v>41764.525300925925</v>
      </c>
      <c r="U3762" t="str">
        <f t="shared" si="235"/>
        <v>April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Q3763" t="s">
        <v>8315</v>
      </c>
      <c r="R3763" t="s">
        <v>8357</v>
      </c>
      <c r="S3763" s="14">
        <f t="shared" si="233"/>
        <v>42173.466863425929</v>
      </c>
      <c r="T3763" s="14">
        <f t="shared" si="234"/>
        <v>42226.958333333328</v>
      </c>
      <c r="U3763" t="str">
        <f t="shared" si="235"/>
        <v>June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Q3764" t="s">
        <v>8315</v>
      </c>
      <c r="R3764" t="s">
        <v>8357</v>
      </c>
      <c r="S3764" s="14">
        <f t="shared" si="233"/>
        <v>42193.813530092593</v>
      </c>
      <c r="T3764" s="14">
        <f t="shared" si="234"/>
        <v>42218.813530092593</v>
      </c>
      <c r="U3764" t="str">
        <f t="shared" si="235"/>
        <v>July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Q3765" t="s">
        <v>8315</v>
      </c>
      <c r="R3765" t="s">
        <v>8357</v>
      </c>
      <c r="S3765" s="14">
        <f t="shared" si="233"/>
        <v>42065.750300925924</v>
      </c>
      <c r="T3765" s="14">
        <f t="shared" si="234"/>
        <v>42095.708634259259</v>
      </c>
      <c r="U3765" t="str">
        <f t="shared" si="235"/>
        <v>March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Q3766" t="s">
        <v>8315</v>
      </c>
      <c r="R3766" t="s">
        <v>8357</v>
      </c>
      <c r="S3766" s="14">
        <f t="shared" si="233"/>
        <v>42499.842962962968</v>
      </c>
      <c r="T3766" s="14">
        <f t="shared" si="234"/>
        <v>42519.025000000001</v>
      </c>
      <c r="U3766" t="str">
        <f t="shared" si="235"/>
        <v>May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113.46000000000001</v>
      </c>
      <c r="Q3767" t="s">
        <v>8315</v>
      </c>
      <c r="R3767" t="s">
        <v>8357</v>
      </c>
      <c r="S3767" s="14">
        <f t="shared" si="233"/>
        <v>41820.776412037041</v>
      </c>
      <c r="T3767" s="14">
        <f t="shared" si="234"/>
        <v>41850.776412037041</v>
      </c>
      <c r="U3767" t="str">
        <f t="shared" si="235"/>
        <v>June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102.64999999999999</v>
      </c>
      <c r="Q3768" t="s">
        <v>8315</v>
      </c>
      <c r="R3768" t="s">
        <v>8357</v>
      </c>
      <c r="S3768" s="14">
        <f t="shared" si="233"/>
        <v>41788.167187500003</v>
      </c>
      <c r="T3768" s="14">
        <f t="shared" si="234"/>
        <v>41823.167187500003</v>
      </c>
      <c r="U3768" t="str">
        <f t="shared" si="235"/>
        <v>May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Q3769" t="s">
        <v>8315</v>
      </c>
      <c r="R3769" t="s">
        <v>8357</v>
      </c>
      <c r="S3769" s="14">
        <f t="shared" si="233"/>
        <v>42050.019641203704</v>
      </c>
      <c r="T3769" s="14">
        <f t="shared" si="234"/>
        <v>42064.207638888889</v>
      </c>
      <c r="U3769" t="str">
        <f t="shared" si="235"/>
        <v>February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Q3770" t="s">
        <v>8315</v>
      </c>
      <c r="R3770" t="s">
        <v>8357</v>
      </c>
      <c r="S3770" s="14">
        <f t="shared" si="233"/>
        <v>41772.727893518517</v>
      </c>
      <c r="T3770" s="14">
        <f t="shared" si="234"/>
        <v>41802.727893518517</v>
      </c>
      <c r="U3770" t="str">
        <f t="shared" si="235"/>
        <v>May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Q3771" t="s">
        <v>8315</v>
      </c>
      <c r="R3771" t="s">
        <v>8357</v>
      </c>
      <c r="S3771" s="14">
        <f t="shared" si="233"/>
        <v>42445.598136574074</v>
      </c>
      <c r="T3771" s="14">
        <f t="shared" si="234"/>
        <v>42475.598136574074</v>
      </c>
      <c r="U3771" t="str">
        <f t="shared" si="235"/>
        <v>March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Q3772" t="s">
        <v>8315</v>
      </c>
      <c r="R3772" t="s">
        <v>8357</v>
      </c>
      <c r="S3772" s="14">
        <f t="shared" si="233"/>
        <v>42138.930671296301</v>
      </c>
      <c r="T3772" s="14">
        <f t="shared" si="234"/>
        <v>42168.930671296301</v>
      </c>
      <c r="U3772" t="str">
        <f t="shared" si="235"/>
        <v>May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Q3773" t="s">
        <v>8315</v>
      </c>
      <c r="R3773" t="s">
        <v>8357</v>
      </c>
      <c r="S3773" s="14">
        <f t="shared" si="233"/>
        <v>42493.857083333336</v>
      </c>
      <c r="T3773" s="14">
        <f t="shared" si="234"/>
        <v>42508</v>
      </c>
      <c r="U3773" t="str">
        <f t="shared" si="235"/>
        <v>May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Q3774" t="s">
        <v>8315</v>
      </c>
      <c r="R3774" t="s">
        <v>8357</v>
      </c>
      <c r="S3774" s="14">
        <f t="shared" si="233"/>
        <v>42682.616967592592</v>
      </c>
      <c r="T3774" s="14">
        <f t="shared" si="234"/>
        <v>42703.25</v>
      </c>
      <c r="U3774" t="str">
        <f t="shared" si="235"/>
        <v>November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Q3775" t="s">
        <v>8315</v>
      </c>
      <c r="R3775" t="s">
        <v>8357</v>
      </c>
      <c r="S3775" s="14">
        <f t="shared" si="233"/>
        <v>42656.005173611113</v>
      </c>
      <c r="T3775" s="14">
        <f t="shared" si="234"/>
        <v>42689.088888888888</v>
      </c>
      <c r="U3775" t="str">
        <f t="shared" si="235"/>
        <v>October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Q3776" t="s">
        <v>8315</v>
      </c>
      <c r="R3776" t="s">
        <v>8357</v>
      </c>
      <c r="S3776" s="14">
        <f t="shared" si="233"/>
        <v>42087.792303240742</v>
      </c>
      <c r="T3776" s="14">
        <f t="shared" si="234"/>
        <v>42103.792303240742</v>
      </c>
      <c r="U3776" t="str">
        <f t="shared" si="235"/>
        <v>March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Q3777" t="s">
        <v>8315</v>
      </c>
      <c r="R3777" t="s">
        <v>8357</v>
      </c>
      <c r="S3777" s="14">
        <f t="shared" si="233"/>
        <v>42075.942627314813</v>
      </c>
      <c r="T3777" s="14">
        <f t="shared" si="234"/>
        <v>42103.166666666672</v>
      </c>
      <c r="U3777" t="str">
        <f t="shared" si="235"/>
        <v>March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106.71000000000002</v>
      </c>
      <c r="Q3778" t="s">
        <v>8315</v>
      </c>
      <c r="R3778" t="s">
        <v>8357</v>
      </c>
      <c r="S3778" s="14">
        <f t="shared" si="233"/>
        <v>41814.367800925924</v>
      </c>
      <c r="T3778" s="14">
        <f t="shared" si="234"/>
        <v>41852.041666666664</v>
      </c>
      <c r="U3778" t="str">
        <f t="shared" si="235"/>
        <v>June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MROUND(E3779/D3779, 0.0001) * 100</f>
        <v>143.20000000000002</v>
      </c>
      <c r="Q3779" t="s">
        <v>8315</v>
      </c>
      <c r="R3779" t="s">
        <v>8357</v>
      </c>
      <c r="S3779" s="14">
        <f t="shared" ref="S3779:S3842" si="237">(J3779/86400)+DATE(1970,1,1)</f>
        <v>41887.111354166671</v>
      </c>
      <c r="T3779" s="14">
        <f t="shared" ref="T3779:T3842" si="238">(I3779/86400)+DATE(1970,1,1)</f>
        <v>41909.166666666664</v>
      </c>
      <c r="U3779" t="str">
        <f t="shared" ref="U3779:U3842" si="239">TEXT(S3779, "MMMM")</f>
        <v>September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Q3780" t="s">
        <v>8315</v>
      </c>
      <c r="R3780" t="s">
        <v>8357</v>
      </c>
      <c r="S3780" s="14">
        <f t="shared" si="237"/>
        <v>41989.819212962961</v>
      </c>
      <c r="T3780" s="14">
        <f t="shared" si="238"/>
        <v>42049.819212962961</v>
      </c>
      <c r="U3780" t="str">
        <f t="shared" si="239"/>
        <v>December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Q3781" t="s">
        <v>8315</v>
      </c>
      <c r="R3781" t="s">
        <v>8357</v>
      </c>
      <c r="S3781" s="14">
        <f t="shared" si="237"/>
        <v>42425.735416666663</v>
      </c>
      <c r="T3781" s="14">
        <f t="shared" si="238"/>
        <v>42455.693749999999</v>
      </c>
      <c r="U3781" t="str">
        <f t="shared" si="239"/>
        <v>February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Q3782" t="s">
        <v>8315</v>
      </c>
      <c r="R3782" t="s">
        <v>8357</v>
      </c>
      <c r="S3782" s="14">
        <f t="shared" si="237"/>
        <v>42166.219733796301</v>
      </c>
      <c r="T3782" s="14">
        <f t="shared" si="238"/>
        <v>42198.837500000001</v>
      </c>
      <c r="U3782" t="str">
        <f t="shared" si="239"/>
        <v>June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Q3783" t="s">
        <v>8315</v>
      </c>
      <c r="R3783" t="s">
        <v>8357</v>
      </c>
      <c r="S3783" s="14">
        <f t="shared" si="237"/>
        <v>41865.882928240739</v>
      </c>
      <c r="T3783" s="14">
        <f t="shared" si="238"/>
        <v>41890.882928240739</v>
      </c>
      <c r="U3783" t="str">
        <f t="shared" si="239"/>
        <v>August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Q3784" t="s">
        <v>8315</v>
      </c>
      <c r="R3784" t="s">
        <v>8357</v>
      </c>
      <c r="S3784" s="14">
        <f t="shared" si="237"/>
        <v>42546.862233796295</v>
      </c>
      <c r="T3784" s="14">
        <f t="shared" si="238"/>
        <v>42575.958333333328</v>
      </c>
      <c r="U3784" t="str">
        <f t="shared" si="239"/>
        <v>June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128.92000000000002</v>
      </c>
      <c r="Q3785" t="s">
        <v>8315</v>
      </c>
      <c r="R3785" t="s">
        <v>8357</v>
      </c>
      <c r="S3785" s="14">
        <f t="shared" si="237"/>
        <v>42420.140277777777</v>
      </c>
      <c r="T3785" s="14">
        <f t="shared" si="238"/>
        <v>42444.666666666672</v>
      </c>
      <c r="U3785" t="str">
        <f t="shared" si="239"/>
        <v>February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115.00000000000001</v>
      </c>
      <c r="Q3786" t="s">
        <v>8315</v>
      </c>
      <c r="R3786" t="s">
        <v>8357</v>
      </c>
      <c r="S3786" s="14">
        <f t="shared" si="237"/>
        <v>42531.980694444443</v>
      </c>
      <c r="T3786" s="14">
        <f t="shared" si="238"/>
        <v>42561.980694444443</v>
      </c>
      <c r="U3786" t="str">
        <f t="shared" si="239"/>
        <v>June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Q3787" t="s">
        <v>8315</v>
      </c>
      <c r="R3787" t="s">
        <v>8357</v>
      </c>
      <c r="S3787" s="14">
        <f t="shared" si="237"/>
        <v>42548.63853009259</v>
      </c>
      <c r="T3787" s="14">
        <f t="shared" si="238"/>
        <v>42584.418749999997</v>
      </c>
      <c r="U3787" t="str">
        <f t="shared" si="239"/>
        <v>June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110.97000000000001</v>
      </c>
      <c r="Q3788" t="s">
        <v>8315</v>
      </c>
      <c r="R3788" t="s">
        <v>8357</v>
      </c>
      <c r="S3788" s="14">
        <f t="shared" si="237"/>
        <v>42487.037905092591</v>
      </c>
      <c r="T3788" s="14">
        <f t="shared" si="238"/>
        <v>42517.037905092591</v>
      </c>
      <c r="U3788" t="str">
        <f t="shared" si="239"/>
        <v>April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Q3789" t="s">
        <v>8315</v>
      </c>
      <c r="R3789" t="s">
        <v>8357</v>
      </c>
      <c r="S3789" s="14">
        <f t="shared" si="237"/>
        <v>42167.534791666665</v>
      </c>
      <c r="T3789" s="14">
        <f t="shared" si="238"/>
        <v>42196.165972222225</v>
      </c>
      <c r="U3789" t="str">
        <f t="shared" si="239"/>
        <v>June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Q3790" t="s">
        <v>8315</v>
      </c>
      <c r="R3790" t="s">
        <v>8357</v>
      </c>
      <c r="S3790" s="14">
        <f t="shared" si="237"/>
        <v>42333.695821759262</v>
      </c>
      <c r="T3790" s="14">
        <f t="shared" si="238"/>
        <v>42361.679166666669</v>
      </c>
      <c r="U3790" t="str">
        <f t="shared" si="239"/>
        <v>November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Q3791" t="s">
        <v>8315</v>
      </c>
      <c r="R3791" t="s">
        <v>8357</v>
      </c>
      <c r="S3791" s="14">
        <f t="shared" si="237"/>
        <v>42138.798819444448</v>
      </c>
      <c r="T3791" s="14">
        <f t="shared" si="238"/>
        <v>42170.798819444448</v>
      </c>
      <c r="U3791" t="str">
        <f t="shared" si="239"/>
        <v>May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Q3792" t="s">
        <v>8315</v>
      </c>
      <c r="R3792" t="s">
        <v>8357</v>
      </c>
      <c r="S3792" s="14">
        <f t="shared" si="237"/>
        <v>42666.666932870372</v>
      </c>
      <c r="T3792" s="14">
        <f t="shared" si="238"/>
        <v>42696.708599537036</v>
      </c>
      <c r="U3792" t="str">
        <f t="shared" si="239"/>
        <v>October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Q3793" t="s">
        <v>8315</v>
      </c>
      <c r="R3793" t="s">
        <v>8357</v>
      </c>
      <c r="S3793" s="14">
        <f t="shared" si="237"/>
        <v>41766.692037037035</v>
      </c>
      <c r="T3793" s="14">
        <f t="shared" si="238"/>
        <v>41826.692037037035</v>
      </c>
      <c r="U3793" t="str">
        <f t="shared" si="239"/>
        <v>May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Q3794" t="s">
        <v>8315</v>
      </c>
      <c r="R3794" t="s">
        <v>8357</v>
      </c>
      <c r="S3794" s="14">
        <f t="shared" si="237"/>
        <v>42170.447013888886</v>
      </c>
      <c r="T3794" s="14">
        <f t="shared" si="238"/>
        <v>42200.447013888886</v>
      </c>
      <c r="U3794" t="str">
        <f t="shared" si="239"/>
        <v>June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59.660000000000004</v>
      </c>
      <c r="Q3795" t="s">
        <v>8315</v>
      </c>
      <c r="R3795" t="s">
        <v>8357</v>
      </c>
      <c r="S3795" s="14">
        <f t="shared" si="237"/>
        <v>41968.938993055555</v>
      </c>
      <c r="T3795" s="14">
        <f t="shared" si="238"/>
        <v>41989.938993055555</v>
      </c>
      <c r="U3795" t="str">
        <f t="shared" si="239"/>
        <v>November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Q3796" t="s">
        <v>8315</v>
      </c>
      <c r="R3796" t="s">
        <v>8357</v>
      </c>
      <c r="S3796" s="14">
        <f t="shared" si="237"/>
        <v>42132.58048611111</v>
      </c>
      <c r="T3796" s="14">
        <f t="shared" si="238"/>
        <v>42162.58048611111</v>
      </c>
      <c r="U3796" t="str">
        <f t="shared" si="239"/>
        <v>May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Q3797" t="s">
        <v>8315</v>
      </c>
      <c r="R3797" t="s">
        <v>8357</v>
      </c>
      <c r="S3797" s="14">
        <f t="shared" si="237"/>
        <v>42201.436226851853</v>
      </c>
      <c r="T3797" s="14">
        <f t="shared" si="238"/>
        <v>42244.9375</v>
      </c>
      <c r="U3797" t="str">
        <f t="shared" si="239"/>
        <v>July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Q3798" t="s">
        <v>8315</v>
      </c>
      <c r="R3798" t="s">
        <v>8357</v>
      </c>
      <c r="S3798" s="14">
        <f t="shared" si="237"/>
        <v>42689.029583333337</v>
      </c>
      <c r="T3798" s="14">
        <f t="shared" si="238"/>
        <v>42749.029583333337</v>
      </c>
      <c r="U3798" t="str">
        <f t="shared" si="239"/>
        <v>November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Q3799" t="s">
        <v>8315</v>
      </c>
      <c r="R3799" t="s">
        <v>8357</v>
      </c>
      <c r="S3799" s="14">
        <f t="shared" si="237"/>
        <v>42084.881539351853</v>
      </c>
      <c r="T3799" s="14">
        <f t="shared" si="238"/>
        <v>42114.881539351853</v>
      </c>
      <c r="U3799" t="str">
        <f t="shared" si="239"/>
        <v>March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Q3800" t="s">
        <v>8315</v>
      </c>
      <c r="R3800" t="s">
        <v>8357</v>
      </c>
      <c r="S3800" s="14">
        <f t="shared" si="237"/>
        <v>41831.722777777773</v>
      </c>
      <c r="T3800" s="14">
        <f t="shared" si="238"/>
        <v>41861.722777777773</v>
      </c>
      <c r="U3800" t="str">
        <f t="shared" si="239"/>
        <v>July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Q3801" t="s">
        <v>8315</v>
      </c>
      <c r="R3801" t="s">
        <v>8357</v>
      </c>
      <c r="S3801" s="14">
        <f t="shared" si="237"/>
        <v>42410.93105324074</v>
      </c>
      <c r="T3801" s="14">
        <f t="shared" si="238"/>
        <v>42440.93105324074</v>
      </c>
      <c r="U3801" t="str">
        <f t="shared" si="239"/>
        <v>February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Q3802" t="s">
        <v>8315</v>
      </c>
      <c r="R3802" t="s">
        <v>8357</v>
      </c>
      <c r="S3802" s="14">
        <f t="shared" si="237"/>
        <v>41982.737071759257</v>
      </c>
      <c r="T3802" s="14">
        <f t="shared" si="238"/>
        <v>42015.207638888889</v>
      </c>
      <c r="U3802" t="str">
        <f t="shared" si="239"/>
        <v>December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Q3803" t="s">
        <v>8315</v>
      </c>
      <c r="R3803" t="s">
        <v>8357</v>
      </c>
      <c r="S3803" s="14">
        <f t="shared" si="237"/>
        <v>41975.676111111112</v>
      </c>
      <c r="T3803" s="14">
        <f t="shared" si="238"/>
        <v>42006.676111111112</v>
      </c>
      <c r="U3803" t="str">
        <f t="shared" si="239"/>
        <v>December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Q3804" t="s">
        <v>8315</v>
      </c>
      <c r="R3804" t="s">
        <v>8357</v>
      </c>
      <c r="S3804" s="14">
        <f t="shared" si="237"/>
        <v>42269.126226851848</v>
      </c>
      <c r="T3804" s="14">
        <f t="shared" si="238"/>
        <v>42299.126226851848</v>
      </c>
      <c r="U3804" t="str">
        <f t="shared" si="239"/>
        <v>September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Q3805" t="s">
        <v>8315</v>
      </c>
      <c r="R3805" t="s">
        <v>8357</v>
      </c>
      <c r="S3805" s="14">
        <f t="shared" si="237"/>
        <v>42403.971851851849</v>
      </c>
      <c r="T3805" s="14">
        <f t="shared" si="238"/>
        <v>42433.971851851849</v>
      </c>
      <c r="U3805" t="str">
        <f t="shared" si="239"/>
        <v>February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Q3806" t="s">
        <v>8315</v>
      </c>
      <c r="R3806" t="s">
        <v>8357</v>
      </c>
      <c r="S3806" s="14">
        <f t="shared" si="237"/>
        <v>42527.00953703704</v>
      </c>
      <c r="T3806" s="14">
        <f t="shared" si="238"/>
        <v>42582.291666666672</v>
      </c>
      <c r="U3806" t="str">
        <f t="shared" si="239"/>
        <v>June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Q3807" t="s">
        <v>8315</v>
      </c>
      <c r="R3807" t="s">
        <v>8357</v>
      </c>
      <c r="S3807" s="14">
        <f t="shared" si="237"/>
        <v>41849.887037037035</v>
      </c>
      <c r="T3807" s="14">
        <f t="shared" si="238"/>
        <v>41909.887037037035</v>
      </c>
      <c r="U3807" t="str">
        <f t="shared" si="239"/>
        <v>July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6.9999999999999993E-2</v>
      </c>
      <c r="Q3808" t="s">
        <v>8315</v>
      </c>
      <c r="R3808" t="s">
        <v>8357</v>
      </c>
      <c r="S3808" s="14">
        <f t="shared" si="237"/>
        <v>41799.259039351848</v>
      </c>
      <c r="T3808" s="14">
        <f t="shared" si="238"/>
        <v>41819.259039351848</v>
      </c>
      <c r="U3808" t="str">
        <f t="shared" si="239"/>
        <v>June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30.330000000000002</v>
      </c>
      <c r="Q3809" t="s">
        <v>8315</v>
      </c>
      <c r="R3809" t="s">
        <v>8357</v>
      </c>
      <c r="S3809" s="14">
        <f t="shared" si="237"/>
        <v>42090.909016203703</v>
      </c>
      <c r="T3809" s="14">
        <f t="shared" si="238"/>
        <v>42097.909016203703</v>
      </c>
      <c r="U3809" t="str">
        <f t="shared" si="239"/>
        <v>March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Q3810" t="s">
        <v>8315</v>
      </c>
      <c r="R3810" t="s">
        <v>8316</v>
      </c>
      <c r="S3810" s="14">
        <f t="shared" si="237"/>
        <v>42059.453923611116</v>
      </c>
      <c r="T3810" s="14">
        <f t="shared" si="238"/>
        <v>42119.412256944444</v>
      </c>
      <c r="U3810" t="str">
        <f t="shared" si="239"/>
        <v>February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Q3811" t="s">
        <v>8315</v>
      </c>
      <c r="R3811" t="s">
        <v>8316</v>
      </c>
      <c r="S3811" s="14">
        <f t="shared" si="237"/>
        <v>41800.526701388888</v>
      </c>
      <c r="T3811" s="14">
        <f t="shared" si="238"/>
        <v>41850.958333333336</v>
      </c>
      <c r="U3811" t="str">
        <f t="shared" si="239"/>
        <v>June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Q3812" t="s">
        <v>8315</v>
      </c>
      <c r="R3812" t="s">
        <v>8316</v>
      </c>
      <c r="S3812" s="14">
        <f t="shared" si="237"/>
        <v>42054.849050925928</v>
      </c>
      <c r="T3812" s="14">
        <f t="shared" si="238"/>
        <v>42084.807384259257</v>
      </c>
      <c r="U3812" t="str">
        <f t="shared" si="239"/>
        <v>February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Q3813" t="s">
        <v>8315</v>
      </c>
      <c r="R3813" t="s">
        <v>8316</v>
      </c>
      <c r="S3813" s="14">
        <f t="shared" si="237"/>
        <v>42487.62700231481</v>
      </c>
      <c r="T3813" s="14">
        <f t="shared" si="238"/>
        <v>42521.458333333328</v>
      </c>
      <c r="U3813" t="str">
        <f t="shared" si="239"/>
        <v>April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109.55000000000001</v>
      </c>
      <c r="Q3814" t="s">
        <v>8315</v>
      </c>
      <c r="R3814" t="s">
        <v>8316</v>
      </c>
      <c r="S3814" s="14">
        <f t="shared" si="237"/>
        <v>42109.751250000001</v>
      </c>
      <c r="T3814" s="14">
        <f t="shared" si="238"/>
        <v>42156.165972222225</v>
      </c>
      <c r="U3814" t="str">
        <f t="shared" si="239"/>
        <v>April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Q3815" t="s">
        <v>8315</v>
      </c>
      <c r="R3815" t="s">
        <v>8316</v>
      </c>
      <c r="S3815" s="14">
        <f t="shared" si="237"/>
        <v>42497.275706018518</v>
      </c>
      <c r="T3815" s="14">
        <f t="shared" si="238"/>
        <v>42535.904861111107</v>
      </c>
      <c r="U3815" t="str">
        <f t="shared" si="239"/>
        <v>May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Q3816" t="s">
        <v>8315</v>
      </c>
      <c r="R3816" t="s">
        <v>8316</v>
      </c>
      <c r="S3816" s="14">
        <f t="shared" si="237"/>
        <v>42058.904074074075</v>
      </c>
      <c r="T3816" s="14">
        <f t="shared" si="238"/>
        <v>42095.165972222225</v>
      </c>
      <c r="U3816" t="str">
        <f t="shared" si="239"/>
        <v>February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Q3817" t="s">
        <v>8315</v>
      </c>
      <c r="R3817" t="s">
        <v>8316</v>
      </c>
      <c r="S3817" s="14">
        <f t="shared" si="237"/>
        <v>42207.259918981479</v>
      </c>
      <c r="T3817" s="14">
        <f t="shared" si="238"/>
        <v>42236.958333333328</v>
      </c>
      <c r="U3817" t="str">
        <f t="shared" si="239"/>
        <v>July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119.24000000000001</v>
      </c>
      <c r="Q3818" t="s">
        <v>8315</v>
      </c>
      <c r="R3818" t="s">
        <v>8316</v>
      </c>
      <c r="S3818" s="14">
        <f t="shared" si="237"/>
        <v>41807.690081018518</v>
      </c>
      <c r="T3818" s="14">
        <f t="shared" si="238"/>
        <v>41837.690081018518</v>
      </c>
      <c r="U3818" t="str">
        <f t="shared" si="239"/>
        <v>June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Q3819" t="s">
        <v>8315</v>
      </c>
      <c r="R3819" t="s">
        <v>8316</v>
      </c>
      <c r="S3819" s="14">
        <f t="shared" si="237"/>
        <v>42284.69694444444</v>
      </c>
      <c r="T3819" s="14">
        <f t="shared" si="238"/>
        <v>42301.165972222225</v>
      </c>
      <c r="U3819" t="str">
        <f t="shared" si="239"/>
        <v>October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228.00000000000003</v>
      </c>
      <c r="Q3820" t="s">
        <v>8315</v>
      </c>
      <c r="R3820" t="s">
        <v>8316</v>
      </c>
      <c r="S3820" s="14">
        <f t="shared" si="237"/>
        <v>42045.84238425926</v>
      </c>
      <c r="T3820" s="14">
        <f t="shared" si="238"/>
        <v>42075.800717592589</v>
      </c>
      <c r="U3820" t="str">
        <f t="shared" si="239"/>
        <v>February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Q3821" t="s">
        <v>8315</v>
      </c>
      <c r="R3821" t="s">
        <v>8316</v>
      </c>
      <c r="S3821" s="14">
        <f t="shared" si="237"/>
        <v>42184.209537037037</v>
      </c>
      <c r="T3821" s="14">
        <f t="shared" si="238"/>
        <v>42202.876388888893</v>
      </c>
      <c r="U3821" t="str">
        <f t="shared" si="239"/>
        <v>June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Q3822" t="s">
        <v>8315</v>
      </c>
      <c r="R3822" t="s">
        <v>8316</v>
      </c>
      <c r="S3822" s="14">
        <f t="shared" si="237"/>
        <v>42160.651817129634</v>
      </c>
      <c r="T3822" s="14">
        <f t="shared" si="238"/>
        <v>42190.651817129634</v>
      </c>
      <c r="U3822" t="str">
        <f t="shared" si="239"/>
        <v>June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Q3823" t="s">
        <v>8315</v>
      </c>
      <c r="R3823" t="s">
        <v>8316</v>
      </c>
      <c r="S3823" s="14">
        <f t="shared" si="237"/>
        <v>42341.180636574078</v>
      </c>
      <c r="T3823" s="14">
        <f t="shared" si="238"/>
        <v>42373.180636574078</v>
      </c>
      <c r="U3823" t="str">
        <f t="shared" si="239"/>
        <v>December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Q3824" t="s">
        <v>8315</v>
      </c>
      <c r="R3824" t="s">
        <v>8316</v>
      </c>
      <c r="S3824" s="14">
        <f t="shared" si="237"/>
        <v>42329.838159722218</v>
      </c>
      <c r="T3824" s="14">
        <f t="shared" si="238"/>
        <v>42388.957638888889</v>
      </c>
      <c r="U3824" t="str">
        <f t="shared" si="239"/>
        <v>November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Q3825" t="s">
        <v>8315</v>
      </c>
      <c r="R3825" t="s">
        <v>8316</v>
      </c>
      <c r="S3825" s="14">
        <f t="shared" si="237"/>
        <v>42170.910231481481</v>
      </c>
      <c r="T3825" s="14">
        <f t="shared" si="238"/>
        <v>42205.165972222225</v>
      </c>
      <c r="U3825" t="str">
        <f t="shared" si="239"/>
        <v>June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Q3826" t="s">
        <v>8315</v>
      </c>
      <c r="R3826" t="s">
        <v>8316</v>
      </c>
      <c r="S3826" s="14">
        <f t="shared" si="237"/>
        <v>42571.626192129625</v>
      </c>
      <c r="T3826" s="14">
        <f t="shared" si="238"/>
        <v>42583.570138888885</v>
      </c>
      <c r="U3826" t="str">
        <f t="shared" si="239"/>
        <v>July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Q3827" t="s">
        <v>8315</v>
      </c>
      <c r="R3827" t="s">
        <v>8316</v>
      </c>
      <c r="S3827" s="14">
        <f t="shared" si="237"/>
        <v>42151.069606481484</v>
      </c>
      <c r="T3827" s="14">
        <f t="shared" si="238"/>
        <v>42172.069606481484</v>
      </c>
      <c r="U3827" t="str">
        <f t="shared" si="239"/>
        <v>May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Q3828" t="s">
        <v>8315</v>
      </c>
      <c r="R3828" t="s">
        <v>8316</v>
      </c>
      <c r="S3828" s="14">
        <f t="shared" si="237"/>
        <v>42101.423541666663</v>
      </c>
      <c r="T3828" s="14">
        <f t="shared" si="238"/>
        <v>42131.423541666663</v>
      </c>
      <c r="U3828" t="str">
        <f t="shared" si="239"/>
        <v>April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152.67000000000002</v>
      </c>
      <c r="Q3829" t="s">
        <v>8315</v>
      </c>
      <c r="R3829" t="s">
        <v>8316</v>
      </c>
      <c r="S3829" s="14">
        <f t="shared" si="237"/>
        <v>42034.928252314814</v>
      </c>
      <c r="T3829" s="14">
        <f t="shared" si="238"/>
        <v>42090</v>
      </c>
      <c r="U3829" t="str">
        <f t="shared" si="239"/>
        <v>January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Q3830" t="s">
        <v>8315</v>
      </c>
      <c r="R3830" t="s">
        <v>8316</v>
      </c>
      <c r="S3830" s="14">
        <f t="shared" si="237"/>
        <v>41944.527627314819</v>
      </c>
      <c r="T3830" s="14">
        <f t="shared" si="238"/>
        <v>42004.569293981476</v>
      </c>
      <c r="U3830" t="str">
        <f t="shared" si="239"/>
        <v>November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Q3831" t="s">
        <v>8315</v>
      </c>
      <c r="R3831" t="s">
        <v>8316</v>
      </c>
      <c r="S3831" s="14">
        <f t="shared" si="237"/>
        <v>42593.865405092598</v>
      </c>
      <c r="T3831" s="14">
        <f t="shared" si="238"/>
        <v>42613.865405092598</v>
      </c>
      <c r="U3831" t="str">
        <f t="shared" si="239"/>
        <v>August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Q3832" t="s">
        <v>8315</v>
      </c>
      <c r="R3832" t="s">
        <v>8316</v>
      </c>
      <c r="S3832" s="14">
        <f t="shared" si="237"/>
        <v>42503.740868055553</v>
      </c>
      <c r="T3832" s="14">
        <f t="shared" si="238"/>
        <v>42517.740868055553</v>
      </c>
      <c r="U3832" t="str">
        <f t="shared" si="239"/>
        <v>May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106.02000000000001</v>
      </c>
      <c r="Q3833" t="s">
        <v>8315</v>
      </c>
      <c r="R3833" t="s">
        <v>8316</v>
      </c>
      <c r="S3833" s="14">
        <f t="shared" si="237"/>
        <v>41927.848900462966</v>
      </c>
      <c r="T3833" s="14">
        <f t="shared" si="238"/>
        <v>41948.890567129631</v>
      </c>
      <c r="U3833" t="str">
        <f t="shared" si="239"/>
        <v>October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Q3834" t="s">
        <v>8315</v>
      </c>
      <c r="R3834" t="s">
        <v>8316</v>
      </c>
      <c r="S3834" s="14">
        <f t="shared" si="237"/>
        <v>42375.114988425921</v>
      </c>
      <c r="T3834" s="14">
        <f t="shared" si="238"/>
        <v>42420.114988425921</v>
      </c>
      <c r="U3834" t="str">
        <f t="shared" si="239"/>
        <v>January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Q3835" t="s">
        <v>8315</v>
      </c>
      <c r="R3835" t="s">
        <v>8316</v>
      </c>
      <c r="S3835" s="14">
        <f t="shared" si="237"/>
        <v>41963.872361111113</v>
      </c>
      <c r="T3835" s="14">
        <f t="shared" si="238"/>
        <v>41974.797916666663</v>
      </c>
      <c r="U3835" t="str">
        <f t="shared" si="239"/>
        <v>November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Q3836" t="s">
        <v>8315</v>
      </c>
      <c r="R3836" t="s">
        <v>8316</v>
      </c>
      <c r="S3836" s="14">
        <f t="shared" si="237"/>
        <v>42143.445219907408</v>
      </c>
      <c r="T3836" s="14">
        <f t="shared" si="238"/>
        <v>42173.445219907408</v>
      </c>
      <c r="U3836" t="str">
        <f t="shared" si="239"/>
        <v>May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Q3837" t="s">
        <v>8315</v>
      </c>
      <c r="R3837" t="s">
        <v>8316</v>
      </c>
      <c r="S3837" s="14">
        <f t="shared" si="237"/>
        <v>42460.94222222222</v>
      </c>
      <c r="T3837" s="14">
        <f t="shared" si="238"/>
        <v>42481.94222222222</v>
      </c>
      <c r="U3837" t="str">
        <f t="shared" si="239"/>
        <v>March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Q3838" t="s">
        <v>8315</v>
      </c>
      <c r="R3838" t="s">
        <v>8316</v>
      </c>
      <c r="S3838" s="14">
        <f t="shared" si="237"/>
        <v>42553.926527777774</v>
      </c>
      <c r="T3838" s="14">
        <f t="shared" si="238"/>
        <v>42585.172916666663</v>
      </c>
      <c r="U3838" t="str">
        <f t="shared" si="239"/>
        <v>July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102.10000000000001</v>
      </c>
      <c r="Q3839" t="s">
        <v>8315</v>
      </c>
      <c r="R3839" t="s">
        <v>8316</v>
      </c>
      <c r="S3839" s="14">
        <f t="shared" si="237"/>
        <v>42152.765717592592</v>
      </c>
      <c r="T3839" s="14">
        <f t="shared" si="238"/>
        <v>42188.765717592592</v>
      </c>
      <c r="U3839" t="str">
        <f t="shared" si="239"/>
        <v>May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Q3840" t="s">
        <v>8315</v>
      </c>
      <c r="R3840" t="s">
        <v>8316</v>
      </c>
      <c r="S3840" s="14">
        <f t="shared" si="237"/>
        <v>42116.710752314815</v>
      </c>
      <c r="T3840" s="14">
        <f t="shared" si="238"/>
        <v>42146.710752314815</v>
      </c>
      <c r="U3840" t="str">
        <f t="shared" si="239"/>
        <v>April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Q3841" t="s">
        <v>8315</v>
      </c>
      <c r="R3841" t="s">
        <v>8316</v>
      </c>
      <c r="S3841" s="14">
        <f t="shared" si="237"/>
        <v>42155.142638888894</v>
      </c>
      <c r="T3841" s="14">
        <f t="shared" si="238"/>
        <v>42215.142638888894</v>
      </c>
      <c r="U3841" t="str">
        <f t="shared" si="239"/>
        <v>May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Q3842" t="s">
        <v>8315</v>
      </c>
      <c r="R3842" t="s">
        <v>8316</v>
      </c>
      <c r="S3842" s="14">
        <f t="shared" si="237"/>
        <v>42432.701724537037</v>
      </c>
      <c r="T3842" s="14">
        <f t="shared" si="238"/>
        <v>42457.660057870366</v>
      </c>
      <c r="U3842" t="str">
        <f t="shared" si="239"/>
        <v>March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MROUND(E3843/D3843, 0.0001) * 100</f>
        <v>8.7200000000000006</v>
      </c>
      <c r="Q3843" t="s">
        <v>8315</v>
      </c>
      <c r="R3843" t="s">
        <v>8316</v>
      </c>
      <c r="S3843" s="14">
        <f t="shared" ref="S3843:S3906" si="241">(J3843/86400)+DATE(1970,1,1)</f>
        <v>41780.785729166666</v>
      </c>
      <c r="T3843" s="14">
        <f t="shared" ref="T3843:T3906" si="242">(I3843/86400)+DATE(1970,1,1)</f>
        <v>41840.785729166666</v>
      </c>
      <c r="U3843" t="str">
        <f t="shared" ref="U3843:U3906" si="243">TEXT(S3843, "MMMM")</f>
        <v>May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Q3844" t="s">
        <v>8315</v>
      </c>
      <c r="R3844" t="s">
        <v>8316</v>
      </c>
      <c r="S3844" s="14">
        <f t="shared" si="241"/>
        <v>41740.493657407409</v>
      </c>
      <c r="T3844" s="14">
        <f t="shared" si="242"/>
        <v>41770.493657407409</v>
      </c>
      <c r="U3844" t="str">
        <f t="shared" si="243"/>
        <v>April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Q3845" t="s">
        <v>8315</v>
      </c>
      <c r="R3845" t="s">
        <v>8316</v>
      </c>
      <c r="S3845" s="14">
        <f t="shared" si="241"/>
        <v>41766.072500000002</v>
      </c>
      <c r="T3845" s="14">
        <f t="shared" si="242"/>
        <v>41791.072500000002</v>
      </c>
      <c r="U3845" t="str">
        <f t="shared" si="243"/>
        <v>May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Q3846" t="s">
        <v>8315</v>
      </c>
      <c r="R3846" t="s">
        <v>8316</v>
      </c>
      <c r="S3846" s="14">
        <f t="shared" si="241"/>
        <v>41766.617291666669</v>
      </c>
      <c r="T3846" s="14">
        <f t="shared" si="242"/>
        <v>41793.290972222225</v>
      </c>
      <c r="U3846" t="str">
        <f t="shared" si="243"/>
        <v>May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</v>
      </c>
      <c r="Q3847" t="s">
        <v>8315</v>
      </c>
      <c r="R3847" t="s">
        <v>8316</v>
      </c>
      <c r="S3847" s="14">
        <f t="shared" si="241"/>
        <v>42248.627013888894</v>
      </c>
      <c r="T3847" s="14">
        <f t="shared" si="242"/>
        <v>42278.627013888894</v>
      </c>
      <c r="U3847" t="str">
        <f t="shared" si="243"/>
        <v>September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Q3848" t="s">
        <v>8315</v>
      </c>
      <c r="R3848" t="s">
        <v>8316</v>
      </c>
      <c r="S3848" s="14">
        <f t="shared" si="241"/>
        <v>41885.221550925926</v>
      </c>
      <c r="T3848" s="14">
        <f t="shared" si="242"/>
        <v>41916.290972222225</v>
      </c>
      <c r="U3848" t="str">
        <f t="shared" si="243"/>
        <v>September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16.160000000000004</v>
      </c>
      <c r="Q3849" t="s">
        <v>8315</v>
      </c>
      <c r="R3849" t="s">
        <v>8316</v>
      </c>
      <c r="S3849" s="14">
        <f t="shared" si="241"/>
        <v>42159.224432870367</v>
      </c>
      <c r="T3849" s="14">
        <f t="shared" si="242"/>
        <v>42204.224432870367</v>
      </c>
      <c r="U3849" t="str">
        <f t="shared" si="243"/>
        <v>June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Q3850" t="s">
        <v>8315</v>
      </c>
      <c r="R3850" t="s">
        <v>8316</v>
      </c>
      <c r="S3850" s="14">
        <f t="shared" si="241"/>
        <v>42265.817002314812</v>
      </c>
      <c r="T3850" s="14">
        <f t="shared" si="242"/>
        <v>42295.817002314812</v>
      </c>
      <c r="U3850" t="str">
        <f t="shared" si="243"/>
        <v>September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Q3851" t="s">
        <v>8315</v>
      </c>
      <c r="R3851" t="s">
        <v>8316</v>
      </c>
      <c r="S3851" s="14">
        <f t="shared" si="241"/>
        <v>42136.767175925925</v>
      </c>
      <c r="T3851" s="14">
        <f t="shared" si="242"/>
        <v>42166.767175925925</v>
      </c>
      <c r="U3851" t="str">
        <f t="shared" si="243"/>
        <v>May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Q3852" t="s">
        <v>8315</v>
      </c>
      <c r="R3852" t="s">
        <v>8316</v>
      </c>
      <c r="S3852" s="14">
        <f t="shared" si="241"/>
        <v>41975.124340277776</v>
      </c>
      <c r="T3852" s="14">
        <f t="shared" si="242"/>
        <v>42005.124340277776</v>
      </c>
      <c r="U3852" t="str">
        <f t="shared" si="243"/>
        <v>December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Q3853" t="s">
        <v>8315</v>
      </c>
      <c r="R3853" t="s">
        <v>8316</v>
      </c>
      <c r="S3853" s="14">
        <f t="shared" si="241"/>
        <v>42172.439571759256</v>
      </c>
      <c r="T3853" s="14">
        <f t="shared" si="242"/>
        <v>42202.439571759256</v>
      </c>
      <c r="U3853" t="str">
        <f t="shared" si="243"/>
        <v>June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Q3854" t="s">
        <v>8315</v>
      </c>
      <c r="R3854" t="s">
        <v>8316</v>
      </c>
      <c r="S3854" s="14">
        <f t="shared" si="241"/>
        <v>42065.190694444449</v>
      </c>
      <c r="T3854" s="14">
        <f t="shared" si="242"/>
        <v>42090.149027777778</v>
      </c>
      <c r="U3854" t="str">
        <f t="shared" si="243"/>
        <v>March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3.0000000000000002E-2</v>
      </c>
      <c r="Q3855" t="s">
        <v>8315</v>
      </c>
      <c r="R3855" t="s">
        <v>8316</v>
      </c>
      <c r="S3855" s="14">
        <f t="shared" si="241"/>
        <v>41848.84002314815</v>
      </c>
      <c r="T3855" s="14">
        <f t="shared" si="242"/>
        <v>41883.84002314815</v>
      </c>
      <c r="U3855" t="str">
        <f t="shared" si="243"/>
        <v>July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Q3856" t="s">
        <v>8315</v>
      </c>
      <c r="R3856" t="s">
        <v>8316</v>
      </c>
      <c r="S3856" s="14">
        <f t="shared" si="241"/>
        <v>42103.884930555556</v>
      </c>
      <c r="T3856" s="14">
        <f t="shared" si="242"/>
        <v>42133.884930555556</v>
      </c>
      <c r="U3856" t="str">
        <f t="shared" si="243"/>
        <v>April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Q3857" t="s">
        <v>8315</v>
      </c>
      <c r="R3857" t="s">
        <v>8316</v>
      </c>
      <c r="S3857" s="14">
        <f t="shared" si="241"/>
        <v>42059.970729166671</v>
      </c>
      <c r="T3857" s="14">
        <f t="shared" si="242"/>
        <v>42089.929062499999</v>
      </c>
      <c r="U3857" t="str">
        <f t="shared" si="243"/>
        <v>February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Q3858" t="s">
        <v>8315</v>
      </c>
      <c r="R3858" t="s">
        <v>8316</v>
      </c>
      <c r="S3858" s="14">
        <f t="shared" si="241"/>
        <v>42041.743090277778</v>
      </c>
      <c r="T3858" s="14">
        <f t="shared" si="242"/>
        <v>42071.701423611114</v>
      </c>
      <c r="U3858" t="str">
        <f t="shared" si="243"/>
        <v>February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Q3859" t="s">
        <v>8315</v>
      </c>
      <c r="R3859" t="s">
        <v>8316</v>
      </c>
      <c r="S3859" s="14">
        <f t="shared" si="241"/>
        <v>41829.73715277778</v>
      </c>
      <c r="T3859" s="14">
        <f t="shared" si="242"/>
        <v>41852.716666666667</v>
      </c>
      <c r="U3859" t="str">
        <f t="shared" si="243"/>
        <v>July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Q3860" t="s">
        <v>8315</v>
      </c>
      <c r="R3860" t="s">
        <v>8316</v>
      </c>
      <c r="S3860" s="14">
        <f t="shared" si="241"/>
        <v>42128.431064814809</v>
      </c>
      <c r="T3860" s="14">
        <f t="shared" si="242"/>
        <v>42146.875</v>
      </c>
      <c r="U3860" t="str">
        <f t="shared" si="243"/>
        <v>May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Q3861" t="s">
        <v>8315</v>
      </c>
      <c r="R3861" t="s">
        <v>8316</v>
      </c>
      <c r="S3861" s="14">
        <f t="shared" si="241"/>
        <v>41789.893599537041</v>
      </c>
      <c r="T3861" s="14">
        <f t="shared" si="242"/>
        <v>41815.875</v>
      </c>
      <c r="U3861" t="str">
        <f t="shared" si="243"/>
        <v>May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17.669999999999998</v>
      </c>
      <c r="Q3862" t="s">
        <v>8315</v>
      </c>
      <c r="R3862" t="s">
        <v>8316</v>
      </c>
      <c r="S3862" s="14">
        <f t="shared" si="241"/>
        <v>41833.660995370374</v>
      </c>
      <c r="T3862" s="14">
        <f t="shared" si="242"/>
        <v>41863.660995370374</v>
      </c>
      <c r="U3862" t="str">
        <f t="shared" si="243"/>
        <v>July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Q3863" t="s">
        <v>8315</v>
      </c>
      <c r="R3863" t="s">
        <v>8316</v>
      </c>
      <c r="S3863" s="14">
        <f t="shared" si="241"/>
        <v>41914.590011574073</v>
      </c>
      <c r="T3863" s="14">
        <f t="shared" si="242"/>
        <v>41955.907638888893</v>
      </c>
      <c r="U3863" t="str">
        <f t="shared" si="243"/>
        <v>October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Q3864" t="s">
        <v>8315</v>
      </c>
      <c r="R3864" t="s">
        <v>8316</v>
      </c>
      <c r="S3864" s="14">
        <f t="shared" si="241"/>
        <v>42611.261064814811</v>
      </c>
      <c r="T3864" s="14">
        <f t="shared" si="242"/>
        <v>42625.707638888889</v>
      </c>
      <c r="U3864" t="str">
        <f t="shared" si="243"/>
        <v>August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Q3865" t="s">
        <v>8315</v>
      </c>
      <c r="R3865" t="s">
        <v>8316</v>
      </c>
      <c r="S3865" s="14">
        <f t="shared" si="241"/>
        <v>42253.633159722223</v>
      </c>
      <c r="T3865" s="14">
        <f t="shared" si="242"/>
        <v>42313.674826388888</v>
      </c>
      <c r="U3865" t="str">
        <f t="shared" si="243"/>
        <v>September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Q3866" t="s">
        <v>8315</v>
      </c>
      <c r="R3866" t="s">
        <v>8316</v>
      </c>
      <c r="S3866" s="14">
        <f t="shared" si="241"/>
        <v>42295.891828703709</v>
      </c>
      <c r="T3866" s="14">
        <f t="shared" si="242"/>
        <v>42325.933495370366</v>
      </c>
      <c r="U3866" t="str">
        <f t="shared" si="243"/>
        <v>October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Q3867" t="s">
        <v>8315</v>
      </c>
      <c r="R3867" t="s">
        <v>8316</v>
      </c>
      <c r="S3867" s="14">
        <f t="shared" si="241"/>
        <v>41841.651597222226</v>
      </c>
      <c r="T3867" s="14">
        <f t="shared" si="242"/>
        <v>41881.229166666664</v>
      </c>
      <c r="U3867" t="str">
        <f t="shared" si="243"/>
        <v>July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Q3868" t="s">
        <v>8315</v>
      </c>
      <c r="R3868" t="s">
        <v>8316</v>
      </c>
      <c r="S3868" s="14">
        <f t="shared" si="241"/>
        <v>42402.947002314817</v>
      </c>
      <c r="T3868" s="14">
        <f t="shared" si="242"/>
        <v>42452.145138888889</v>
      </c>
      <c r="U3868" t="str">
        <f t="shared" si="243"/>
        <v>February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Q3869" t="s">
        <v>8315</v>
      </c>
      <c r="R3869" t="s">
        <v>8316</v>
      </c>
      <c r="S3869" s="14">
        <f t="shared" si="241"/>
        <v>42509.814108796301</v>
      </c>
      <c r="T3869" s="14">
        <f t="shared" si="242"/>
        <v>42539.814108796301</v>
      </c>
      <c r="U3869" t="str">
        <f t="shared" si="243"/>
        <v>May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Q3870" t="s">
        <v>8315</v>
      </c>
      <c r="R3870" t="s">
        <v>8357</v>
      </c>
      <c r="S3870" s="14">
        <f t="shared" si="241"/>
        <v>41865.659780092596</v>
      </c>
      <c r="T3870" s="14">
        <f t="shared" si="242"/>
        <v>41890.659780092596</v>
      </c>
      <c r="U3870" t="str">
        <f t="shared" si="243"/>
        <v>August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Q3871" t="s">
        <v>8315</v>
      </c>
      <c r="R3871" t="s">
        <v>8357</v>
      </c>
      <c r="S3871" s="14">
        <f t="shared" si="241"/>
        <v>42047.724444444444</v>
      </c>
      <c r="T3871" s="14">
        <f t="shared" si="242"/>
        <v>42077.132638888885</v>
      </c>
      <c r="U3871" t="str">
        <f t="shared" si="243"/>
        <v>February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Q3872" t="s">
        <v>8315</v>
      </c>
      <c r="R3872" t="s">
        <v>8357</v>
      </c>
      <c r="S3872" s="14">
        <f t="shared" si="241"/>
        <v>41793.172199074077</v>
      </c>
      <c r="T3872" s="14">
        <f t="shared" si="242"/>
        <v>41823.172199074077</v>
      </c>
      <c r="U3872" t="str">
        <f t="shared" si="243"/>
        <v>June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Q3873" t="s">
        <v>8315</v>
      </c>
      <c r="R3873" t="s">
        <v>8357</v>
      </c>
      <c r="S3873" s="14">
        <f t="shared" si="241"/>
        <v>42763.780671296292</v>
      </c>
      <c r="T3873" s="14">
        <f t="shared" si="242"/>
        <v>42823.739004629635</v>
      </c>
      <c r="U3873" t="str">
        <f t="shared" si="243"/>
        <v>January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Q3874" t="s">
        <v>8315</v>
      </c>
      <c r="R3874" t="s">
        <v>8357</v>
      </c>
      <c r="S3874" s="14">
        <f t="shared" si="241"/>
        <v>42180.145787037036</v>
      </c>
      <c r="T3874" s="14">
        <f t="shared" si="242"/>
        <v>42230.145787037036</v>
      </c>
      <c r="U3874" t="str">
        <f t="shared" si="243"/>
        <v>June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Q3875" t="s">
        <v>8315</v>
      </c>
      <c r="R3875" t="s">
        <v>8357</v>
      </c>
      <c r="S3875" s="14">
        <f t="shared" si="241"/>
        <v>42255.696006944447</v>
      </c>
      <c r="T3875" s="14">
        <f t="shared" si="242"/>
        <v>42285.696006944447</v>
      </c>
      <c r="U3875" t="str">
        <f t="shared" si="243"/>
        <v>September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Q3876" t="s">
        <v>8315</v>
      </c>
      <c r="R3876" t="s">
        <v>8357</v>
      </c>
      <c r="S3876" s="14">
        <f t="shared" si="241"/>
        <v>42007.016458333332</v>
      </c>
      <c r="T3876" s="14">
        <f t="shared" si="242"/>
        <v>42028.041666666672</v>
      </c>
      <c r="U3876" t="str">
        <f t="shared" si="243"/>
        <v>January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Q3877" t="s">
        <v>8315</v>
      </c>
      <c r="R3877" t="s">
        <v>8357</v>
      </c>
      <c r="S3877" s="14">
        <f t="shared" si="241"/>
        <v>42615.346817129626</v>
      </c>
      <c r="T3877" s="14">
        <f t="shared" si="242"/>
        <v>42616.416666666672</v>
      </c>
      <c r="U3877" t="str">
        <f t="shared" si="243"/>
        <v>September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52.790000000000006</v>
      </c>
      <c r="Q3878" t="s">
        <v>8315</v>
      </c>
      <c r="R3878" t="s">
        <v>8357</v>
      </c>
      <c r="S3878" s="14">
        <f t="shared" si="241"/>
        <v>42372.624166666668</v>
      </c>
      <c r="T3878" s="14">
        <f t="shared" si="242"/>
        <v>42402.624166666668</v>
      </c>
      <c r="U3878" t="str">
        <f t="shared" si="243"/>
        <v>January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4.9600000000000009</v>
      </c>
      <c r="Q3879" t="s">
        <v>8315</v>
      </c>
      <c r="R3879" t="s">
        <v>8357</v>
      </c>
      <c r="S3879" s="14">
        <f t="shared" si="241"/>
        <v>42682.67768518519</v>
      </c>
      <c r="T3879" s="14">
        <f t="shared" si="242"/>
        <v>42712.67768518519</v>
      </c>
      <c r="U3879" t="str">
        <f t="shared" si="243"/>
        <v>November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6.0000000000000005E-2</v>
      </c>
      <c r="Q3880" t="s">
        <v>8315</v>
      </c>
      <c r="R3880" t="s">
        <v>8357</v>
      </c>
      <c r="S3880" s="14">
        <f t="shared" si="241"/>
        <v>42154.818819444445</v>
      </c>
      <c r="T3880" s="14">
        <f t="shared" si="242"/>
        <v>42185.165972222225</v>
      </c>
      <c r="U3880" t="str">
        <f t="shared" si="243"/>
        <v>May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Q3881" t="s">
        <v>8315</v>
      </c>
      <c r="R3881" t="s">
        <v>8357</v>
      </c>
      <c r="S3881" s="14">
        <f t="shared" si="241"/>
        <v>41999.861064814817</v>
      </c>
      <c r="T3881" s="14">
        <f t="shared" si="242"/>
        <v>42029.861064814817</v>
      </c>
      <c r="U3881" t="str">
        <f t="shared" si="243"/>
        <v>December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Q3882" t="s">
        <v>8315</v>
      </c>
      <c r="R3882" t="s">
        <v>8357</v>
      </c>
      <c r="S3882" s="14">
        <f t="shared" si="241"/>
        <v>41815.815046296295</v>
      </c>
      <c r="T3882" s="14">
        <f t="shared" si="242"/>
        <v>41850.958333333336</v>
      </c>
      <c r="U3882" t="str">
        <f t="shared" si="243"/>
        <v>June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Q3883" t="s">
        <v>8315</v>
      </c>
      <c r="R3883" t="s">
        <v>8357</v>
      </c>
      <c r="S3883" s="14">
        <f t="shared" si="241"/>
        <v>42756.018506944441</v>
      </c>
      <c r="T3883" s="14">
        <f t="shared" si="242"/>
        <v>42786.018506944441</v>
      </c>
      <c r="U3883" t="str">
        <f t="shared" si="243"/>
        <v>January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Q3884" t="s">
        <v>8315</v>
      </c>
      <c r="R3884" t="s">
        <v>8357</v>
      </c>
      <c r="S3884" s="14">
        <f t="shared" si="241"/>
        <v>42373.983449074076</v>
      </c>
      <c r="T3884" s="14">
        <f t="shared" si="242"/>
        <v>42400.960416666669</v>
      </c>
      <c r="U3884" t="str">
        <f t="shared" si="243"/>
        <v>January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Q3885" t="s">
        <v>8315</v>
      </c>
      <c r="R3885" t="s">
        <v>8357</v>
      </c>
      <c r="S3885" s="14">
        <f t="shared" si="241"/>
        <v>41854.602650462963</v>
      </c>
      <c r="T3885" s="14">
        <f t="shared" si="242"/>
        <v>41884.602650462963</v>
      </c>
      <c r="U3885" t="str">
        <f t="shared" si="243"/>
        <v>August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Q3886" t="s">
        <v>8315</v>
      </c>
      <c r="R3886" t="s">
        <v>8357</v>
      </c>
      <c r="S3886" s="14">
        <f t="shared" si="241"/>
        <v>42065.791574074072</v>
      </c>
      <c r="T3886" s="14">
        <f t="shared" si="242"/>
        <v>42090.749907407408</v>
      </c>
      <c r="U3886" t="str">
        <f t="shared" si="243"/>
        <v>March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Q3887" t="s">
        <v>8315</v>
      </c>
      <c r="R3887" t="s">
        <v>8357</v>
      </c>
      <c r="S3887" s="14">
        <f t="shared" si="241"/>
        <v>42469.951284722221</v>
      </c>
      <c r="T3887" s="14">
        <f t="shared" si="242"/>
        <v>42499.951284722221</v>
      </c>
      <c r="U3887" t="str">
        <f t="shared" si="243"/>
        <v>April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Q3888" t="s">
        <v>8315</v>
      </c>
      <c r="R3888" t="s">
        <v>8357</v>
      </c>
      <c r="S3888" s="14">
        <f t="shared" si="241"/>
        <v>41954.228032407409</v>
      </c>
      <c r="T3888" s="14">
        <f t="shared" si="242"/>
        <v>41984.228032407409</v>
      </c>
      <c r="U3888" t="str">
        <f t="shared" si="243"/>
        <v>November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Q3889" t="s">
        <v>8315</v>
      </c>
      <c r="R3889" t="s">
        <v>8357</v>
      </c>
      <c r="S3889" s="14">
        <f t="shared" si="241"/>
        <v>42079.857974537037</v>
      </c>
      <c r="T3889" s="14">
        <f t="shared" si="242"/>
        <v>42125.916666666672</v>
      </c>
      <c r="U3889" t="str">
        <f t="shared" si="243"/>
        <v>March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Q3890" t="s">
        <v>8315</v>
      </c>
      <c r="R3890" t="s">
        <v>8316</v>
      </c>
      <c r="S3890" s="14">
        <f t="shared" si="241"/>
        <v>42762.545810185184</v>
      </c>
      <c r="T3890" s="14">
        <f t="shared" si="242"/>
        <v>42792.545810185184</v>
      </c>
      <c r="U3890" t="str">
        <f t="shared" si="243"/>
        <v>January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1.4700000000000002</v>
      </c>
      <c r="Q3891" t="s">
        <v>8315</v>
      </c>
      <c r="R3891" t="s">
        <v>8316</v>
      </c>
      <c r="S3891" s="14">
        <f t="shared" si="241"/>
        <v>41977.004976851851</v>
      </c>
      <c r="T3891" s="14">
        <f t="shared" si="242"/>
        <v>42008.976388888885</v>
      </c>
      <c r="U3891" t="str">
        <f t="shared" si="243"/>
        <v>December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16.830000000000002</v>
      </c>
      <c r="Q3892" t="s">
        <v>8315</v>
      </c>
      <c r="R3892" t="s">
        <v>8316</v>
      </c>
      <c r="S3892" s="14">
        <f t="shared" si="241"/>
        <v>42171.758611111116</v>
      </c>
      <c r="T3892" s="14">
        <f t="shared" si="242"/>
        <v>42231.758611111116</v>
      </c>
      <c r="U3892" t="str">
        <f t="shared" si="243"/>
        <v>June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Q3893" t="s">
        <v>8315</v>
      </c>
      <c r="R3893" t="s">
        <v>8316</v>
      </c>
      <c r="S3893" s="14">
        <f t="shared" si="241"/>
        <v>42056.1324537037</v>
      </c>
      <c r="T3893" s="14">
        <f t="shared" si="242"/>
        <v>42086.207638888889</v>
      </c>
      <c r="U3893" t="str">
        <f t="shared" si="243"/>
        <v>February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Q3894" t="s">
        <v>8315</v>
      </c>
      <c r="R3894" t="s">
        <v>8316</v>
      </c>
      <c r="S3894" s="14">
        <f t="shared" si="241"/>
        <v>41867.652280092589</v>
      </c>
      <c r="T3894" s="14">
        <f t="shared" si="242"/>
        <v>41875.291666666664</v>
      </c>
      <c r="U3894" t="str">
        <f t="shared" si="243"/>
        <v>August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Q3895" t="s">
        <v>8315</v>
      </c>
      <c r="R3895" t="s">
        <v>8316</v>
      </c>
      <c r="S3895" s="14">
        <f t="shared" si="241"/>
        <v>41779.657870370371</v>
      </c>
      <c r="T3895" s="14">
        <f t="shared" si="242"/>
        <v>41821.25</v>
      </c>
      <c r="U3895" t="str">
        <f t="shared" si="243"/>
        <v>May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Q3896" t="s">
        <v>8315</v>
      </c>
      <c r="R3896" t="s">
        <v>8316</v>
      </c>
      <c r="S3896" s="14">
        <f t="shared" si="241"/>
        <v>42679.958472222221</v>
      </c>
      <c r="T3896" s="14">
        <f t="shared" si="242"/>
        <v>42710.207638888889</v>
      </c>
      <c r="U3896" t="str">
        <f t="shared" si="243"/>
        <v>November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Q3897" t="s">
        <v>8315</v>
      </c>
      <c r="R3897" t="s">
        <v>8316</v>
      </c>
      <c r="S3897" s="14">
        <f t="shared" si="241"/>
        <v>42032.250208333338</v>
      </c>
      <c r="T3897" s="14">
        <f t="shared" si="242"/>
        <v>42063.250208333338</v>
      </c>
      <c r="U3897" t="str">
        <f t="shared" si="243"/>
        <v>January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Q3898" t="s">
        <v>8315</v>
      </c>
      <c r="R3898" t="s">
        <v>8316</v>
      </c>
      <c r="S3898" s="14">
        <f t="shared" si="241"/>
        <v>41793.191875000004</v>
      </c>
      <c r="T3898" s="14">
        <f t="shared" si="242"/>
        <v>41807.191875000004</v>
      </c>
      <c r="U3898" t="str">
        <f t="shared" si="243"/>
        <v>June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Q3899" t="s">
        <v>8315</v>
      </c>
      <c r="R3899" t="s">
        <v>8316</v>
      </c>
      <c r="S3899" s="14">
        <f t="shared" si="241"/>
        <v>41982.87364583333</v>
      </c>
      <c r="T3899" s="14">
        <f t="shared" si="242"/>
        <v>42012.87364583333</v>
      </c>
      <c r="U3899" t="str">
        <f t="shared" si="243"/>
        <v>December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Q3900" t="s">
        <v>8315</v>
      </c>
      <c r="R3900" t="s">
        <v>8316</v>
      </c>
      <c r="S3900" s="14">
        <f t="shared" si="241"/>
        <v>42193.482291666667</v>
      </c>
      <c r="T3900" s="14">
        <f t="shared" si="242"/>
        <v>42233.666666666672</v>
      </c>
      <c r="U3900" t="str">
        <f t="shared" si="243"/>
        <v>July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Q3901" t="s">
        <v>8315</v>
      </c>
      <c r="R3901" t="s">
        <v>8316</v>
      </c>
      <c r="S3901" s="14">
        <f t="shared" si="241"/>
        <v>41843.775011574078</v>
      </c>
      <c r="T3901" s="14">
        <f t="shared" si="242"/>
        <v>41863.775011574078</v>
      </c>
      <c r="U3901" t="str">
        <f t="shared" si="243"/>
        <v>July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Q3902" t="s">
        <v>8315</v>
      </c>
      <c r="R3902" t="s">
        <v>8316</v>
      </c>
      <c r="S3902" s="14">
        <f t="shared" si="241"/>
        <v>42136.092488425929</v>
      </c>
      <c r="T3902" s="14">
        <f t="shared" si="242"/>
        <v>42166.092488425929</v>
      </c>
      <c r="U3902" t="str">
        <f t="shared" si="243"/>
        <v>May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Q3903" t="s">
        <v>8315</v>
      </c>
      <c r="R3903" t="s">
        <v>8316</v>
      </c>
      <c r="S3903" s="14">
        <f t="shared" si="241"/>
        <v>42317.826377314814</v>
      </c>
      <c r="T3903" s="14">
        <f t="shared" si="242"/>
        <v>42357.826377314814</v>
      </c>
      <c r="U3903" t="str">
        <f t="shared" si="243"/>
        <v>November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Q3904" t="s">
        <v>8315</v>
      </c>
      <c r="R3904" t="s">
        <v>8316</v>
      </c>
      <c r="S3904" s="14">
        <f t="shared" si="241"/>
        <v>42663.468078703707</v>
      </c>
      <c r="T3904" s="14">
        <f t="shared" si="242"/>
        <v>42688.509745370371</v>
      </c>
      <c r="U3904" t="str">
        <f t="shared" si="243"/>
        <v>October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Q3905" t="s">
        <v>8315</v>
      </c>
      <c r="R3905" t="s">
        <v>8316</v>
      </c>
      <c r="S3905" s="14">
        <f t="shared" si="241"/>
        <v>42186.01116898148</v>
      </c>
      <c r="T3905" s="14">
        <f t="shared" si="242"/>
        <v>42230.818055555559</v>
      </c>
      <c r="U3905" t="str">
        <f t="shared" si="243"/>
        <v>July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3.0000000000000002E-2</v>
      </c>
      <c r="Q3906" t="s">
        <v>8315</v>
      </c>
      <c r="R3906" t="s">
        <v>8316</v>
      </c>
      <c r="S3906" s="14">
        <f t="shared" si="241"/>
        <v>42095.229166666672</v>
      </c>
      <c r="T3906" s="14">
        <f t="shared" si="242"/>
        <v>42109.211111111115</v>
      </c>
      <c r="U3906" t="str">
        <f t="shared" si="243"/>
        <v>April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MROUND(E3907/D3907, 0.0001) * 100</f>
        <v>11.53</v>
      </c>
      <c r="Q3907" t="s">
        <v>8315</v>
      </c>
      <c r="R3907" t="s">
        <v>8316</v>
      </c>
      <c r="S3907" s="14">
        <f t="shared" ref="S3907:S3970" si="245">(J3907/86400)+DATE(1970,1,1)</f>
        <v>42124.623877314814</v>
      </c>
      <c r="T3907" s="14">
        <f t="shared" ref="T3907:T3970" si="246">(I3907/86400)+DATE(1970,1,1)</f>
        <v>42166.958333333328</v>
      </c>
      <c r="U3907" t="str">
        <f t="shared" ref="U3907:U3970" si="247">TEXT(S3907, "MMMM")</f>
        <v>April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Q3908" t="s">
        <v>8315</v>
      </c>
      <c r="R3908" t="s">
        <v>8316</v>
      </c>
      <c r="S3908" s="14">
        <f t="shared" si="245"/>
        <v>42143.917743055557</v>
      </c>
      <c r="T3908" s="14">
        <f t="shared" si="246"/>
        <v>42181.559027777781</v>
      </c>
      <c r="U3908" t="str">
        <f t="shared" si="247"/>
        <v>May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Q3909" t="s">
        <v>8315</v>
      </c>
      <c r="R3909" t="s">
        <v>8316</v>
      </c>
      <c r="S3909" s="14">
        <f t="shared" si="245"/>
        <v>41906.819513888891</v>
      </c>
      <c r="T3909" s="14">
        <f t="shared" si="246"/>
        <v>41938.838888888888</v>
      </c>
      <c r="U3909" t="str">
        <f t="shared" si="247"/>
        <v>September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Q3910" t="s">
        <v>8315</v>
      </c>
      <c r="R3910" t="s">
        <v>8316</v>
      </c>
      <c r="S3910" s="14">
        <f t="shared" si="245"/>
        <v>41834.135370370372</v>
      </c>
      <c r="T3910" s="14">
        <f t="shared" si="246"/>
        <v>41849.135370370372</v>
      </c>
      <c r="U3910" t="str">
        <f t="shared" si="247"/>
        <v>July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0.22999999999999998</v>
      </c>
      <c r="Q3911" t="s">
        <v>8315</v>
      </c>
      <c r="R3911" t="s">
        <v>8316</v>
      </c>
      <c r="S3911" s="14">
        <f t="shared" si="245"/>
        <v>41863.359282407408</v>
      </c>
      <c r="T3911" s="14">
        <f t="shared" si="246"/>
        <v>41893.359282407408</v>
      </c>
      <c r="U3911" t="str">
        <f t="shared" si="247"/>
        <v>August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Q3912" t="s">
        <v>8315</v>
      </c>
      <c r="R3912" t="s">
        <v>8316</v>
      </c>
      <c r="S3912" s="14">
        <f t="shared" si="245"/>
        <v>42224.756909722222</v>
      </c>
      <c r="T3912" s="14">
        <f t="shared" si="246"/>
        <v>42254.756909722222</v>
      </c>
      <c r="U3912" t="str">
        <f t="shared" si="247"/>
        <v>August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37.410000000000004</v>
      </c>
      <c r="Q3913" t="s">
        <v>8315</v>
      </c>
      <c r="R3913" t="s">
        <v>8316</v>
      </c>
      <c r="S3913" s="14">
        <f t="shared" si="245"/>
        <v>41939.8122337963</v>
      </c>
      <c r="T3913" s="14">
        <f t="shared" si="246"/>
        <v>41969.853900462964</v>
      </c>
      <c r="U3913" t="str">
        <f t="shared" si="247"/>
        <v>October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Q3914" t="s">
        <v>8315</v>
      </c>
      <c r="R3914" t="s">
        <v>8316</v>
      </c>
      <c r="S3914" s="14">
        <f t="shared" si="245"/>
        <v>42059.270023148143</v>
      </c>
      <c r="T3914" s="14">
        <f t="shared" si="246"/>
        <v>42119.190972222219</v>
      </c>
      <c r="U3914" t="str">
        <f t="shared" si="247"/>
        <v>February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Q3915" t="s">
        <v>8315</v>
      </c>
      <c r="R3915" t="s">
        <v>8316</v>
      </c>
      <c r="S3915" s="14">
        <f t="shared" si="245"/>
        <v>42308.211215277777</v>
      </c>
      <c r="T3915" s="14">
        <f t="shared" si="246"/>
        <v>42338.252881944441</v>
      </c>
      <c r="U3915" t="str">
        <f t="shared" si="247"/>
        <v>October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36.360000000000007</v>
      </c>
      <c r="Q3916" t="s">
        <v>8315</v>
      </c>
      <c r="R3916" t="s">
        <v>8316</v>
      </c>
      <c r="S3916" s="14">
        <f t="shared" si="245"/>
        <v>42114.818935185191</v>
      </c>
      <c r="T3916" s="14">
        <f t="shared" si="246"/>
        <v>42134.957638888889</v>
      </c>
      <c r="U3916" t="str">
        <f t="shared" si="247"/>
        <v>April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Q3917" t="s">
        <v>8315</v>
      </c>
      <c r="R3917" t="s">
        <v>8316</v>
      </c>
      <c r="S3917" s="14">
        <f t="shared" si="245"/>
        <v>42492.98505787037</v>
      </c>
      <c r="T3917" s="14">
        <f t="shared" si="246"/>
        <v>42522.98505787037</v>
      </c>
      <c r="U3917" t="str">
        <f t="shared" si="247"/>
        <v>May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Q3918" t="s">
        <v>8315</v>
      </c>
      <c r="R3918" t="s">
        <v>8316</v>
      </c>
      <c r="S3918" s="14">
        <f t="shared" si="245"/>
        <v>42494.471666666665</v>
      </c>
      <c r="T3918" s="14">
        <f t="shared" si="246"/>
        <v>42524.471666666665</v>
      </c>
      <c r="U3918" t="str">
        <f t="shared" si="247"/>
        <v>May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0.29000000000000004</v>
      </c>
      <c r="Q3919" t="s">
        <v>8315</v>
      </c>
      <c r="R3919" t="s">
        <v>8316</v>
      </c>
      <c r="S3919" s="14">
        <f t="shared" si="245"/>
        <v>41863.527326388888</v>
      </c>
      <c r="T3919" s="14">
        <f t="shared" si="246"/>
        <v>41893.527326388888</v>
      </c>
      <c r="U3919" t="str">
        <f t="shared" si="247"/>
        <v>August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Q3920" t="s">
        <v>8315</v>
      </c>
      <c r="R3920" t="s">
        <v>8316</v>
      </c>
      <c r="S3920" s="14">
        <f t="shared" si="245"/>
        <v>41843.664618055554</v>
      </c>
      <c r="T3920" s="14">
        <f t="shared" si="246"/>
        <v>41855.666666666664</v>
      </c>
      <c r="U3920" t="str">
        <f t="shared" si="247"/>
        <v>July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1.8000000000000003</v>
      </c>
      <c r="Q3921" t="s">
        <v>8315</v>
      </c>
      <c r="R3921" t="s">
        <v>8316</v>
      </c>
      <c r="S3921" s="14">
        <f t="shared" si="245"/>
        <v>42358.684872685189</v>
      </c>
      <c r="T3921" s="14">
        <f t="shared" si="246"/>
        <v>42387</v>
      </c>
      <c r="U3921" t="str">
        <f t="shared" si="247"/>
        <v>December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Q3922" t="s">
        <v>8315</v>
      </c>
      <c r="R3922" t="s">
        <v>8316</v>
      </c>
      <c r="S3922" s="14">
        <f t="shared" si="245"/>
        <v>42657.38726851852</v>
      </c>
      <c r="T3922" s="14">
        <f t="shared" si="246"/>
        <v>42687.428935185184</v>
      </c>
      <c r="U3922" t="str">
        <f t="shared" si="247"/>
        <v>October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Q3923" t="s">
        <v>8315</v>
      </c>
      <c r="R3923" t="s">
        <v>8316</v>
      </c>
      <c r="S3923" s="14">
        <f t="shared" si="245"/>
        <v>41926.542303240742</v>
      </c>
      <c r="T3923" s="14">
        <f t="shared" si="246"/>
        <v>41938.75</v>
      </c>
      <c r="U3923" t="str">
        <f t="shared" si="247"/>
        <v>October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8.129999999999999</v>
      </c>
      <c r="Q3924" t="s">
        <v>8315</v>
      </c>
      <c r="R3924" t="s">
        <v>8316</v>
      </c>
      <c r="S3924" s="14">
        <f t="shared" si="245"/>
        <v>42020.768634259264</v>
      </c>
      <c r="T3924" s="14">
        <f t="shared" si="246"/>
        <v>42065.958333333328</v>
      </c>
      <c r="U3924" t="str">
        <f t="shared" si="247"/>
        <v>January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12.030000000000001</v>
      </c>
      <c r="Q3925" t="s">
        <v>8315</v>
      </c>
      <c r="R3925" t="s">
        <v>8316</v>
      </c>
      <c r="S3925" s="14">
        <f t="shared" si="245"/>
        <v>42075.979988425926</v>
      </c>
      <c r="T3925" s="14">
        <f t="shared" si="246"/>
        <v>42103.979988425926</v>
      </c>
      <c r="U3925" t="str">
        <f t="shared" si="247"/>
        <v>March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Q3926" t="s">
        <v>8315</v>
      </c>
      <c r="R3926" t="s">
        <v>8316</v>
      </c>
      <c r="S3926" s="14">
        <f t="shared" si="245"/>
        <v>41786.959745370368</v>
      </c>
      <c r="T3926" s="14">
        <f t="shared" si="246"/>
        <v>41816.959745370368</v>
      </c>
      <c r="U3926" t="str">
        <f t="shared" si="247"/>
        <v>May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Q3927" t="s">
        <v>8315</v>
      </c>
      <c r="R3927" t="s">
        <v>8316</v>
      </c>
      <c r="S3927" s="14">
        <f t="shared" si="245"/>
        <v>41820.870821759258</v>
      </c>
      <c r="T3927" s="14">
        <f t="shared" si="246"/>
        <v>41850.870821759258</v>
      </c>
      <c r="U3927" t="str">
        <f t="shared" si="247"/>
        <v>June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Q3928" t="s">
        <v>8315</v>
      </c>
      <c r="R3928" t="s">
        <v>8316</v>
      </c>
      <c r="S3928" s="14">
        <f t="shared" si="245"/>
        <v>41970.085046296299</v>
      </c>
      <c r="T3928" s="14">
        <f t="shared" si="246"/>
        <v>42000.085046296299</v>
      </c>
      <c r="U3928" t="str">
        <f t="shared" si="247"/>
        <v>November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Q3929" t="s">
        <v>8315</v>
      </c>
      <c r="R3929" t="s">
        <v>8316</v>
      </c>
      <c r="S3929" s="14">
        <f t="shared" si="245"/>
        <v>41830.267407407409</v>
      </c>
      <c r="T3929" s="14">
        <f t="shared" si="246"/>
        <v>41860.267407407409</v>
      </c>
      <c r="U3929" t="str">
        <f t="shared" si="247"/>
        <v>July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Q3930" t="s">
        <v>8315</v>
      </c>
      <c r="R3930" t="s">
        <v>8316</v>
      </c>
      <c r="S3930" s="14">
        <f t="shared" si="245"/>
        <v>42265.683182870373</v>
      </c>
      <c r="T3930" s="14">
        <f t="shared" si="246"/>
        <v>42293.207638888889</v>
      </c>
      <c r="U3930" t="str">
        <f t="shared" si="247"/>
        <v>September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Q3931" t="s">
        <v>8315</v>
      </c>
      <c r="R3931" t="s">
        <v>8316</v>
      </c>
      <c r="S3931" s="14">
        <f t="shared" si="245"/>
        <v>42601.827141203699</v>
      </c>
      <c r="T3931" s="14">
        <f t="shared" si="246"/>
        <v>42631.827141203699</v>
      </c>
      <c r="U3931" t="str">
        <f t="shared" si="247"/>
        <v>August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Q3932" t="s">
        <v>8315</v>
      </c>
      <c r="R3932" t="s">
        <v>8316</v>
      </c>
      <c r="S3932" s="14">
        <f t="shared" si="245"/>
        <v>42433.338749999995</v>
      </c>
      <c r="T3932" s="14">
        <f t="shared" si="246"/>
        <v>42461.25</v>
      </c>
      <c r="U3932" t="str">
        <f t="shared" si="247"/>
        <v>March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Q3933" t="s">
        <v>8315</v>
      </c>
      <c r="R3933" t="s">
        <v>8316</v>
      </c>
      <c r="S3933" s="14">
        <f t="shared" si="245"/>
        <v>42228.151701388888</v>
      </c>
      <c r="T3933" s="14">
        <f t="shared" si="246"/>
        <v>42253.151701388888</v>
      </c>
      <c r="U3933" t="str">
        <f t="shared" si="247"/>
        <v>August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Q3934" t="s">
        <v>8315</v>
      </c>
      <c r="R3934" t="s">
        <v>8316</v>
      </c>
      <c r="S3934" s="14">
        <f t="shared" si="245"/>
        <v>42415.168564814812</v>
      </c>
      <c r="T3934" s="14">
        <f t="shared" si="246"/>
        <v>42445.126898148148</v>
      </c>
      <c r="U3934" t="str">
        <f t="shared" si="247"/>
        <v>February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15.740000000000002</v>
      </c>
      <c r="Q3935" t="s">
        <v>8315</v>
      </c>
      <c r="R3935" t="s">
        <v>8316</v>
      </c>
      <c r="S3935" s="14">
        <f t="shared" si="245"/>
        <v>42538.968310185184</v>
      </c>
      <c r="T3935" s="14">
        <f t="shared" si="246"/>
        <v>42568.029861111107</v>
      </c>
      <c r="U3935" t="str">
        <f t="shared" si="247"/>
        <v>June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Q3936" t="s">
        <v>8315</v>
      </c>
      <c r="R3936" t="s">
        <v>8316</v>
      </c>
      <c r="S3936" s="14">
        <f t="shared" si="245"/>
        <v>42233.671747685185</v>
      </c>
      <c r="T3936" s="14">
        <f t="shared" si="246"/>
        <v>42278.541666666672</v>
      </c>
      <c r="U3936" t="str">
        <f t="shared" si="247"/>
        <v>August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43.830000000000005</v>
      </c>
      <c r="Q3937" t="s">
        <v>8315</v>
      </c>
      <c r="R3937" t="s">
        <v>8316</v>
      </c>
      <c r="S3937" s="14">
        <f t="shared" si="245"/>
        <v>42221.656782407408</v>
      </c>
      <c r="T3937" s="14">
        <f t="shared" si="246"/>
        <v>42281.656782407408</v>
      </c>
      <c r="U3937" t="str">
        <f t="shared" si="247"/>
        <v>August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Q3938" t="s">
        <v>8315</v>
      </c>
      <c r="R3938" t="s">
        <v>8316</v>
      </c>
      <c r="S3938" s="14">
        <f t="shared" si="245"/>
        <v>42675.262962962966</v>
      </c>
      <c r="T3938" s="14">
        <f t="shared" si="246"/>
        <v>42705.304629629631</v>
      </c>
      <c r="U3938" t="str">
        <f t="shared" si="247"/>
        <v>November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Q3939" t="s">
        <v>8315</v>
      </c>
      <c r="R3939" t="s">
        <v>8316</v>
      </c>
      <c r="S3939" s="14">
        <f t="shared" si="245"/>
        <v>42534.631481481483</v>
      </c>
      <c r="T3939" s="14">
        <f t="shared" si="246"/>
        <v>42562.631481481483</v>
      </c>
      <c r="U3939" t="str">
        <f t="shared" si="247"/>
        <v>June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12.200000000000001</v>
      </c>
      <c r="Q3940" t="s">
        <v>8315</v>
      </c>
      <c r="R3940" t="s">
        <v>8316</v>
      </c>
      <c r="S3940" s="14">
        <f t="shared" si="245"/>
        <v>42151.905717592592</v>
      </c>
      <c r="T3940" s="14">
        <f t="shared" si="246"/>
        <v>42182.905717592592</v>
      </c>
      <c r="U3940" t="str">
        <f t="shared" si="247"/>
        <v>May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Q3941" t="s">
        <v>8315</v>
      </c>
      <c r="R3941" t="s">
        <v>8316</v>
      </c>
      <c r="S3941" s="14">
        <f t="shared" si="245"/>
        <v>41915.400219907409</v>
      </c>
      <c r="T3941" s="14">
        <f t="shared" si="246"/>
        <v>41919.1875</v>
      </c>
      <c r="U3941" t="str">
        <f t="shared" si="247"/>
        <v>October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Q3942" t="s">
        <v>8315</v>
      </c>
      <c r="R3942" t="s">
        <v>8316</v>
      </c>
      <c r="S3942" s="14">
        <f t="shared" si="245"/>
        <v>41961.492488425924</v>
      </c>
      <c r="T3942" s="14">
        <f t="shared" si="246"/>
        <v>42006.492488425924</v>
      </c>
      <c r="U3942" t="str">
        <f t="shared" si="247"/>
        <v>November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Q3943" t="s">
        <v>8315</v>
      </c>
      <c r="R3943" t="s">
        <v>8316</v>
      </c>
      <c r="S3943" s="14">
        <f t="shared" si="245"/>
        <v>41940.587233796294</v>
      </c>
      <c r="T3943" s="14">
        <f t="shared" si="246"/>
        <v>41968.041666666672</v>
      </c>
      <c r="U3943" t="str">
        <f t="shared" si="247"/>
        <v>October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Q3944" t="s">
        <v>8315</v>
      </c>
      <c r="R3944" t="s">
        <v>8316</v>
      </c>
      <c r="S3944" s="14">
        <f t="shared" si="245"/>
        <v>42111.904097222221</v>
      </c>
      <c r="T3944" s="14">
        <f t="shared" si="246"/>
        <v>42171.904097222221</v>
      </c>
      <c r="U3944" t="str">
        <f t="shared" si="247"/>
        <v>April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Q3945" t="s">
        <v>8315</v>
      </c>
      <c r="R3945" t="s">
        <v>8316</v>
      </c>
      <c r="S3945" s="14">
        <f t="shared" si="245"/>
        <v>42279.778564814813</v>
      </c>
      <c r="T3945" s="14">
        <f t="shared" si="246"/>
        <v>42310.701388888891</v>
      </c>
      <c r="U3945" t="str">
        <f t="shared" si="247"/>
        <v>October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Q3946" t="s">
        <v>8315</v>
      </c>
      <c r="R3946" t="s">
        <v>8316</v>
      </c>
      <c r="S3946" s="14">
        <f t="shared" si="245"/>
        <v>42213.662905092591</v>
      </c>
      <c r="T3946" s="14">
        <f t="shared" si="246"/>
        <v>42243.662905092591</v>
      </c>
      <c r="U3946" t="str">
        <f t="shared" si="247"/>
        <v>July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Q3947" t="s">
        <v>8315</v>
      </c>
      <c r="R3947" t="s">
        <v>8316</v>
      </c>
      <c r="S3947" s="14">
        <f t="shared" si="245"/>
        <v>42109.801712962959</v>
      </c>
      <c r="T3947" s="14">
        <f t="shared" si="246"/>
        <v>42139.801712962959</v>
      </c>
      <c r="U3947" t="str">
        <f t="shared" si="247"/>
        <v>April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Q3948" t="s">
        <v>8315</v>
      </c>
      <c r="R3948" t="s">
        <v>8316</v>
      </c>
      <c r="S3948" s="14">
        <f t="shared" si="245"/>
        <v>42031.833587962959</v>
      </c>
      <c r="T3948" s="14">
        <f t="shared" si="246"/>
        <v>42063.333333333328</v>
      </c>
      <c r="U3948" t="str">
        <f t="shared" si="247"/>
        <v>January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Q3949" t="s">
        <v>8315</v>
      </c>
      <c r="R3949" t="s">
        <v>8316</v>
      </c>
      <c r="S3949" s="14">
        <f t="shared" si="245"/>
        <v>42615.142870370371</v>
      </c>
      <c r="T3949" s="14">
        <f t="shared" si="246"/>
        <v>42645.142870370371</v>
      </c>
      <c r="U3949" t="str">
        <f t="shared" si="247"/>
        <v>September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Q3950" t="s">
        <v>8315</v>
      </c>
      <c r="R3950" t="s">
        <v>8316</v>
      </c>
      <c r="S3950" s="14">
        <f t="shared" si="245"/>
        <v>41829.325497685189</v>
      </c>
      <c r="T3950" s="14">
        <f t="shared" si="246"/>
        <v>41889.325497685189</v>
      </c>
      <c r="U3950" t="str">
        <f t="shared" si="247"/>
        <v>July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Q3951" t="s">
        <v>8315</v>
      </c>
      <c r="R3951" t="s">
        <v>8316</v>
      </c>
      <c r="S3951" s="14">
        <f t="shared" si="245"/>
        <v>42016.120613425926</v>
      </c>
      <c r="T3951" s="14">
        <f t="shared" si="246"/>
        <v>42046.120613425926</v>
      </c>
      <c r="U3951" t="str">
        <f t="shared" si="247"/>
        <v>January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Q3952" t="s">
        <v>8315</v>
      </c>
      <c r="R3952" t="s">
        <v>8316</v>
      </c>
      <c r="S3952" s="14">
        <f t="shared" si="245"/>
        <v>42439.702314814815</v>
      </c>
      <c r="T3952" s="14">
        <f t="shared" si="246"/>
        <v>42468.774305555555</v>
      </c>
      <c r="U3952" t="str">
        <f t="shared" si="247"/>
        <v>March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Q3953" t="s">
        <v>8315</v>
      </c>
      <c r="R3953" t="s">
        <v>8316</v>
      </c>
      <c r="S3953" s="14">
        <f t="shared" si="245"/>
        <v>42433.825717592597</v>
      </c>
      <c r="T3953" s="14">
        <f t="shared" si="246"/>
        <v>42493.784050925926</v>
      </c>
      <c r="U3953" t="str">
        <f t="shared" si="247"/>
        <v>March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Q3954" t="s">
        <v>8315</v>
      </c>
      <c r="R3954" t="s">
        <v>8316</v>
      </c>
      <c r="S3954" s="14">
        <f t="shared" si="245"/>
        <v>42243.790393518517</v>
      </c>
      <c r="T3954" s="14">
        <f t="shared" si="246"/>
        <v>42303.790393518517</v>
      </c>
      <c r="U3954" t="str">
        <f t="shared" si="247"/>
        <v>August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Q3955" t="s">
        <v>8315</v>
      </c>
      <c r="R3955" t="s">
        <v>8316</v>
      </c>
      <c r="S3955" s="14">
        <f t="shared" si="245"/>
        <v>42550.048449074078</v>
      </c>
      <c r="T3955" s="14">
        <f t="shared" si="246"/>
        <v>42580.978472222225</v>
      </c>
      <c r="U3955" t="str">
        <f t="shared" si="247"/>
        <v>June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Q3956" t="s">
        <v>8315</v>
      </c>
      <c r="R3956" t="s">
        <v>8316</v>
      </c>
      <c r="S3956" s="14">
        <f t="shared" si="245"/>
        <v>41774.651203703703</v>
      </c>
      <c r="T3956" s="14">
        <f t="shared" si="246"/>
        <v>41834.651203703703</v>
      </c>
      <c r="U3956" t="str">
        <f t="shared" si="247"/>
        <v>May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Q3957" t="s">
        <v>8315</v>
      </c>
      <c r="R3957" t="s">
        <v>8316</v>
      </c>
      <c r="S3957" s="14">
        <f t="shared" si="245"/>
        <v>42306.848854166667</v>
      </c>
      <c r="T3957" s="14">
        <f t="shared" si="246"/>
        <v>42336.890520833331</v>
      </c>
      <c r="U3957" t="str">
        <f t="shared" si="247"/>
        <v>October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Q3958" t="s">
        <v>8315</v>
      </c>
      <c r="R3958" t="s">
        <v>8316</v>
      </c>
      <c r="S3958" s="14">
        <f t="shared" si="245"/>
        <v>42457.932025462964</v>
      </c>
      <c r="T3958" s="14">
        <f t="shared" si="246"/>
        <v>42485.013888888891</v>
      </c>
      <c r="U3958" t="str">
        <f t="shared" si="247"/>
        <v>March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3.0000000000000002E-2</v>
      </c>
      <c r="Q3959" t="s">
        <v>8315</v>
      </c>
      <c r="R3959" t="s">
        <v>8316</v>
      </c>
      <c r="S3959" s="14">
        <f t="shared" si="245"/>
        <v>42513.976319444446</v>
      </c>
      <c r="T3959" s="14">
        <f t="shared" si="246"/>
        <v>42559.976319444446</v>
      </c>
      <c r="U3959" t="str">
        <f t="shared" si="247"/>
        <v>May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Q3960" t="s">
        <v>8315</v>
      </c>
      <c r="R3960" t="s">
        <v>8316</v>
      </c>
      <c r="S3960" s="14">
        <f t="shared" si="245"/>
        <v>41816.950370370367</v>
      </c>
      <c r="T3960" s="14">
        <f t="shared" si="246"/>
        <v>41853.583333333336</v>
      </c>
      <c r="U3960" t="str">
        <f t="shared" si="247"/>
        <v>June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24.330000000000002</v>
      </c>
      <c r="Q3961" t="s">
        <v>8315</v>
      </c>
      <c r="R3961" t="s">
        <v>8316</v>
      </c>
      <c r="S3961" s="14">
        <f t="shared" si="245"/>
        <v>41880.788842592592</v>
      </c>
      <c r="T3961" s="14">
        <f t="shared" si="246"/>
        <v>41910.788842592592</v>
      </c>
      <c r="U3961" t="str">
        <f t="shared" si="247"/>
        <v>August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1.5000000000000002</v>
      </c>
      <c r="Q3962" t="s">
        <v>8315</v>
      </c>
      <c r="R3962" t="s">
        <v>8316</v>
      </c>
      <c r="S3962" s="14">
        <f t="shared" si="245"/>
        <v>42342.845555555556</v>
      </c>
      <c r="T3962" s="14">
        <f t="shared" si="246"/>
        <v>42372.845555555556</v>
      </c>
      <c r="U3962" t="str">
        <f t="shared" si="247"/>
        <v>December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0.42000000000000004</v>
      </c>
      <c r="Q3963" t="s">
        <v>8315</v>
      </c>
      <c r="R3963" t="s">
        <v>8316</v>
      </c>
      <c r="S3963" s="14">
        <f t="shared" si="245"/>
        <v>41745.891319444447</v>
      </c>
      <c r="T3963" s="14">
        <f t="shared" si="246"/>
        <v>41767.891319444447</v>
      </c>
      <c r="U3963" t="str">
        <f t="shared" si="247"/>
        <v>April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3.2100000000000004</v>
      </c>
      <c r="Q3964" t="s">
        <v>8315</v>
      </c>
      <c r="R3964" t="s">
        <v>8316</v>
      </c>
      <c r="S3964" s="14">
        <f t="shared" si="245"/>
        <v>42311.621458333335</v>
      </c>
      <c r="T3964" s="14">
        <f t="shared" si="246"/>
        <v>42336.621458333335</v>
      </c>
      <c r="U3964" t="str">
        <f t="shared" si="247"/>
        <v>November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Q3965" t="s">
        <v>8315</v>
      </c>
      <c r="R3965" t="s">
        <v>8316</v>
      </c>
      <c r="S3965" s="14">
        <f t="shared" si="245"/>
        <v>42296.154131944444</v>
      </c>
      <c r="T3965" s="14">
        <f t="shared" si="246"/>
        <v>42326.195798611108</v>
      </c>
      <c r="U3965" t="str">
        <f t="shared" si="247"/>
        <v>October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Q3966" t="s">
        <v>8315</v>
      </c>
      <c r="R3966" t="s">
        <v>8316</v>
      </c>
      <c r="S3966" s="14">
        <f t="shared" si="245"/>
        <v>42053.722060185188</v>
      </c>
      <c r="T3966" s="14">
        <f t="shared" si="246"/>
        <v>42113.680393518516</v>
      </c>
      <c r="U3966" t="str">
        <f t="shared" si="247"/>
        <v>February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14.250000000000002</v>
      </c>
      <c r="Q3967" t="s">
        <v>8315</v>
      </c>
      <c r="R3967" t="s">
        <v>8316</v>
      </c>
      <c r="S3967" s="14">
        <f t="shared" si="245"/>
        <v>42414.235879629632</v>
      </c>
      <c r="T3967" s="14">
        <f t="shared" si="246"/>
        <v>42474.194212962961</v>
      </c>
      <c r="U3967" t="str">
        <f t="shared" si="247"/>
        <v>February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Q3968" t="s">
        <v>8315</v>
      </c>
      <c r="R3968" t="s">
        <v>8316</v>
      </c>
      <c r="S3968" s="14">
        <f t="shared" si="245"/>
        <v>41801.711550925924</v>
      </c>
      <c r="T3968" s="14">
        <f t="shared" si="246"/>
        <v>41844.124305555553</v>
      </c>
      <c r="U3968" t="str">
        <f t="shared" si="247"/>
        <v>June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Q3969" t="s">
        <v>8315</v>
      </c>
      <c r="R3969" t="s">
        <v>8316</v>
      </c>
      <c r="S3969" s="14">
        <f t="shared" si="245"/>
        <v>42770.290590277778</v>
      </c>
      <c r="T3969" s="14">
        <f t="shared" si="246"/>
        <v>42800.290590277778</v>
      </c>
      <c r="U3969" t="str">
        <f t="shared" si="247"/>
        <v>February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10.540000000000001</v>
      </c>
      <c r="Q3970" t="s">
        <v>8315</v>
      </c>
      <c r="R3970" t="s">
        <v>8316</v>
      </c>
      <c r="S3970" s="14">
        <f t="shared" si="245"/>
        <v>42452.815659722226</v>
      </c>
      <c r="T3970" s="14">
        <f t="shared" si="246"/>
        <v>42512.815659722226</v>
      </c>
      <c r="U3970" t="str">
        <f t="shared" si="247"/>
        <v>March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MROUND(E3971/D3971, 0.0001) * 100</f>
        <v>7.4700000000000006</v>
      </c>
      <c r="Q3971" t="s">
        <v>8315</v>
      </c>
      <c r="R3971" t="s">
        <v>8316</v>
      </c>
      <c r="S3971" s="14">
        <f t="shared" ref="S3971:S4034" si="249">(J3971/86400)+DATE(1970,1,1)</f>
        <v>42601.854699074072</v>
      </c>
      <c r="T3971" s="14">
        <f t="shared" ref="T3971:T4034" si="250">(I3971/86400)+DATE(1970,1,1)</f>
        <v>42611.163194444445</v>
      </c>
      <c r="U3971" t="str">
        <f t="shared" ref="U3971:U4034" si="251">TEXT(S3971, "MMMM")</f>
        <v>August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6.9999999999999993E-2</v>
      </c>
      <c r="Q3972" t="s">
        <v>8315</v>
      </c>
      <c r="R3972" t="s">
        <v>8316</v>
      </c>
      <c r="S3972" s="14">
        <f t="shared" si="249"/>
        <v>42447.863553240742</v>
      </c>
      <c r="T3972" s="14">
        <f t="shared" si="250"/>
        <v>42477.863553240742</v>
      </c>
      <c r="U3972" t="str">
        <f t="shared" si="251"/>
        <v>March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Q3973" t="s">
        <v>8315</v>
      </c>
      <c r="R3973" t="s">
        <v>8316</v>
      </c>
      <c r="S3973" s="14">
        <f t="shared" si="249"/>
        <v>41811.536180555559</v>
      </c>
      <c r="T3973" s="14">
        <f t="shared" si="250"/>
        <v>41841.536180555559</v>
      </c>
      <c r="U3973" t="str">
        <f t="shared" si="251"/>
        <v>June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Q3974" t="s">
        <v>8315</v>
      </c>
      <c r="R3974" t="s">
        <v>8316</v>
      </c>
      <c r="S3974" s="14">
        <f t="shared" si="249"/>
        <v>41981.067523148144</v>
      </c>
      <c r="T3974" s="14">
        <f t="shared" si="250"/>
        <v>42041.067523148144</v>
      </c>
      <c r="U3974" t="str">
        <f t="shared" si="251"/>
        <v>December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Q3975" t="s">
        <v>8315</v>
      </c>
      <c r="R3975" t="s">
        <v>8316</v>
      </c>
      <c r="S3975" s="14">
        <f t="shared" si="249"/>
        <v>42469.68414351852</v>
      </c>
      <c r="T3975" s="14">
        <f t="shared" si="250"/>
        <v>42499.166666666672</v>
      </c>
      <c r="U3975" t="str">
        <f t="shared" si="251"/>
        <v>April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Q3976" t="s">
        <v>8315</v>
      </c>
      <c r="R3976" t="s">
        <v>8316</v>
      </c>
      <c r="S3976" s="14">
        <f t="shared" si="249"/>
        <v>42493.546851851846</v>
      </c>
      <c r="T3976" s="14">
        <f t="shared" si="250"/>
        <v>42523.546851851846</v>
      </c>
      <c r="U3976" t="str">
        <f t="shared" si="251"/>
        <v>May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Q3977" t="s">
        <v>8315</v>
      </c>
      <c r="R3977" t="s">
        <v>8316</v>
      </c>
      <c r="S3977" s="14">
        <f t="shared" si="249"/>
        <v>42534.866875</v>
      </c>
      <c r="T3977" s="14">
        <f t="shared" si="250"/>
        <v>42564.866875</v>
      </c>
      <c r="U3977" t="str">
        <f t="shared" si="251"/>
        <v>June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47.690000000000005</v>
      </c>
      <c r="Q3978" t="s">
        <v>8315</v>
      </c>
      <c r="R3978" t="s">
        <v>8316</v>
      </c>
      <c r="S3978" s="14">
        <f t="shared" si="249"/>
        <v>41830.858344907407</v>
      </c>
      <c r="T3978" s="14">
        <f t="shared" si="250"/>
        <v>41852.291666666664</v>
      </c>
      <c r="U3978" t="str">
        <f t="shared" si="251"/>
        <v>July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Q3979" t="s">
        <v>8315</v>
      </c>
      <c r="R3979" t="s">
        <v>8316</v>
      </c>
      <c r="S3979" s="14">
        <f t="shared" si="249"/>
        <v>42543.788564814815</v>
      </c>
      <c r="T3979" s="14">
        <f t="shared" si="250"/>
        <v>42573.788564814815</v>
      </c>
      <c r="U3979" t="str">
        <f t="shared" si="251"/>
        <v>June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10.700000000000001</v>
      </c>
      <c r="Q3980" t="s">
        <v>8315</v>
      </c>
      <c r="R3980" t="s">
        <v>8316</v>
      </c>
      <c r="S3980" s="14">
        <f t="shared" si="249"/>
        <v>41975.642974537041</v>
      </c>
      <c r="T3980" s="14">
        <f t="shared" si="250"/>
        <v>42035.642974537041</v>
      </c>
      <c r="U3980" t="str">
        <f t="shared" si="251"/>
        <v>December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Q3981" t="s">
        <v>8315</v>
      </c>
      <c r="R3981" t="s">
        <v>8316</v>
      </c>
      <c r="S3981" s="14">
        <f t="shared" si="249"/>
        <v>42069.903437500005</v>
      </c>
      <c r="T3981" s="14">
        <f t="shared" si="250"/>
        <v>42092.833333333328</v>
      </c>
      <c r="U3981" t="str">
        <f t="shared" si="251"/>
        <v>March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18.000000000000004</v>
      </c>
      <c r="Q3982" t="s">
        <v>8315</v>
      </c>
      <c r="R3982" t="s">
        <v>8316</v>
      </c>
      <c r="S3982" s="14">
        <f t="shared" si="249"/>
        <v>41795.598923611113</v>
      </c>
      <c r="T3982" s="14">
        <f t="shared" si="250"/>
        <v>41825.598923611113</v>
      </c>
      <c r="U3982" t="str">
        <f t="shared" si="251"/>
        <v>June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Q3983" t="s">
        <v>8315</v>
      </c>
      <c r="R3983" t="s">
        <v>8316</v>
      </c>
      <c r="S3983" s="14">
        <f t="shared" si="249"/>
        <v>42508.179965277777</v>
      </c>
      <c r="T3983" s="14">
        <f t="shared" si="250"/>
        <v>42568.179965277777</v>
      </c>
      <c r="U3983" t="str">
        <f t="shared" si="251"/>
        <v>May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Q3984" t="s">
        <v>8315</v>
      </c>
      <c r="R3984" t="s">
        <v>8316</v>
      </c>
      <c r="S3984" s="14">
        <f t="shared" si="249"/>
        <v>42132.809953703705</v>
      </c>
      <c r="T3984" s="14">
        <f t="shared" si="250"/>
        <v>42192.809953703705</v>
      </c>
      <c r="U3984" t="str">
        <f t="shared" si="251"/>
        <v>May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34.800000000000004</v>
      </c>
      <c r="Q3985" t="s">
        <v>8315</v>
      </c>
      <c r="R3985" t="s">
        <v>8316</v>
      </c>
      <c r="S3985" s="14">
        <f t="shared" si="249"/>
        <v>41747.86986111111</v>
      </c>
      <c r="T3985" s="14">
        <f t="shared" si="250"/>
        <v>41779.290972222225</v>
      </c>
      <c r="U3985" t="str">
        <f t="shared" si="251"/>
        <v>April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6.330000000000001</v>
      </c>
      <c r="Q3986" t="s">
        <v>8315</v>
      </c>
      <c r="R3986" t="s">
        <v>8316</v>
      </c>
      <c r="S3986" s="14">
        <f t="shared" si="249"/>
        <v>41920.963472222225</v>
      </c>
      <c r="T3986" s="14">
        <f t="shared" si="250"/>
        <v>41951</v>
      </c>
      <c r="U3986" t="str">
        <f t="shared" si="251"/>
        <v>October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Q3987" t="s">
        <v>8315</v>
      </c>
      <c r="R3987" t="s">
        <v>8316</v>
      </c>
      <c r="S3987" s="14">
        <f t="shared" si="249"/>
        <v>42399.707407407404</v>
      </c>
      <c r="T3987" s="14">
        <f t="shared" si="250"/>
        <v>42420.878472222219</v>
      </c>
      <c r="U3987" t="str">
        <f t="shared" si="251"/>
        <v>January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Q3988" t="s">
        <v>8315</v>
      </c>
      <c r="R3988" t="s">
        <v>8316</v>
      </c>
      <c r="S3988" s="14">
        <f t="shared" si="249"/>
        <v>42467.548541666663</v>
      </c>
      <c r="T3988" s="14">
        <f t="shared" si="250"/>
        <v>42496.544444444444</v>
      </c>
      <c r="U3988" t="str">
        <f t="shared" si="251"/>
        <v>April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Q3989" t="s">
        <v>8315</v>
      </c>
      <c r="R3989" t="s">
        <v>8316</v>
      </c>
      <c r="S3989" s="14">
        <f t="shared" si="249"/>
        <v>41765.92465277778</v>
      </c>
      <c r="T3989" s="14">
        <f t="shared" si="250"/>
        <v>41775.92465277778</v>
      </c>
      <c r="U3989" t="str">
        <f t="shared" si="251"/>
        <v>May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Q3990" t="s">
        <v>8315</v>
      </c>
      <c r="R3990" t="s">
        <v>8316</v>
      </c>
      <c r="S3990" s="14">
        <f t="shared" si="249"/>
        <v>42230.08116898148</v>
      </c>
      <c r="T3990" s="14">
        <f t="shared" si="250"/>
        <v>42245.08116898148</v>
      </c>
      <c r="U3990" t="str">
        <f t="shared" si="251"/>
        <v>August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Q3991" t="s">
        <v>8315</v>
      </c>
      <c r="R3991" t="s">
        <v>8316</v>
      </c>
      <c r="S3991" s="14">
        <f t="shared" si="249"/>
        <v>42286.749780092592</v>
      </c>
      <c r="T3991" s="14">
        <f t="shared" si="250"/>
        <v>42316.791446759264</v>
      </c>
      <c r="U3991" t="str">
        <f t="shared" si="251"/>
        <v>October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4.1800000000000006</v>
      </c>
      <c r="Q3992" t="s">
        <v>8315</v>
      </c>
      <c r="R3992" t="s">
        <v>8316</v>
      </c>
      <c r="S3992" s="14">
        <f t="shared" si="249"/>
        <v>42401.672372685185</v>
      </c>
      <c r="T3992" s="14">
        <f t="shared" si="250"/>
        <v>42431.672372685185</v>
      </c>
      <c r="U3992" t="str">
        <f t="shared" si="251"/>
        <v>February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Q3993" t="s">
        <v>8315</v>
      </c>
      <c r="R3993" t="s">
        <v>8316</v>
      </c>
      <c r="S3993" s="14">
        <f t="shared" si="249"/>
        <v>42125.644467592589</v>
      </c>
      <c r="T3993" s="14">
        <f t="shared" si="250"/>
        <v>42155.644467592589</v>
      </c>
      <c r="U3993" t="str">
        <f t="shared" si="251"/>
        <v>May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Q3994" t="s">
        <v>8315</v>
      </c>
      <c r="R3994" t="s">
        <v>8316</v>
      </c>
      <c r="S3994" s="14">
        <f t="shared" si="249"/>
        <v>42289.94049768518</v>
      </c>
      <c r="T3994" s="14">
        <f t="shared" si="250"/>
        <v>42349.982164351852</v>
      </c>
      <c r="U3994" t="str">
        <f t="shared" si="251"/>
        <v>October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Q3995" t="s">
        <v>8315</v>
      </c>
      <c r="R3995" t="s">
        <v>8316</v>
      </c>
      <c r="S3995" s="14">
        <f t="shared" si="249"/>
        <v>42107.864722222221</v>
      </c>
      <c r="T3995" s="14">
        <f t="shared" si="250"/>
        <v>42137.864722222221</v>
      </c>
      <c r="U3995" t="str">
        <f t="shared" si="251"/>
        <v>April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Q3996" t="s">
        <v>8315</v>
      </c>
      <c r="R3996" t="s">
        <v>8316</v>
      </c>
      <c r="S3996" s="14">
        <f t="shared" si="249"/>
        <v>41809.389930555553</v>
      </c>
      <c r="T3996" s="14">
        <f t="shared" si="250"/>
        <v>41839.389930555553</v>
      </c>
      <c r="U3996" t="str">
        <f t="shared" si="251"/>
        <v>June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Q3997" t="s">
        <v>8315</v>
      </c>
      <c r="R3997" t="s">
        <v>8316</v>
      </c>
      <c r="S3997" s="14">
        <f t="shared" si="249"/>
        <v>42019.683761574073</v>
      </c>
      <c r="T3997" s="14">
        <f t="shared" si="250"/>
        <v>42049.477083333331</v>
      </c>
      <c r="U3997" t="str">
        <f t="shared" si="251"/>
        <v>January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Q3998" t="s">
        <v>8315</v>
      </c>
      <c r="R3998" t="s">
        <v>8316</v>
      </c>
      <c r="S3998" s="14">
        <f t="shared" si="249"/>
        <v>41950.266944444447</v>
      </c>
      <c r="T3998" s="14">
        <f t="shared" si="250"/>
        <v>41963.669444444444</v>
      </c>
      <c r="U3998" t="str">
        <f t="shared" si="251"/>
        <v>November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Q3999" t="s">
        <v>8315</v>
      </c>
      <c r="R3999" t="s">
        <v>8316</v>
      </c>
      <c r="S3999" s="14">
        <f t="shared" si="249"/>
        <v>42069.391446759255</v>
      </c>
      <c r="T3999" s="14">
        <f t="shared" si="250"/>
        <v>42099.349780092598</v>
      </c>
      <c r="U3999" t="str">
        <f t="shared" si="251"/>
        <v>March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Q4000" t="s">
        <v>8315</v>
      </c>
      <c r="R4000" t="s">
        <v>8316</v>
      </c>
      <c r="S4000" s="14">
        <f t="shared" si="249"/>
        <v>42061.963263888887</v>
      </c>
      <c r="T4000" s="14">
        <f t="shared" si="250"/>
        <v>42091.921597222223</v>
      </c>
      <c r="U4000" t="str">
        <f t="shared" si="251"/>
        <v>February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16.509999999999998</v>
      </c>
      <c r="Q4001" t="s">
        <v>8315</v>
      </c>
      <c r="R4001" t="s">
        <v>8316</v>
      </c>
      <c r="S4001" s="14">
        <f t="shared" si="249"/>
        <v>41842.828680555554</v>
      </c>
      <c r="T4001" s="14">
        <f t="shared" si="250"/>
        <v>41882.827650462961</v>
      </c>
      <c r="U4001" t="str">
        <f t="shared" si="251"/>
        <v>July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Q4002" t="s">
        <v>8315</v>
      </c>
      <c r="R4002" t="s">
        <v>8316</v>
      </c>
      <c r="S4002" s="14">
        <f t="shared" si="249"/>
        <v>42437.64534722222</v>
      </c>
      <c r="T4002" s="14">
        <f t="shared" si="250"/>
        <v>42497.603680555556</v>
      </c>
      <c r="U4002" t="str">
        <f t="shared" si="251"/>
        <v>March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Q4003" t="s">
        <v>8315</v>
      </c>
      <c r="R4003" t="s">
        <v>8316</v>
      </c>
      <c r="S4003" s="14">
        <f t="shared" si="249"/>
        <v>42775.964212962965</v>
      </c>
      <c r="T4003" s="14">
        <f t="shared" si="250"/>
        <v>42795.791666666672</v>
      </c>
      <c r="U4003" t="str">
        <f t="shared" si="251"/>
        <v>February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Q4004" t="s">
        <v>8315</v>
      </c>
      <c r="R4004" t="s">
        <v>8316</v>
      </c>
      <c r="S4004" s="14">
        <f t="shared" si="249"/>
        <v>41879.043530092589</v>
      </c>
      <c r="T4004" s="14">
        <f t="shared" si="250"/>
        <v>41909.043530092589</v>
      </c>
      <c r="U4004" t="str">
        <f t="shared" si="251"/>
        <v>August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Q4005" t="s">
        <v>8315</v>
      </c>
      <c r="R4005" t="s">
        <v>8316</v>
      </c>
      <c r="S4005" s="14">
        <f t="shared" si="249"/>
        <v>42020.587349537032</v>
      </c>
      <c r="T4005" s="14">
        <f t="shared" si="250"/>
        <v>42050.587349537032</v>
      </c>
      <c r="U4005" t="str">
        <f t="shared" si="251"/>
        <v>January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Q4006" t="s">
        <v>8315</v>
      </c>
      <c r="R4006" t="s">
        <v>8316</v>
      </c>
      <c r="S4006" s="14">
        <f t="shared" si="249"/>
        <v>41890.16269675926</v>
      </c>
      <c r="T4006" s="14">
        <f t="shared" si="250"/>
        <v>41920.16269675926</v>
      </c>
      <c r="U4006" t="str">
        <f t="shared" si="251"/>
        <v>September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Q4007" t="s">
        <v>8315</v>
      </c>
      <c r="R4007" t="s">
        <v>8316</v>
      </c>
      <c r="S4007" s="14">
        <f t="shared" si="249"/>
        <v>41872.807696759257</v>
      </c>
      <c r="T4007" s="14">
        <f t="shared" si="250"/>
        <v>41932.807696759257</v>
      </c>
      <c r="U4007" t="str">
        <f t="shared" si="251"/>
        <v>August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Q4008" t="s">
        <v>8315</v>
      </c>
      <c r="R4008" t="s">
        <v>8316</v>
      </c>
      <c r="S4008" s="14">
        <f t="shared" si="249"/>
        <v>42391.772997685184</v>
      </c>
      <c r="T4008" s="14">
        <f t="shared" si="250"/>
        <v>42416.772997685184</v>
      </c>
      <c r="U4008" t="str">
        <f t="shared" si="251"/>
        <v>January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Q4009" t="s">
        <v>8315</v>
      </c>
      <c r="R4009" t="s">
        <v>8316</v>
      </c>
      <c r="S4009" s="14">
        <f t="shared" si="249"/>
        <v>41848.772928240738</v>
      </c>
      <c r="T4009" s="14">
        <f t="shared" si="250"/>
        <v>41877.686111111107</v>
      </c>
      <c r="U4009" t="str">
        <f t="shared" si="251"/>
        <v>July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6.0000000000000009</v>
      </c>
      <c r="Q4010" t="s">
        <v>8315</v>
      </c>
      <c r="R4010" t="s">
        <v>8316</v>
      </c>
      <c r="S4010" s="14">
        <f t="shared" si="249"/>
        <v>42177.964201388888</v>
      </c>
      <c r="T4010" s="14">
        <f t="shared" si="250"/>
        <v>42207.964201388888</v>
      </c>
      <c r="U4010" t="str">
        <f t="shared" si="251"/>
        <v>June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3.8900000000000006</v>
      </c>
      <c r="Q4011" t="s">
        <v>8315</v>
      </c>
      <c r="R4011" t="s">
        <v>8316</v>
      </c>
      <c r="S4011" s="14">
        <f t="shared" si="249"/>
        <v>41851.700925925928</v>
      </c>
      <c r="T4011" s="14">
        <f t="shared" si="250"/>
        <v>41891.700925925928</v>
      </c>
      <c r="U4011" t="str">
        <f t="shared" si="251"/>
        <v>July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Q4012" t="s">
        <v>8315</v>
      </c>
      <c r="R4012" t="s">
        <v>8316</v>
      </c>
      <c r="S4012" s="14">
        <f t="shared" si="249"/>
        <v>41921.770439814813</v>
      </c>
      <c r="T4012" s="14">
        <f t="shared" si="250"/>
        <v>41938.770439814813</v>
      </c>
      <c r="U4012" t="str">
        <f t="shared" si="251"/>
        <v>October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Q4013" t="s">
        <v>8315</v>
      </c>
      <c r="R4013" t="s">
        <v>8316</v>
      </c>
      <c r="S4013" s="14">
        <f t="shared" si="249"/>
        <v>42002.54488425926</v>
      </c>
      <c r="T4013" s="14">
        <f t="shared" si="250"/>
        <v>42032.54488425926</v>
      </c>
      <c r="U4013" t="str">
        <f t="shared" si="251"/>
        <v>December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Q4014" t="s">
        <v>8315</v>
      </c>
      <c r="R4014" t="s">
        <v>8316</v>
      </c>
      <c r="S4014" s="14">
        <f t="shared" si="249"/>
        <v>42096.544548611113</v>
      </c>
      <c r="T4014" s="14">
        <f t="shared" si="250"/>
        <v>42126.544548611113</v>
      </c>
      <c r="U4014" t="str">
        <f t="shared" si="251"/>
        <v>April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Q4015" t="s">
        <v>8315</v>
      </c>
      <c r="R4015" t="s">
        <v>8316</v>
      </c>
      <c r="S4015" s="14">
        <f t="shared" si="249"/>
        <v>42021.301192129627</v>
      </c>
      <c r="T4015" s="14">
        <f t="shared" si="250"/>
        <v>42051.301192129627</v>
      </c>
      <c r="U4015" t="str">
        <f t="shared" si="251"/>
        <v>January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Q4016" t="s">
        <v>8315</v>
      </c>
      <c r="R4016" t="s">
        <v>8316</v>
      </c>
      <c r="S4016" s="14">
        <f t="shared" si="249"/>
        <v>42419.246168981481</v>
      </c>
      <c r="T4016" s="14">
        <f t="shared" si="250"/>
        <v>42434.246168981481</v>
      </c>
      <c r="U4016" t="str">
        <f t="shared" si="251"/>
        <v>February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Q4017" t="s">
        <v>8315</v>
      </c>
      <c r="R4017" t="s">
        <v>8316</v>
      </c>
      <c r="S4017" s="14">
        <f t="shared" si="249"/>
        <v>42174.780821759261</v>
      </c>
      <c r="T4017" s="14">
        <f t="shared" si="250"/>
        <v>42204.780821759261</v>
      </c>
      <c r="U4017" t="str">
        <f t="shared" si="251"/>
        <v>June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Q4018" t="s">
        <v>8315</v>
      </c>
      <c r="R4018" t="s">
        <v>8316</v>
      </c>
      <c r="S4018" s="14">
        <f t="shared" si="249"/>
        <v>41869.872685185182</v>
      </c>
      <c r="T4018" s="14">
        <f t="shared" si="250"/>
        <v>41899.872685185182</v>
      </c>
      <c r="U4018" t="str">
        <f t="shared" si="251"/>
        <v>August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Q4019" t="s">
        <v>8315</v>
      </c>
      <c r="R4019" t="s">
        <v>8316</v>
      </c>
      <c r="S4019" s="14">
        <f t="shared" si="249"/>
        <v>41856.672152777777</v>
      </c>
      <c r="T4019" s="14">
        <f t="shared" si="250"/>
        <v>41886.672152777777</v>
      </c>
      <c r="U4019" t="str">
        <f t="shared" si="251"/>
        <v>August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Q4020" t="s">
        <v>8315</v>
      </c>
      <c r="R4020" t="s">
        <v>8316</v>
      </c>
      <c r="S4020" s="14">
        <f t="shared" si="249"/>
        <v>42620.91097222222</v>
      </c>
      <c r="T4020" s="14">
        <f t="shared" si="250"/>
        <v>42650.91097222222</v>
      </c>
      <c r="U4020" t="str">
        <f t="shared" si="251"/>
        <v>September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Q4021" t="s">
        <v>8315</v>
      </c>
      <c r="R4021" t="s">
        <v>8316</v>
      </c>
      <c r="S4021" s="14">
        <f t="shared" si="249"/>
        <v>42417.675879629634</v>
      </c>
      <c r="T4021" s="14">
        <f t="shared" si="250"/>
        <v>42475.686111111107</v>
      </c>
      <c r="U4021" t="str">
        <f t="shared" si="251"/>
        <v>February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Q4022" t="s">
        <v>8315</v>
      </c>
      <c r="R4022" t="s">
        <v>8316</v>
      </c>
      <c r="S4022" s="14">
        <f t="shared" si="249"/>
        <v>42057.190960648149</v>
      </c>
      <c r="T4022" s="14">
        <f t="shared" si="250"/>
        <v>42087.149293981478</v>
      </c>
      <c r="U4022" t="str">
        <f t="shared" si="251"/>
        <v>February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Q4023" t="s">
        <v>8315</v>
      </c>
      <c r="R4023" t="s">
        <v>8316</v>
      </c>
      <c r="S4023" s="14">
        <f t="shared" si="249"/>
        <v>41878.911550925928</v>
      </c>
      <c r="T4023" s="14">
        <f t="shared" si="250"/>
        <v>41938.911550925928</v>
      </c>
      <c r="U4023" t="str">
        <f t="shared" si="251"/>
        <v>August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Q4024" t="s">
        <v>8315</v>
      </c>
      <c r="R4024" t="s">
        <v>8316</v>
      </c>
      <c r="S4024" s="14">
        <f t="shared" si="249"/>
        <v>41990.584108796298</v>
      </c>
      <c r="T4024" s="14">
        <f t="shared" si="250"/>
        <v>42036.120833333334</v>
      </c>
      <c r="U4024" t="str">
        <f t="shared" si="251"/>
        <v>December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Q4025" t="s">
        <v>8315</v>
      </c>
      <c r="R4025" t="s">
        <v>8316</v>
      </c>
      <c r="S4025" s="14">
        <f t="shared" si="249"/>
        <v>42408.999571759261</v>
      </c>
      <c r="T4025" s="14">
        <f t="shared" si="250"/>
        <v>42453.957905092597</v>
      </c>
      <c r="U4025" t="str">
        <f t="shared" si="251"/>
        <v>February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Q4026" t="s">
        <v>8315</v>
      </c>
      <c r="R4026" t="s">
        <v>8316</v>
      </c>
      <c r="S4026" s="14">
        <f t="shared" si="249"/>
        <v>42217.670104166667</v>
      </c>
      <c r="T4026" s="14">
        <f t="shared" si="250"/>
        <v>42247.670104166667</v>
      </c>
      <c r="U4026" t="str">
        <f t="shared" si="251"/>
        <v>August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Q4027" t="s">
        <v>8315</v>
      </c>
      <c r="R4027" t="s">
        <v>8316</v>
      </c>
      <c r="S4027" s="14">
        <f t="shared" si="249"/>
        <v>42151.237685185188</v>
      </c>
      <c r="T4027" s="14">
        <f t="shared" si="250"/>
        <v>42211.237685185188</v>
      </c>
      <c r="U4027" t="str">
        <f t="shared" si="251"/>
        <v>May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Q4028" t="s">
        <v>8315</v>
      </c>
      <c r="R4028" t="s">
        <v>8316</v>
      </c>
      <c r="S4028" s="14">
        <f t="shared" si="249"/>
        <v>42282.655543981484</v>
      </c>
      <c r="T4028" s="14">
        <f t="shared" si="250"/>
        <v>42342.697210648148</v>
      </c>
      <c r="U4028" t="str">
        <f t="shared" si="251"/>
        <v>October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Q4029" t="s">
        <v>8315</v>
      </c>
      <c r="R4029" t="s">
        <v>8316</v>
      </c>
      <c r="S4029" s="14">
        <f t="shared" si="249"/>
        <v>42768.97084490741</v>
      </c>
      <c r="T4029" s="14">
        <f t="shared" si="250"/>
        <v>42789.041666666672</v>
      </c>
      <c r="U4029" t="str">
        <f t="shared" si="251"/>
        <v>February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Q4030" t="s">
        <v>8315</v>
      </c>
      <c r="R4030" t="s">
        <v>8316</v>
      </c>
      <c r="S4030" s="14">
        <f t="shared" si="249"/>
        <v>41765.938657407409</v>
      </c>
      <c r="T4030" s="14">
        <f t="shared" si="250"/>
        <v>41795.938657407409</v>
      </c>
      <c r="U4030" t="str">
        <f t="shared" si="251"/>
        <v>May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Q4031" t="s">
        <v>8315</v>
      </c>
      <c r="R4031" t="s">
        <v>8316</v>
      </c>
      <c r="S4031" s="14">
        <f t="shared" si="249"/>
        <v>42322.02511574074</v>
      </c>
      <c r="T4031" s="14">
        <f t="shared" si="250"/>
        <v>42352.02511574074</v>
      </c>
      <c r="U4031" t="str">
        <f t="shared" si="251"/>
        <v>November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Q4032" t="s">
        <v>8315</v>
      </c>
      <c r="R4032" t="s">
        <v>8316</v>
      </c>
      <c r="S4032" s="14">
        <f t="shared" si="249"/>
        <v>42374.655081018514</v>
      </c>
      <c r="T4032" s="14">
        <f t="shared" si="250"/>
        <v>42403.78402777778</v>
      </c>
      <c r="U4032" t="str">
        <f t="shared" si="251"/>
        <v>January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Q4033" t="s">
        <v>8315</v>
      </c>
      <c r="R4033" t="s">
        <v>8316</v>
      </c>
      <c r="S4033" s="14">
        <f t="shared" si="249"/>
        <v>41941.585231481484</v>
      </c>
      <c r="T4033" s="14">
        <f t="shared" si="250"/>
        <v>41991.626898148148</v>
      </c>
      <c r="U4033" t="str">
        <f t="shared" si="251"/>
        <v>October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Q4034" t="s">
        <v>8315</v>
      </c>
      <c r="R4034" t="s">
        <v>8316</v>
      </c>
      <c r="S4034" s="14">
        <f t="shared" si="249"/>
        <v>42293.809212962966</v>
      </c>
      <c r="T4034" s="14">
        <f t="shared" si="250"/>
        <v>42353.85087962963</v>
      </c>
      <c r="U4034" t="str">
        <f t="shared" si="251"/>
        <v>October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MROUND(E4035/D4035, 0.0001) * 100</f>
        <v>25.7</v>
      </c>
      <c r="Q4035" t="s">
        <v>8315</v>
      </c>
      <c r="R4035" t="s">
        <v>8316</v>
      </c>
      <c r="S4035" s="14">
        <f t="shared" ref="S4035:S4098" si="253">(J4035/86400)+DATE(1970,1,1)</f>
        <v>42614.268796296295</v>
      </c>
      <c r="T4035" s="14">
        <f t="shared" ref="T4035:T4098" si="254">(I4035/86400)+DATE(1970,1,1)</f>
        <v>42645.375</v>
      </c>
      <c r="U4035" t="str">
        <f t="shared" ref="U4035:U4098" si="255">TEXT(S4035, "MMMM")</f>
        <v>September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Q4036" t="s">
        <v>8315</v>
      </c>
      <c r="R4036" t="s">
        <v>8316</v>
      </c>
      <c r="S4036" s="14">
        <f t="shared" si="253"/>
        <v>42067.947337962964</v>
      </c>
      <c r="T4036" s="14">
        <f t="shared" si="254"/>
        <v>42097.905671296292</v>
      </c>
      <c r="U4036" t="str">
        <f t="shared" si="255"/>
        <v>March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Q4037" t="s">
        <v>8315</v>
      </c>
      <c r="R4037" t="s">
        <v>8316</v>
      </c>
      <c r="S4037" s="14">
        <f t="shared" si="253"/>
        <v>41903.882951388892</v>
      </c>
      <c r="T4037" s="14">
        <f t="shared" si="254"/>
        <v>41933.882951388892</v>
      </c>
      <c r="U4037" t="str">
        <f t="shared" si="255"/>
        <v>September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47.050000000000004</v>
      </c>
      <c r="Q4038" t="s">
        <v>8315</v>
      </c>
      <c r="R4038" t="s">
        <v>8316</v>
      </c>
      <c r="S4038" s="14">
        <f t="shared" si="253"/>
        <v>41804.937083333338</v>
      </c>
      <c r="T4038" s="14">
        <f t="shared" si="254"/>
        <v>41821.9375</v>
      </c>
      <c r="U4038" t="str">
        <f t="shared" si="255"/>
        <v>June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Q4039" t="s">
        <v>8315</v>
      </c>
      <c r="R4039" t="s">
        <v>8316</v>
      </c>
      <c r="S4039" s="14">
        <f t="shared" si="253"/>
        <v>42497.070775462962</v>
      </c>
      <c r="T4039" s="14">
        <f t="shared" si="254"/>
        <v>42514.600694444445</v>
      </c>
      <c r="U4039" t="str">
        <f t="shared" si="255"/>
        <v>May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12.040000000000001</v>
      </c>
      <c r="Q4040" t="s">
        <v>8315</v>
      </c>
      <c r="R4040" t="s">
        <v>8316</v>
      </c>
      <c r="S4040" s="14">
        <f t="shared" si="253"/>
        <v>41869.798726851848</v>
      </c>
      <c r="T4040" s="14">
        <f t="shared" si="254"/>
        <v>41929.798726851848</v>
      </c>
      <c r="U4040" t="str">
        <f t="shared" si="255"/>
        <v>August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Q4041" t="s">
        <v>8315</v>
      </c>
      <c r="R4041" t="s">
        <v>8316</v>
      </c>
      <c r="S4041" s="14">
        <f t="shared" si="253"/>
        <v>42305.670914351853</v>
      </c>
      <c r="T4041" s="14">
        <f t="shared" si="254"/>
        <v>42339.249305555553</v>
      </c>
      <c r="U4041" t="str">
        <f t="shared" si="255"/>
        <v>October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Q4042" t="s">
        <v>8315</v>
      </c>
      <c r="R4042" t="s">
        <v>8316</v>
      </c>
      <c r="S4042" s="14">
        <f t="shared" si="253"/>
        <v>42144.231527777782</v>
      </c>
      <c r="T4042" s="14">
        <f t="shared" si="254"/>
        <v>42203.125</v>
      </c>
      <c r="U4042" t="str">
        <f t="shared" si="255"/>
        <v>May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0.42000000000000004</v>
      </c>
      <c r="Q4043" t="s">
        <v>8315</v>
      </c>
      <c r="R4043" t="s">
        <v>8316</v>
      </c>
      <c r="S4043" s="14">
        <f t="shared" si="253"/>
        <v>42559.474004629628</v>
      </c>
      <c r="T4043" s="14">
        <f t="shared" si="254"/>
        <v>42619.474004629628</v>
      </c>
      <c r="U4043" t="str">
        <f t="shared" si="255"/>
        <v>July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0.21000000000000002</v>
      </c>
      <c r="Q4044" t="s">
        <v>8315</v>
      </c>
      <c r="R4044" t="s">
        <v>8316</v>
      </c>
      <c r="S4044" s="14">
        <f t="shared" si="253"/>
        <v>41995.084074074075</v>
      </c>
      <c r="T4044" s="14">
        <f t="shared" si="254"/>
        <v>42024.802777777775</v>
      </c>
      <c r="U4044" t="str">
        <f t="shared" si="255"/>
        <v>December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Q4045" t="s">
        <v>8315</v>
      </c>
      <c r="R4045" t="s">
        <v>8316</v>
      </c>
      <c r="S4045" s="14">
        <f t="shared" si="253"/>
        <v>41948.957465277781</v>
      </c>
      <c r="T4045" s="14">
        <f t="shared" si="254"/>
        <v>41963.957465277781</v>
      </c>
      <c r="U4045" t="str">
        <f t="shared" si="255"/>
        <v>November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Q4046" t="s">
        <v>8315</v>
      </c>
      <c r="R4046" t="s">
        <v>8316</v>
      </c>
      <c r="S4046" s="14">
        <f t="shared" si="253"/>
        <v>42074.219699074078</v>
      </c>
      <c r="T4046" s="14">
        <f t="shared" si="254"/>
        <v>42104.208333333328</v>
      </c>
      <c r="U4046" t="str">
        <f t="shared" si="255"/>
        <v>March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Q4047" t="s">
        <v>8315</v>
      </c>
      <c r="R4047" t="s">
        <v>8316</v>
      </c>
      <c r="S4047" s="14">
        <f t="shared" si="253"/>
        <v>41842.201261574075</v>
      </c>
      <c r="T4047" s="14">
        <f t="shared" si="254"/>
        <v>41872.201261574075</v>
      </c>
      <c r="U4047" t="str">
        <f t="shared" si="255"/>
        <v>July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Q4048" t="s">
        <v>8315</v>
      </c>
      <c r="R4048" t="s">
        <v>8316</v>
      </c>
      <c r="S4048" s="14">
        <f t="shared" si="253"/>
        <v>41904.650578703702</v>
      </c>
      <c r="T4048" s="14">
        <f t="shared" si="254"/>
        <v>41934.650578703702</v>
      </c>
      <c r="U4048" t="str">
        <f t="shared" si="255"/>
        <v>September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Q4049" t="s">
        <v>8315</v>
      </c>
      <c r="R4049" t="s">
        <v>8316</v>
      </c>
      <c r="S4049" s="14">
        <f t="shared" si="253"/>
        <v>41991.022488425922</v>
      </c>
      <c r="T4049" s="14">
        <f t="shared" si="254"/>
        <v>42015.041666666672</v>
      </c>
      <c r="U4049" t="str">
        <f t="shared" si="255"/>
        <v>December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17.650000000000002</v>
      </c>
      <c r="Q4050" t="s">
        <v>8315</v>
      </c>
      <c r="R4050" t="s">
        <v>8316</v>
      </c>
      <c r="S4050" s="14">
        <f t="shared" si="253"/>
        <v>42436.509108796294</v>
      </c>
      <c r="T4050" s="14">
        <f t="shared" si="254"/>
        <v>42471.467442129629</v>
      </c>
      <c r="U4050" t="str">
        <f t="shared" si="255"/>
        <v>March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Q4051" t="s">
        <v>8315</v>
      </c>
      <c r="R4051" t="s">
        <v>8316</v>
      </c>
      <c r="S4051" s="14">
        <f t="shared" si="253"/>
        <v>42169.958506944444</v>
      </c>
      <c r="T4051" s="14">
        <f t="shared" si="254"/>
        <v>42199.958506944444</v>
      </c>
      <c r="U4051" t="str">
        <f t="shared" si="255"/>
        <v>June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6.9999999999999993E-2</v>
      </c>
      <c r="Q4052" t="s">
        <v>8315</v>
      </c>
      <c r="R4052" t="s">
        <v>8316</v>
      </c>
      <c r="S4052" s="14">
        <f t="shared" si="253"/>
        <v>41905.636469907404</v>
      </c>
      <c r="T4052" s="14">
        <f t="shared" si="254"/>
        <v>41935.636469907404</v>
      </c>
      <c r="U4052" t="str">
        <f t="shared" si="255"/>
        <v>September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Q4053" t="s">
        <v>8315</v>
      </c>
      <c r="R4053" t="s">
        <v>8316</v>
      </c>
      <c r="S4053" s="14">
        <f t="shared" si="253"/>
        <v>41761.810150462959</v>
      </c>
      <c r="T4053" s="14">
        <f t="shared" si="254"/>
        <v>41768.286805555559</v>
      </c>
      <c r="U4053" t="str">
        <f t="shared" si="255"/>
        <v>May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Q4054" t="s">
        <v>8315</v>
      </c>
      <c r="R4054" t="s">
        <v>8316</v>
      </c>
      <c r="S4054" s="14">
        <f t="shared" si="253"/>
        <v>41865.878657407404</v>
      </c>
      <c r="T4054" s="14">
        <f t="shared" si="254"/>
        <v>41925.878657407404</v>
      </c>
      <c r="U4054" t="str">
        <f t="shared" si="255"/>
        <v>August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Q4055" t="s">
        <v>8315</v>
      </c>
      <c r="R4055" t="s">
        <v>8316</v>
      </c>
      <c r="S4055" s="14">
        <f t="shared" si="253"/>
        <v>41928.690138888887</v>
      </c>
      <c r="T4055" s="14">
        <f t="shared" si="254"/>
        <v>41958.833333333328</v>
      </c>
      <c r="U4055" t="str">
        <f t="shared" si="255"/>
        <v>October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Q4056" t="s">
        <v>8315</v>
      </c>
      <c r="R4056" t="s">
        <v>8316</v>
      </c>
      <c r="S4056" s="14">
        <f t="shared" si="253"/>
        <v>42613.841261574074</v>
      </c>
      <c r="T4056" s="14">
        <f t="shared" si="254"/>
        <v>42644.166666666672</v>
      </c>
      <c r="U4056" t="str">
        <f t="shared" si="255"/>
        <v>August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Q4057" t="s">
        <v>8315</v>
      </c>
      <c r="R4057" t="s">
        <v>8316</v>
      </c>
      <c r="S4057" s="14">
        <f t="shared" si="253"/>
        <v>41779.648506944446</v>
      </c>
      <c r="T4057" s="14">
        <f t="shared" si="254"/>
        <v>41809.648506944446</v>
      </c>
      <c r="U4057" t="str">
        <f t="shared" si="255"/>
        <v>May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Q4058" t="s">
        <v>8315</v>
      </c>
      <c r="R4058" t="s">
        <v>8316</v>
      </c>
      <c r="S4058" s="14">
        <f t="shared" si="253"/>
        <v>42534.933321759258</v>
      </c>
      <c r="T4058" s="14">
        <f t="shared" si="254"/>
        <v>42554.832638888889</v>
      </c>
      <c r="U4058" t="str">
        <f t="shared" si="255"/>
        <v>June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Q4059" t="s">
        <v>8315</v>
      </c>
      <c r="R4059" t="s">
        <v>8316</v>
      </c>
      <c r="S4059" s="14">
        <f t="shared" si="253"/>
        <v>42310.968518518523</v>
      </c>
      <c r="T4059" s="14">
        <f t="shared" si="254"/>
        <v>42333.958333333328</v>
      </c>
      <c r="U4059" t="str">
        <f t="shared" si="255"/>
        <v>November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Q4060" t="s">
        <v>8315</v>
      </c>
      <c r="R4060" t="s">
        <v>8316</v>
      </c>
      <c r="S4060" s="14">
        <f t="shared" si="253"/>
        <v>42446.060694444444</v>
      </c>
      <c r="T4060" s="14">
        <f t="shared" si="254"/>
        <v>42461.165972222225</v>
      </c>
      <c r="U4060" t="str">
        <f t="shared" si="255"/>
        <v>March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Q4061" t="s">
        <v>8315</v>
      </c>
      <c r="R4061" t="s">
        <v>8316</v>
      </c>
      <c r="S4061" s="14">
        <f t="shared" si="253"/>
        <v>41866.640648148146</v>
      </c>
      <c r="T4061" s="14">
        <f t="shared" si="254"/>
        <v>41898.125</v>
      </c>
      <c r="U4061" t="str">
        <f t="shared" si="255"/>
        <v>August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Q4062" t="s">
        <v>8315</v>
      </c>
      <c r="R4062" t="s">
        <v>8316</v>
      </c>
      <c r="S4062" s="14">
        <f t="shared" si="253"/>
        <v>41779.695092592592</v>
      </c>
      <c r="T4062" s="14">
        <f t="shared" si="254"/>
        <v>41813.666666666664</v>
      </c>
      <c r="U4062" t="str">
        <f t="shared" si="255"/>
        <v>May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Q4063" t="s">
        <v>8315</v>
      </c>
      <c r="R4063" t="s">
        <v>8316</v>
      </c>
      <c r="S4063" s="14">
        <f t="shared" si="253"/>
        <v>42421.141469907408</v>
      </c>
      <c r="T4063" s="14">
        <f t="shared" si="254"/>
        <v>42481.099803240737</v>
      </c>
      <c r="U4063" t="str">
        <f t="shared" si="255"/>
        <v>February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Q4064" t="s">
        <v>8315</v>
      </c>
      <c r="R4064" t="s">
        <v>8316</v>
      </c>
      <c r="S4064" s="14">
        <f t="shared" si="253"/>
        <v>42523.739212962959</v>
      </c>
      <c r="T4064" s="14">
        <f t="shared" si="254"/>
        <v>42553.739212962959</v>
      </c>
      <c r="U4064" t="str">
        <f t="shared" si="255"/>
        <v>June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1.4200000000000002</v>
      </c>
      <c r="Q4065" t="s">
        <v>8315</v>
      </c>
      <c r="R4065" t="s">
        <v>8316</v>
      </c>
      <c r="S4065" s="14">
        <f t="shared" si="253"/>
        <v>41787.681527777779</v>
      </c>
      <c r="T4065" s="14">
        <f t="shared" si="254"/>
        <v>41817.681527777779</v>
      </c>
      <c r="U4065" t="str">
        <f t="shared" si="255"/>
        <v>May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Q4066" t="s">
        <v>8315</v>
      </c>
      <c r="R4066" t="s">
        <v>8316</v>
      </c>
      <c r="S4066" s="14">
        <f t="shared" si="253"/>
        <v>42093.588263888887</v>
      </c>
      <c r="T4066" s="14">
        <f t="shared" si="254"/>
        <v>42123.588263888887</v>
      </c>
      <c r="U4066" t="str">
        <f t="shared" si="255"/>
        <v>March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Q4067" t="s">
        <v>8315</v>
      </c>
      <c r="R4067" t="s">
        <v>8316</v>
      </c>
      <c r="S4067" s="14">
        <f t="shared" si="253"/>
        <v>41833.951516203706</v>
      </c>
      <c r="T4067" s="14">
        <f t="shared" si="254"/>
        <v>41863.951516203706</v>
      </c>
      <c r="U4067" t="str">
        <f t="shared" si="255"/>
        <v>July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Q4068" t="s">
        <v>8315</v>
      </c>
      <c r="R4068" t="s">
        <v>8316</v>
      </c>
      <c r="S4068" s="14">
        <f t="shared" si="253"/>
        <v>42479.039212962962</v>
      </c>
      <c r="T4068" s="14">
        <f t="shared" si="254"/>
        <v>42509.039212962962</v>
      </c>
      <c r="U4068" t="str">
        <f t="shared" si="255"/>
        <v>April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Q4069" t="s">
        <v>8315</v>
      </c>
      <c r="R4069" t="s">
        <v>8316</v>
      </c>
      <c r="S4069" s="14">
        <f t="shared" si="253"/>
        <v>42235.117476851854</v>
      </c>
      <c r="T4069" s="14">
        <f t="shared" si="254"/>
        <v>42275.117476851854</v>
      </c>
      <c r="U4069" t="str">
        <f t="shared" si="255"/>
        <v>August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Q4070" t="s">
        <v>8315</v>
      </c>
      <c r="R4070" t="s">
        <v>8316</v>
      </c>
      <c r="S4070" s="14">
        <f t="shared" si="253"/>
        <v>42718.963599537034</v>
      </c>
      <c r="T4070" s="14">
        <f t="shared" si="254"/>
        <v>42748.961805555555</v>
      </c>
      <c r="U4070" t="str">
        <f t="shared" si="255"/>
        <v>December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34.400000000000006</v>
      </c>
      <c r="Q4071" t="s">
        <v>8315</v>
      </c>
      <c r="R4071" t="s">
        <v>8316</v>
      </c>
      <c r="S4071" s="14">
        <f t="shared" si="253"/>
        <v>42022.661527777775</v>
      </c>
      <c r="T4071" s="14">
        <f t="shared" si="254"/>
        <v>42063.5</v>
      </c>
      <c r="U4071" t="str">
        <f t="shared" si="255"/>
        <v>January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Q4072" t="s">
        <v>8315</v>
      </c>
      <c r="R4072" t="s">
        <v>8316</v>
      </c>
      <c r="S4072" s="14">
        <f t="shared" si="253"/>
        <v>42031.666898148149</v>
      </c>
      <c r="T4072" s="14">
        <f t="shared" si="254"/>
        <v>42064.125</v>
      </c>
      <c r="U4072" t="str">
        <f t="shared" si="255"/>
        <v>January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Q4073" t="s">
        <v>8315</v>
      </c>
      <c r="R4073" t="s">
        <v>8316</v>
      </c>
      <c r="S4073" s="14">
        <f t="shared" si="253"/>
        <v>42700.804756944446</v>
      </c>
      <c r="T4073" s="14">
        <f t="shared" si="254"/>
        <v>42730.804756944446</v>
      </c>
      <c r="U4073" t="str">
        <f t="shared" si="255"/>
        <v>November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Q4074" t="s">
        <v>8315</v>
      </c>
      <c r="R4074" t="s">
        <v>8316</v>
      </c>
      <c r="S4074" s="14">
        <f t="shared" si="253"/>
        <v>41812.77443287037</v>
      </c>
      <c r="T4074" s="14">
        <f t="shared" si="254"/>
        <v>41872.77443287037</v>
      </c>
      <c r="U4074" t="str">
        <f t="shared" si="255"/>
        <v>June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Q4075" t="s">
        <v>8315</v>
      </c>
      <c r="R4075" t="s">
        <v>8316</v>
      </c>
      <c r="S4075" s="14">
        <f t="shared" si="253"/>
        <v>42078.345208333332</v>
      </c>
      <c r="T4075" s="14">
        <f t="shared" si="254"/>
        <v>42133.166666666672</v>
      </c>
      <c r="U4075" t="str">
        <f t="shared" si="255"/>
        <v>March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26.730000000000004</v>
      </c>
      <c r="Q4076" t="s">
        <v>8315</v>
      </c>
      <c r="R4076" t="s">
        <v>8316</v>
      </c>
      <c r="S4076" s="14">
        <f t="shared" si="253"/>
        <v>42283.552951388891</v>
      </c>
      <c r="T4076" s="14">
        <f t="shared" si="254"/>
        <v>42313.594618055555</v>
      </c>
      <c r="U4076" t="str">
        <f t="shared" si="255"/>
        <v>October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28.800000000000004</v>
      </c>
      <c r="Q4077" t="s">
        <v>8315</v>
      </c>
      <c r="R4077" t="s">
        <v>8316</v>
      </c>
      <c r="S4077" s="14">
        <f t="shared" si="253"/>
        <v>41779.045937499999</v>
      </c>
      <c r="T4077" s="14">
        <f t="shared" si="254"/>
        <v>41820.727777777778</v>
      </c>
      <c r="U4077" t="str">
        <f t="shared" si="255"/>
        <v>May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Q4078" t="s">
        <v>8315</v>
      </c>
      <c r="R4078" t="s">
        <v>8316</v>
      </c>
      <c r="S4078" s="14">
        <f t="shared" si="253"/>
        <v>41905.795706018514</v>
      </c>
      <c r="T4078" s="14">
        <f t="shared" si="254"/>
        <v>41933.827083333337</v>
      </c>
      <c r="U4078" t="str">
        <f t="shared" si="255"/>
        <v>September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Q4079" t="s">
        <v>8315</v>
      </c>
      <c r="R4079" t="s">
        <v>8316</v>
      </c>
      <c r="S4079" s="14">
        <f t="shared" si="253"/>
        <v>42695.7105787037</v>
      </c>
      <c r="T4079" s="14">
        <f t="shared" si="254"/>
        <v>42725.7105787037</v>
      </c>
      <c r="U4079" t="str">
        <f t="shared" si="255"/>
        <v>November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Q4080" t="s">
        <v>8315</v>
      </c>
      <c r="R4080" t="s">
        <v>8316</v>
      </c>
      <c r="S4080" s="14">
        <f t="shared" si="253"/>
        <v>42732.787523148145</v>
      </c>
      <c r="T4080" s="14">
        <f t="shared" si="254"/>
        <v>42762.787523148145</v>
      </c>
      <c r="U4080" t="str">
        <f t="shared" si="255"/>
        <v>December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Q4081" t="s">
        <v>8315</v>
      </c>
      <c r="R4081" t="s">
        <v>8316</v>
      </c>
      <c r="S4081" s="14">
        <f t="shared" si="253"/>
        <v>42510.938900462963</v>
      </c>
      <c r="T4081" s="14">
        <f t="shared" si="254"/>
        <v>42540.938900462963</v>
      </c>
      <c r="U4081" t="str">
        <f t="shared" si="255"/>
        <v>May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Q4082" t="s">
        <v>8315</v>
      </c>
      <c r="R4082" t="s">
        <v>8316</v>
      </c>
      <c r="S4082" s="14">
        <f t="shared" si="253"/>
        <v>42511.698101851856</v>
      </c>
      <c r="T4082" s="14">
        <f t="shared" si="254"/>
        <v>42535.787499999999</v>
      </c>
      <c r="U4082" t="str">
        <f t="shared" si="255"/>
        <v>May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15.740000000000002</v>
      </c>
      <c r="Q4083" t="s">
        <v>8315</v>
      </c>
      <c r="R4083" t="s">
        <v>8316</v>
      </c>
      <c r="S4083" s="14">
        <f t="shared" si="253"/>
        <v>42041.581307870365</v>
      </c>
      <c r="T4083" s="14">
        <f t="shared" si="254"/>
        <v>42071.539641203708</v>
      </c>
      <c r="U4083" t="str">
        <f t="shared" si="255"/>
        <v>February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Q4084" t="s">
        <v>8315</v>
      </c>
      <c r="R4084" t="s">
        <v>8316</v>
      </c>
      <c r="S4084" s="14">
        <f t="shared" si="253"/>
        <v>42307.189270833333</v>
      </c>
      <c r="T4084" s="14">
        <f t="shared" si="254"/>
        <v>42322.958333333328</v>
      </c>
      <c r="U4084" t="str">
        <f t="shared" si="255"/>
        <v>October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Q4085" t="s">
        <v>8315</v>
      </c>
      <c r="R4085" t="s">
        <v>8316</v>
      </c>
      <c r="S4085" s="14">
        <f t="shared" si="253"/>
        <v>42353.761759259258</v>
      </c>
      <c r="T4085" s="14">
        <f t="shared" si="254"/>
        <v>42383.761759259258</v>
      </c>
      <c r="U4085" t="str">
        <f t="shared" si="255"/>
        <v>December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Q4086" t="s">
        <v>8315</v>
      </c>
      <c r="R4086" t="s">
        <v>8316</v>
      </c>
      <c r="S4086" s="14">
        <f t="shared" si="253"/>
        <v>42622.436412037037</v>
      </c>
      <c r="T4086" s="14">
        <f t="shared" si="254"/>
        <v>42652.436412037037</v>
      </c>
      <c r="U4086" t="str">
        <f t="shared" si="255"/>
        <v>September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0.29000000000000004</v>
      </c>
      <c r="Q4087" t="s">
        <v>8315</v>
      </c>
      <c r="R4087" t="s">
        <v>8316</v>
      </c>
      <c r="S4087" s="14">
        <f t="shared" si="253"/>
        <v>42058.603877314818</v>
      </c>
      <c r="T4087" s="14">
        <f t="shared" si="254"/>
        <v>42087.165972222225</v>
      </c>
      <c r="U4087" t="str">
        <f t="shared" si="255"/>
        <v>February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Q4088" t="s">
        <v>8315</v>
      </c>
      <c r="R4088" t="s">
        <v>8316</v>
      </c>
      <c r="S4088" s="14">
        <f t="shared" si="253"/>
        <v>42304.940960648149</v>
      </c>
      <c r="T4088" s="14">
        <f t="shared" si="254"/>
        <v>42329.166666666672</v>
      </c>
      <c r="U4088" t="str">
        <f t="shared" si="255"/>
        <v>October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Q4089" t="s">
        <v>8315</v>
      </c>
      <c r="R4089" t="s">
        <v>8316</v>
      </c>
      <c r="S4089" s="14">
        <f t="shared" si="253"/>
        <v>42538.742893518516</v>
      </c>
      <c r="T4089" s="14">
        <f t="shared" si="254"/>
        <v>42568.742893518516</v>
      </c>
      <c r="U4089" t="str">
        <f t="shared" si="255"/>
        <v>June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Q4090" t="s">
        <v>8315</v>
      </c>
      <c r="R4090" t="s">
        <v>8316</v>
      </c>
      <c r="S4090" s="14">
        <f t="shared" si="253"/>
        <v>41990.612546296295</v>
      </c>
      <c r="T4090" s="14">
        <f t="shared" si="254"/>
        <v>42020.43472222222</v>
      </c>
      <c r="U4090" t="str">
        <f t="shared" si="255"/>
        <v>December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Q4091" t="s">
        <v>8315</v>
      </c>
      <c r="R4091" t="s">
        <v>8316</v>
      </c>
      <c r="S4091" s="14">
        <f t="shared" si="253"/>
        <v>42122.732499999998</v>
      </c>
      <c r="T4091" s="14">
        <f t="shared" si="254"/>
        <v>42155.732638888891</v>
      </c>
      <c r="U4091" t="str">
        <f t="shared" si="255"/>
        <v>April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Q4092" t="s">
        <v>8315</v>
      </c>
      <c r="R4092" t="s">
        <v>8316</v>
      </c>
      <c r="S4092" s="14">
        <f t="shared" si="253"/>
        <v>42209.67288194444</v>
      </c>
      <c r="T4092" s="14">
        <f t="shared" si="254"/>
        <v>42223.625</v>
      </c>
      <c r="U4092" t="str">
        <f t="shared" si="255"/>
        <v>July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Q4093" t="s">
        <v>8315</v>
      </c>
      <c r="R4093" t="s">
        <v>8316</v>
      </c>
      <c r="S4093" s="14">
        <f t="shared" si="253"/>
        <v>41990.506377314814</v>
      </c>
      <c r="T4093" s="14">
        <f t="shared" si="254"/>
        <v>42020.506377314814</v>
      </c>
      <c r="U4093" t="str">
        <f t="shared" si="255"/>
        <v>December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Q4094" t="s">
        <v>8315</v>
      </c>
      <c r="R4094" t="s">
        <v>8316</v>
      </c>
      <c r="S4094" s="14">
        <f t="shared" si="253"/>
        <v>42039.194988425923</v>
      </c>
      <c r="T4094" s="14">
        <f t="shared" si="254"/>
        <v>42099.153321759259</v>
      </c>
      <c r="U4094" t="str">
        <f t="shared" si="255"/>
        <v>February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Q4095" t="s">
        <v>8315</v>
      </c>
      <c r="R4095" t="s">
        <v>8316</v>
      </c>
      <c r="S4095" s="14">
        <f t="shared" si="253"/>
        <v>42178.815891203703</v>
      </c>
      <c r="T4095" s="14">
        <f t="shared" si="254"/>
        <v>42238.815891203703</v>
      </c>
      <c r="U4095" t="str">
        <f t="shared" si="255"/>
        <v>June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Q4096" t="s">
        <v>8315</v>
      </c>
      <c r="R4096" t="s">
        <v>8316</v>
      </c>
      <c r="S4096" s="14">
        <f t="shared" si="253"/>
        <v>41890.086805555555</v>
      </c>
      <c r="T4096" s="14">
        <f t="shared" si="254"/>
        <v>41934.207638888889</v>
      </c>
      <c r="U4096" t="str">
        <f t="shared" si="255"/>
        <v>September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Q4097" t="s">
        <v>8315</v>
      </c>
      <c r="R4097" t="s">
        <v>8316</v>
      </c>
      <c r="S4097" s="14">
        <f t="shared" si="253"/>
        <v>42693.031828703708</v>
      </c>
      <c r="T4097" s="14">
        <f t="shared" si="254"/>
        <v>42723.031828703708</v>
      </c>
      <c r="U4097" t="str">
        <f t="shared" si="255"/>
        <v>November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Q4098" t="s">
        <v>8315</v>
      </c>
      <c r="R4098" t="s">
        <v>8316</v>
      </c>
      <c r="S4098" s="14">
        <f t="shared" si="253"/>
        <v>42750.530312499999</v>
      </c>
      <c r="T4098" s="14">
        <f t="shared" si="254"/>
        <v>42794.368750000001</v>
      </c>
      <c r="U4098" t="str">
        <f t="shared" si="255"/>
        <v>January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MROUND(E4099/D4099, 0.0001) * 100</f>
        <v>0</v>
      </c>
      <c r="Q4099" t="s">
        <v>8315</v>
      </c>
      <c r="R4099" t="s">
        <v>8316</v>
      </c>
      <c r="S4099" s="14">
        <f t="shared" ref="S4099:S4115" si="257">(J4099/86400)+DATE(1970,1,1)</f>
        <v>42344.824502314819</v>
      </c>
      <c r="T4099" s="14">
        <f t="shared" ref="T4099:T4115" si="258">(I4099/86400)+DATE(1970,1,1)</f>
        <v>42400.996527777781</v>
      </c>
      <c r="U4099" t="str">
        <f t="shared" ref="U4099:U4115" si="259">TEXT(S4099, "MMMM")</f>
        <v>December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Q4100" t="s">
        <v>8315</v>
      </c>
      <c r="R4100" t="s">
        <v>8316</v>
      </c>
      <c r="S4100" s="14">
        <f t="shared" si="257"/>
        <v>42495.722187499996</v>
      </c>
      <c r="T4100" s="14">
        <f t="shared" si="258"/>
        <v>42525.722187499996</v>
      </c>
      <c r="U4100" t="str">
        <f t="shared" si="259"/>
        <v>May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Q4101" t="s">
        <v>8315</v>
      </c>
      <c r="R4101" t="s">
        <v>8316</v>
      </c>
      <c r="S4101" s="14">
        <f t="shared" si="257"/>
        <v>42570.850381944445</v>
      </c>
      <c r="T4101" s="14">
        <f t="shared" si="258"/>
        <v>42615.850381944445</v>
      </c>
      <c r="U4101" t="str">
        <f t="shared" si="259"/>
        <v>July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Q4102" t="s">
        <v>8315</v>
      </c>
      <c r="R4102" t="s">
        <v>8316</v>
      </c>
      <c r="S4102" s="14">
        <f t="shared" si="257"/>
        <v>41927.124884259261</v>
      </c>
      <c r="T4102" s="14">
        <f t="shared" si="258"/>
        <v>41937.124884259261</v>
      </c>
      <c r="U4102" t="str">
        <f t="shared" si="259"/>
        <v>October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Q4103" t="s">
        <v>8315</v>
      </c>
      <c r="R4103" t="s">
        <v>8316</v>
      </c>
      <c r="S4103" s="14">
        <f t="shared" si="257"/>
        <v>42730.903726851851</v>
      </c>
      <c r="T4103" s="14">
        <f t="shared" si="258"/>
        <v>42760.903726851851</v>
      </c>
      <c r="U4103" t="str">
        <f t="shared" si="259"/>
        <v>December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Q4104" t="s">
        <v>8315</v>
      </c>
      <c r="R4104" t="s">
        <v>8316</v>
      </c>
      <c r="S4104" s="14">
        <f t="shared" si="257"/>
        <v>42475.848067129627</v>
      </c>
      <c r="T4104" s="14">
        <f t="shared" si="258"/>
        <v>42505.848067129627</v>
      </c>
      <c r="U4104" t="str">
        <f t="shared" si="259"/>
        <v>April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Q4105" t="s">
        <v>8315</v>
      </c>
      <c r="R4105" t="s">
        <v>8316</v>
      </c>
      <c r="S4105" s="14">
        <f t="shared" si="257"/>
        <v>42188.83293981482</v>
      </c>
      <c r="T4105" s="14">
        <f t="shared" si="258"/>
        <v>42242.772222222222</v>
      </c>
      <c r="U4105" t="str">
        <f t="shared" si="259"/>
        <v>July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Q4106" t="s">
        <v>8315</v>
      </c>
      <c r="R4106" t="s">
        <v>8316</v>
      </c>
      <c r="S4106" s="14">
        <f t="shared" si="257"/>
        <v>42640.278171296297</v>
      </c>
      <c r="T4106" s="14">
        <f t="shared" si="258"/>
        <v>42670.278171296297</v>
      </c>
      <c r="U4106" t="str">
        <f t="shared" si="259"/>
        <v>September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Q4107" t="s">
        <v>8315</v>
      </c>
      <c r="R4107" t="s">
        <v>8316</v>
      </c>
      <c r="S4107" s="14">
        <f t="shared" si="257"/>
        <v>42697.010520833333</v>
      </c>
      <c r="T4107" s="14">
        <f t="shared" si="258"/>
        <v>42730.010520833333</v>
      </c>
      <c r="U4107" t="str">
        <f t="shared" si="259"/>
        <v>November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70.600000000000009</v>
      </c>
      <c r="Q4108" t="s">
        <v>8315</v>
      </c>
      <c r="R4108" t="s">
        <v>8316</v>
      </c>
      <c r="S4108" s="14">
        <f t="shared" si="257"/>
        <v>42053.049375000002</v>
      </c>
      <c r="T4108" s="14">
        <f t="shared" si="258"/>
        <v>42096.041666666672</v>
      </c>
      <c r="U4108" t="str">
        <f t="shared" si="259"/>
        <v>February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Q4109" t="s">
        <v>8315</v>
      </c>
      <c r="R4109" t="s">
        <v>8316</v>
      </c>
      <c r="S4109" s="14">
        <f t="shared" si="257"/>
        <v>41883.916678240741</v>
      </c>
      <c r="T4109" s="14">
        <f t="shared" si="258"/>
        <v>41906.916678240741</v>
      </c>
      <c r="U4109" t="str">
        <f t="shared" si="259"/>
        <v>September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1.9700000000000002</v>
      </c>
      <c r="Q4110" t="s">
        <v>8315</v>
      </c>
      <c r="R4110" t="s">
        <v>8316</v>
      </c>
      <c r="S4110" s="14">
        <f t="shared" si="257"/>
        <v>42767.031678240739</v>
      </c>
      <c r="T4110" s="14">
        <f t="shared" si="258"/>
        <v>42797.208333333328</v>
      </c>
      <c r="U4110" t="str">
        <f t="shared" si="259"/>
        <v>February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Q4111" t="s">
        <v>8315</v>
      </c>
      <c r="R4111" t="s">
        <v>8316</v>
      </c>
      <c r="S4111" s="14">
        <f t="shared" si="257"/>
        <v>42307.539398148147</v>
      </c>
      <c r="T4111" s="14">
        <f t="shared" si="258"/>
        <v>42337.581064814818</v>
      </c>
      <c r="U4111" t="str">
        <f t="shared" si="259"/>
        <v>October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Q4112" t="s">
        <v>8315</v>
      </c>
      <c r="R4112" t="s">
        <v>8316</v>
      </c>
      <c r="S4112" s="14">
        <f t="shared" si="257"/>
        <v>42512.626747685186</v>
      </c>
      <c r="T4112" s="14">
        <f t="shared" si="258"/>
        <v>42572.626747685186</v>
      </c>
      <c r="U4112" t="str">
        <f t="shared" si="259"/>
        <v>May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3.1300000000000003</v>
      </c>
      <c r="Q4113" t="s">
        <v>8315</v>
      </c>
      <c r="R4113" t="s">
        <v>8316</v>
      </c>
      <c r="S4113" s="14">
        <f t="shared" si="257"/>
        <v>42029.135879629626</v>
      </c>
      <c r="T4113" s="14">
        <f t="shared" si="258"/>
        <v>42059.135879629626</v>
      </c>
      <c r="U4113" t="str">
        <f t="shared" si="259"/>
        <v>January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Q4114" t="s">
        <v>8315</v>
      </c>
      <c r="R4114" t="s">
        <v>8316</v>
      </c>
      <c r="S4114" s="14">
        <f t="shared" si="257"/>
        <v>42400.946597222224</v>
      </c>
      <c r="T4114" s="14">
        <f t="shared" si="258"/>
        <v>42428</v>
      </c>
      <c r="U4114" t="str">
        <f t="shared" si="259"/>
        <v>January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Q4115" t="s">
        <v>8315</v>
      </c>
      <c r="R4115" t="s">
        <v>8316</v>
      </c>
      <c r="S4115" s="14">
        <f t="shared" si="257"/>
        <v>42358.573182870372</v>
      </c>
      <c r="T4115" s="14">
        <f t="shared" si="258"/>
        <v>42377.273611111115</v>
      </c>
      <c r="U4115" t="str">
        <f t="shared" si="259"/>
        <v>December</v>
      </c>
    </row>
  </sheetData>
  <conditionalFormatting sqref="F1:F1048576">
    <cfRule type="cellIs" dxfId="17" priority="1" operator="equal">
      <formula>"successful"</formula>
    </cfRule>
    <cfRule type="cellIs" dxfId="16" priority="4" operator="equal">
      <formula>"canceled"</formula>
    </cfRule>
    <cfRule type="cellIs" dxfId="15" priority="5" operator="equal">
      <formula>"live"</formula>
    </cfRule>
    <cfRule type="cellIs" dxfId="14" priority="6" operator="equal">
      <formula>"cancelled"</formula>
    </cfRule>
    <cfRule type="cellIs" dxfId="13" priority="7" operator="equal">
      <formula>"failed"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2" priority="9" operator="equal">
      <formula>"successful"</formula>
    </cfRule>
  </conditionalFormatting>
  <conditionalFormatting sqref="F2:F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8696B"/>
        <color theme="9" tint="0.59999389629810485"/>
        <color theme="4" tint="-0.249977111117893"/>
      </colorScale>
    </cfRule>
    <cfRule type="colorScale" priority="3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4A0D-43E7-4704-9501-0112199504AA}">
  <dimension ref="A3:F14"/>
  <sheetViews>
    <sheetView workbookViewId="0">
      <selection activeCell="E27" sqref="E27"/>
    </sheetView>
  </sheetViews>
  <sheetFormatPr defaultRowHeight="14.4" x14ac:dyDescent="0.3"/>
  <cols>
    <col min="1" max="1" width="12.88671875" bestFit="1" customWidth="1"/>
    <col min="2" max="2" width="15.5546875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8308</v>
      </c>
      <c r="B5" s="9">
        <v>40</v>
      </c>
      <c r="C5" s="9">
        <v>180</v>
      </c>
      <c r="D5" s="11"/>
      <c r="E5" s="10">
        <v>300</v>
      </c>
      <c r="F5" s="11">
        <v>520</v>
      </c>
    </row>
    <row r="6" spans="1:6" x14ac:dyDescent="0.3">
      <c r="A6" s="7" t="s">
        <v>8334</v>
      </c>
      <c r="B6" s="9">
        <v>20</v>
      </c>
      <c r="C6" s="9">
        <v>140</v>
      </c>
      <c r="D6" s="11">
        <v>6</v>
      </c>
      <c r="E6" s="10">
        <v>34</v>
      </c>
      <c r="F6" s="11">
        <v>200</v>
      </c>
    </row>
    <row r="7" spans="1:6" x14ac:dyDescent="0.3">
      <c r="A7" s="7" t="s">
        <v>8331</v>
      </c>
      <c r="B7" s="9"/>
      <c r="C7" s="9">
        <v>140</v>
      </c>
      <c r="D7" s="11"/>
      <c r="E7" s="10">
        <v>80</v>
      </c>
      <c r="F7" s="11">
        <v>220</v>
      </c>
    </row>
    <row r="8" spans="1:6" x14ac:dyDescent="0.3">
      <c r="A8" s="7" t="s">
        <v>8329</v>
      </c>
      <c r="B8" s="9">
        <v>24</v>
      </c>
      <c r="C8" s="9"/>
      <c r="D8" s="11"/>
      <c r="E8" s="10"/>
      <c r="F8" s="11">
        <v>24</v>
      </c>
    </row>
    <row r="9" spans="1:6" x14ac:dyDescent="0.3">
      <c r="A9" s="7" t="s">
        <v>8323</v>
      </c>
      <c r="B9" s="9">
        <v>20</v>
      </c>
      <c r="C9" s="9">
        <v>120</v>
      </c>
      <c r="D9" s="11">
        <v>20</v>
      </c>
      <c r="E9" s="10">
        <v>540</v>
      </c>
      <c r="F9" s="11">
        <v>700</v>
      </c>
    </row>
    <row r="10" spans="1:6" x14ac:dyDescent="0.3">
      <c r="A10" s="7" t="s">
        <v>8336</v>
      </c>
      <c r="B10" s="9"/>
      <c r="C10" s="9">
        <v>117</v>
      </c>
      <c r="D10" s="11"/>
      <c r="E10" s="10">
        <v>103</v>
      </c>
      <c r="F10" s="11">
        <v>220</v>
      </c>
    </row>
    <row r="11" spans="1:6" x14ac:dyDescent="0.3">
      <c r="A11" s="7" t="s">
        <v>8320</v>
      </c>
      <c r="B11" s="9">
        <v>30</v>
      </c>
      <c r="C11" s="9">
        <v>127</v>
      </c>
      <c r="D11" s="11"/>
      <c r="E11" s="10">
        <v>80</v>
      </c>
      <c r="F11" s="11">
        <v>237</v>
      </c>
    </row>
    <row r="12" spans="1:6" x14ac:dyDescent="0.3">
      <c r="A12" s="7" t="s">
        <v>8317</v>
      </c>
      <c r="B12" s="9">
        <v>178</v>
      </c>
      <c r="C12" s="9">
        <v>213</v>
      </c>
      <c r="D12" s="11"/>
      <c r="E12" s="10">
        <v>209</v>
      </c>
      <c r="F12" s="11">
        <v>600</v>
      </c>
    </row>
    <row r="13" spans="1:6" x14ac:dyDescent="0.3">
      <c r="A13" s="7" t="s">
        <v>8315</v>
      </c>
      <c r="B13" s="9">
        <v>37</v>
      </c>
      <c r="C13" s="9">
        <v>493</v>
      </c>
      <c r="D13" s="11">
        <v>24</v>
      </c>
      <c r="E13" s="10">
        <v>839</v>
      </c>
      <c r="F13" s="11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C22B5-EF27-45D2-A863-D274ECE14F32}">
  <dimension ref="A3:F46"/>
  <sheetViews>
    <sheetView workbookViewId="0">
      <selection activeCell="H4" sqref="H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8314</v>
      </c>
      <c r="B5" s="12"/>
      <c r="C5" s="9">
        <v>100</v>
      </c>
      <c r="D5" s="11"/>
      <c r="E5" s="10"/>
      <c r="F5" s="11">
        <v>100</v>
      </c>
    </row>
    <row r="6" spans="1:6" x14ac:dyDescent="0.3">
      <c r="A6" s="7" t="s">
        <v>8342</v>
      </c>
      <c r="B6" s="12">
        <v>20</v>
      </c>
      <c r="C6" s="9"/>
      <c r="D6" s="11"/>
      <c r="E6" s="10"/>
      <c r="F6" s="11">
        <v>20</v>
      </c>
    </row>
    <row r="7" spans="1:6" x14ac:dyDescent="0.3">
      <c r="A7" s="7" t="s">
        <v>8330</v>
      </c>
      <c r="B7" s="12">
        <v>24</v>
      </c>
      <c r="C7" s="9"/>
      <c r="D7" s="11"/>
      <c r="E7" s="10"/>
      <c r="F7" s="11">
        <v>24</v>
      </c>
    </row>
    <row r="8" spans="1:6" x14ac:dyDescent="0.3">
      <c r="A8" s="7" t="s">
        <v>8356</v>
      </c>
      <c r="B8" s="12"/>
      <c r="C8" s="9">
        <v>40</v>
      </c>
      <c r="D8" s="11"/>
      <c r="E8" s="10"/>
      <c r="F8" s="11">
        <v>40</v>
      </c>
    </row>
    <row r="9" spans="1:6" x14ac:dyDescent="0.3">
      <c r="A9" s="7" t="s">
        <v>8352</v>
      </c>
      <c r="B9" s="12"/>
      <c r="C9" s="9"/>
      <c r="D9" s="11"/>
      <c r="E9" s="10">
        <v>40</v>
      </c>
      <c r="F9" s="11">
        <v>40</v>
      </c>
    </row>
    <row r="10" spans="1:6" x14ac:dyDescent="0.3">
      <c r="A10" s="7" t="s">
        <v>8313</v>
      </c>
      <c r="B10" s="12"/>
      <c r="C10" s="9"/>
      <c r="D10" s="11"/>
      <c r="E10" s="10">
        <v>180</v>
      </c>
      <c r="F10" s="11">
        <v>180</v>
      </c>
    </row>
    <row r="11" spans="1:6" x14ac:dyDescent="0.3">
      <c r="A11" s="7" t="s">
        <v>8312</v>
      </c>
      <c r="B11" s="12"/>
      <c r="C11" s="9">
        <v>80</v>
      </c>
      <c r="D11" s="11"/>
      <c r="E11" s="10"/>
      <c r="F11" s="11">
        <v>80</v>
      </c>
    </row>
    <row r="12" spans="1:6" x14ac:dyDescent="0.3">
      <c r="A12" s="7" t="s">
        <v>8328</v>
      </c>
      <c r="B12" s="12"/>
      <c r="C12" s="9"/>
      <c r="D12" s="11"/>
      <c r="E12" s="10">
        <v>40</v>
      </c>
      <c r="F12" s="11">
        <v>40</v>
      </c>
    </row>
    <row r="13" spans="1:6" x14ac:dyDescent="0.3">
      <c r="A13" s="7" t="s">
        <v>8345</v>
      </c>
      <c r="B13" s="12"/>
      <c r="C13" s="9">
        <v>40</v>
      </c>
      <c r="D13" s="11">
        <v>20</v>
      </c>
      <c r="E13" s="10"/>
      <c r="F13" s="11">
        <v>60</v>
      </c>
    </row>
    <row r="14" spans="1:6" x14ac:dyDescent="0.3">
      <c r="A14" s="7" t="s">
        <v>8322</v>
      </c>
      <c r="B14" s="12"/>
      <c r="C14" s="9">
        <v>40</v>
      </c>
      <c r="D14" s="11"/>
      <c r="E14" s="10"/>
      <c r="F14" s="11">
        <v>40</v>
      </c>
    </row>
    <row r="15" spans="1:6" x14ac:dyDescent="0.3">
      <c r="A15" s="7" t="s">
        <v>8335</v>
      </c>
      <c r="B15" s="12">
        <v>20</v>
      </c>
      <c r="C15" s="9">
        <v>120</v>
      </c>
      <c r="D15" s="11"/>
      <c r="E15" s="10"/>
      <c r="F15" s="11">
        <v>140</v>
      </c>
    </row>
    <row r="16" spans="1:6" x14ac:dyDescent="0.3">
      <c r="A16" s="7" t="s">
        <v>8346</v>
      </c>
      <c r="B16" s="12"/>
      <c r="C16" s="9">
        <v>20</v>
      </c>
      <c r="D16" s="11"/>
      <c r="E16" s="10"/>
      <c r="F16" s="11">
        <v>20</v>
      </c>
    </row>
    <row r="17" spans="1:6" x14ac:dyDescent="0.3">
      <c r="A17" s="7" t="s">
        <v>8347</v>
      </c>
      <c r="B17" s="12"/>
      <c r="C17" s="9"/>
      <c r="D17" s="11"/>
      <c r="E17" s="10">
        <v>140</v>
      </c>
      <c r="F17" s="11">
        <v>140</v>
      </c>
    </row>
    <row r="18" spans="1:6" x14ac:dyDescent="0.3">
      <c r="A18" s="7" t="s">
        <v>8327</v>
      </c>
      <c r="B18" s="12"/>
      <c r="C18" s="9">
        <v>20</v>
      </c>
      <c r="D18" s="11"/>
      <c r="E18" s="10">
        <v>140</v>
      </c>
      <c r="F18" s="11">
        <v>160</v>
      </c>
    </row>
    <row r="19" spans="1:6" x14ac:dyDescent="0.3">
      <c r="A19" s="7" t="s">
        <v>8326</v>
      </c>
      <c r="B19" s="12"/>
      <c r="C19" s="9">
        <v>60</v>
      </c>
      <c r="D19" s="11"/>
      <c r="E19" s="10"/>
      <c r="F19" s="11">
        <v>60</v>
      </c>
    </row>
    <row r="20" spans="1:6" x14ac:dyDescent="0.3">
      <c r="A20" s="7" t="s">
        <v>8354</v>
      </c>
      <c r="B20" s="12"/>
      <c r="C20" s="9">
        <v>11</v>
      </c>
      <c r="D20" s="11"/>
      <c r="E20" s="10">
        <v>9</v>
      </c>
      <c r="F20" s="11">
        <v>20</v>
      </c>
    </row>
    <row r="21" spans="1:6" x14ac:dyDescent="0.3">
      <c r="A21" s="7" t="s">
        <v>8325</v>
      </c>
      <c r="B21" s="12"/>
      <c r="C21" s="9"/>
      <c r="D21" s="11"/>
      <c r="E21" s="10">
        <v>20</v>
      </c>
      <c r="F21" s="11">
        <v>20</v>
      </c>
    </row>
    <row r="22" spans="1:6" x14ac:dyDescent="0.3">
      <c r="A22" s="7" t="s">
        <v>8333</v>
      </c>
      <c r="B22" s="12"/>
      <c r="C22" s="9">
        <v>40</v>
      </c>
      <c r="D22" s="11"/>
      <c r="E22" s="10"/>
      <c r="F22" s="11">
        <v>40</v>
      </c>
    </row>
    <row r="23" spans="1:6" x14ac:dyDescent="0.3">
      <c r="A23" s="7" t="s">
        <v>8357</v>
      </c>
      <c r="B23" s="12">
        <v>20</v>
      </c>
      <c r="C23" s="9">
        <v>60</v>
      </c>
      <c r="D23" s="11"/>
      <c r="E23" s="10">
        <v>60</v>
      </c>
      <c r="F23" s="11">
        <v>140</v>
      </c>
    </row>
    <row r="24" spans="1:6" x14ac:dyDescent="0.3">
      <c r="A24" s="7" t="s">
        <v>8341</v>
      </c>
      <c r="B24" s="12"/>
      <c r="C24" s="9">
        <v>20</v>
      </c>
      <c r="D24" s="11"/>
      <c r="E24" s="10"/>
      <c r="F24" s="11">
        <v>20</v>
      </c>
    </row>
    <row r="25" spans="1:6" x14ac:dyDescent="0.3">
      <c r="A25" s="7" t="s">
        <v>8321</v>
      </c>
      <c r="B25" s="12"/>
      <c r="C25" s="9"/>
      <c r="D25" s="11"/>
      <c r="E25" s="10">
        <v>60</v>
      </c>
      <c r="F25" s="11">
        <v>60</v>
      </c>
    </row>
    <row r="26" spans="1:6" x14ac:dyDescent="0.3">
      <c r="A26" s="7" t="s">
        <v>8348</v>
      </c>
      <c r="B26" s="12"/>
      <c r="C26" s="9">
        <v>20</v>
      </c>
      <c r="D26" s="11"/>
      <c r="E26" s="10"/>
      <c r="F26" s="11">
        <v>20</v>
      </c>
    </row>
    <row r="27" spans="1:6" x14ac:dyDescent="0.3">
      <c r="A27" s="7" t="s">
        <v>8337</v>
      </c>
      <c r="B27" s="12"/>
      <c r="C27" s="9">
        <v>57</v>
      </c>
      <c r="D27" s="11"/>
      <c r="E27" s="10">
        <v>103</v>
      </c>
      <c r="F27" s="11">
        <v>160</v>
      </c>
    </row>
    <row r="28" spans="1:6" x14ac:dyDescent="0.3">
      <c r="A28" s="7" t="s">
        <v>8343</v>
      </c>
      <c r="B28" s="12"/>
      <c r="C28" s="9">
        <v>20</v>
      </c>
      <c r="D28" s="11"/>
      <c r="E28" s="10"/>
      <c r="F28" s="11">
        <v>20</v>
      </c>
    </row>
    <row r="29" spans="1:6" x14ac:dyDescent="0.3">
      <c r="A29" s="7" t="s">
        <v>8316</v>
      </c>
      <c r="B29" s="12"/>
      <c r="C29" s="9">
        <v>353</v>
      </c>
      <c r="D29" s="11">
        <v>19</v>
      </c>
      <c r="E29" s="10">
        <v>694</v>
      </c>
      <c r="F29" s="11">
        <v>1066</v>
      </c>
    </row>
    <row r="30" spans="1:6" x14ac:dyDescent="0.3">
      <c r="A30" s="7" t="s">
        <v>8344</v>
      </c>
      <c r="B30" s="12"/>
      <c r="C30" s="9"/>
      <c r="D30" s="11"/>
      <c r="E30" s="10">
        <v>40</v>
      </c>
      <c r="F30" s="11">
        <v>40</v>
      </c>
    </row>
    <row r="31" spans="1:6" x14ac:dyDescent="0.3">
      <c r="A31" s="7" t="s">
        <v>8340</v>
      </c>
      <c r="B31" s="12"/>
      <c r="C31" s="9"/>
      <c r="D31" s="11"/>
      <c r="E31" s="10">
        <v>20</v>
      </c>
      <c r="F31" s="11">
        <v>20</v>
      </c>
    </row>
    <row r="32" spans="1:6" x14ac:dyDescent="0.3">
      <c r="A32" s="7" t="s">
        <v>8351</v>
      </c>
      <c r="B32" s="12"/>
      <c r="C32" s="9">
        <v>20</v>
      </c>
      <c r="D32" s="11"/>
      <c r="E32" s="10"/>
      <c r="F32" s="11">
        <v>20</v>
      </c>
    </row>
    <row r="33" spans="1:6" x14ac:dyDescent="0.3">
      <c r="A33" s="7" t="s">
        <v>8324</v>
      </c>
      <c r="B33" s="12"/>
      <c r="C33" s="9"/>
      <c r="D33" s="11"/>
      <c r="E33" s="10">
        <v>260</v>
      </c>
      <c r="F33" s="11">
        <v>260</v>
      </c>
    </row>
    <row r="34" spans="1:6" x14ac:dyDescent="0.3">
      <c r="A34" s="7" t="s">
        <v>8311</v>
      </c>
      <c r="B34" s="12">
        <v>40</v>
      </c>
      <c r="C34" s="9"/>
      <c r="D34" s="11"/>
      <c r="E34" s="10"/>
      <c r="F34" s="11">
        <v>40</v>
      </c>
    </row>
    <row r="35" spans="1:6" x14ac:dyDescent="0.3">
      <c r="A35" s="7" t="s">
        <v>8310</v>
      </c>
      <c r="B35" s="12"/>
      <c r="C35" s="9"/>
      <c r="D35" s="11"/>
      <c r="E35" s="10">
        <v>60</v>
      </c>
      <c r="F35" s="11">
        <v>60</v>
      </c>
    </row>
    <row r="36" spans="1:6" x14ac:dyDescent="0.3">
      <c r="A36" s="7" t="s">
        <v>8350</v>
      </c>
      <c r="B36" s="12"/>
      <c r="C36" s="9"/>
      <c r="D36" s="11">
        <v>6</v>
      </c>
      <c r="E36" s="10">
        <v>34</v>
      </c>
      <c r="F36" s="11">
        <v>40</v>
      </c>
    </row>
    <row r="37" spans="1:6" x14ac:dyDescent="0.3">
      <c r="A37" s="7" t="s">
        <v>8353</v>
      </c>
      <c r="B37" s="12">
        <v>18</v>
      </c>
      <c r="C37" s="9">
        <v>2</v>
      </c>
      <c r="D37" s="11"/>
      <c r="E37" s="10">
        <v>40</v>
      </c>
      <c r="F37" s="11">
        <v>60</v>
      </c>
    </row>
    <row r="38" spans="1:6" x14ac:dyDescent="0.3">
      <c r="A38" s="7" t="s">
        <v>8355</v>
      </c>
      <c r="B38" s="12">
        <v>17</v>
      </c>
      <c r="C38" s="9">
        <v>80</v>
      </c>
      <c r="D38" s="11">
        <v>5</v>
      </c>
      <c r="E38" s="10">
        <v>85</v>
      </c>
      <c r="F38" s="11">
        <v>187</v>
      </c>
    </row>
    <row r="39" spans="1:6" x14ac:dyDescent="0.3">
      <c r="A39" s="7" t="s">
        <v>8349</v>
      </c>
      <c r="B39" s="12"/>
      <c r="C39" s="9"/>
      <c r="D39" s="11"/>
      <c r="E39" s="10">
        <v>80</v>
      </c>
      <c r="F39" s="11">
        <v>80</v>
      </c>
    </row>
    <row r="40" spans="1:6" x14ac:dyDescent="0.3">
      <c r="A40" s="7" t="s">
        <v>8309</v>
      </c>
      <c r="B40" s="12"/>
      <c r="C40" s="9"/>
      <c r="D40" s="11"/>
      <c r="E40" s="10">
        <v>60</v>
      </c>
      <c r="F40" s="11">
        <v>60</v>
      </c>
    </row>
    <row r="41" spans="1:6" x14ac:dyDescent="0.3">
      <c r="A41" s="7" t="s">
        <v>8339</v>
      </c>
      <c r="B41" s="12">
        <v>10</v>
      </c>
      <c r="C41" s="9">
        <v>47</v>
      </c>
      <c r="D41" s="11"/>
      <c r="E41" s="10"/>
      <c r="F41" s="11">
        <v>57</v>
      </c>
    </row>
    <row r="42" spans="1:6" x14ac:dyDescent="0.3">
      <c r="A42" s="7" t="s">
        <v>8332</v>
      </c>
      <c r="B42" s="12"/>
      <c r="C42" s="9">
        <v>100</v>
      </c>
      <c r="D42" s="11"/>
      <c r="E42" s="10"/>
      <c r="F42" s="11">
        <v>100</v>
      </c>
    </row>
    <row r="43" spans="1:6" x14ac:dyDescent="0.3">
      <c r="A43" s="7" t="s">
        <v>8319</v>
      </c>
      <c r="B43" s="12">
        <v>60</v>
      </c>
      <c r="C43" s="9">
        <v>120</v>
      </c>
      <c r="D43" s="11"/>
      <c r="E43" s="10">
        <v>20</v>
      </c>
      <c r="F43" s="11">
        <v>200</v>
      </c>
    </row>
    <row r="44" spans="1:6" x14ac:dyDescent="0.3">
      <c r="A44" s="7" t="s">
        <v>8318</v>
      </c>
      <c r="B44" s="12">
        <v>100</v>
      </c>
      <c r="C44" s="9">
        <v>60</v>
      </c>
      <c r="D44" s="11"/>
      <c r="E44" s="10"/>
      <c r="F44" s="11">
        <v>160</v>
      </c>
    </row>
    <row r="45" spans="1:6" x14ac:dyDescent="0.3">
      <c r="A45" s="7" t="s">
        <v>8338</v>
      </c>
      <c r="B45" s="12">
        <v>20</v>
      </c>
      <c r="C45" s="9"/>
      <c r="D45" s="11"/>
      <c r="E45" s="10"/>
      <c r="F45" s="11">
        <v>20</v>
      </c>
    </row>
    <row r="46" spans="1:6" x14ac:dyDescent="0.3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A87E-CD88-4DDC-B24B-9025A4E97E6D}">
  <dimension ref="A3:E17"/>
  <sheetViews>
    <sheetView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3" spans="1:5" x14ac:dyDescent="0.3">
      <c r="A3" s="6" t="s">
        <v>8363</v>
      </c>
      <c r="B3" s="6" t="s">
        <v>8362</v>
      </c>
    </row>
    <row r="4" spans="1:5" x14ac:dyDescent="0.3">
      <c r="A4" s="6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">
      <c r="A5" s="7" t="s">
        <v>8370</v>
      </c>
      <c r="B5" s="9">
        <v>34</v>
      </c>
      <c r="C5" s="11">
        <v>149</v>
      </c>
      <c r="D5" s="10">
        <v>182</v>
      </c>
      <c r="E5" s="12">
        <v>365</v>
      </c>
    </row>
    <row r="6" spans="1:5" x14ac:dyDescent="0.3">
      <c r="A6" s="7" t="s">
        <v>8371</v>
      </c>
      <c r="B6" s="9">
        <v>27</v>
      </c>
      <c r="C6" s="11">
        <v>106</v>
      </c>
      <c r="D6" s="10">
        <v>202</v>
      </c>
      <c r="E6" s="12">
        <v>335</v>
      </c>
    </row>
    <row r="7" spans="1:5" x14ac:dyDescent="0.3">
      <c r="A7" s="7" t="s">
        <v>8372</v>
      </c>
      <c r="B7" s="9">
        <v>28</v>
      </c>
      <c r="C7" s="11">
        <v>108</v>
      </c>
      <c r="D7" s="10">
        <v>180</v>
      </c>
      <c r="E7" s="12">
        <v>316</v>
      </c>
    </row>
    <row r="8" spans="1:5" x14ac:dyDescent="0.3">
      <c r="A8" s="7" t="s">
        <v>8373</v>
      </c>
      <c r="B8" s="9">
        <v>27</v>
      </c>
      <c r="C8" s="11">
        <v>102</v>
      </c>
      <c r="D8" s="10">
        <v>192</v>
      </c>
      <c r="E8" s="12">
        <v>321</v>
      </c>
    </row>
    <row r="9" spans="1:5" x14ac:dyDescent="0.3">
      <c r="A9" s="7" t="s">
        <v>8368</v>
      </c>
      <c r="B9" s="9">
        <v>26</v>
      </c>
      <c r="C9" s="11">
        <v>126</v>
      </c>
      <c r="D9" s="10">
        <v>234</v>
      </c>
      <c r="E9" s="12">
        <v>386</v>
      </c>
    </row>
    <row r="10" spans="1:5" x14ac:dyDescent="0.3">
      <c r="A10" s="7" t="s">
        <v>8374</v>
      </c>
      <c r="B10" s="9">
        <v>27</v>
      </c>
      <c r="C10" s="11">
        <v>147</v>
      </c>
      <c r="D10" s="10">
        <v>211</v>
      </c>
      <c r="E10" s="12">
        <v>385</v>
      </c>
    </row>
    <row r="11" spans="1:5" x14ac:dyDescent="0.3">
      <c r="A11" s="7" t="s">
        <v>8375</v>
      </c>
      <c r="B11" s="9">
        <v>43</v>
      </c>
      <c r="C11" s="11">
        <v>150</v>
      </c>
      <c r="D11" s="10">
        <v>194</v>
      </c>
      <c r="E11" s="12">
        <v>387</v>
      </c>
    </row>
    <row r="12" spans="1:5" x14ac:dyDescent="0.3">
      <c r="A12" s="7" t="s">
        <v>8376</v>
      </c>
      <c r="B12" s="9">
        <v>33</v>
      </c>
      <c r="C12" s="11">
        <v>134</v>
      </c>
      <c r="D12" s="10">
        <v>166</v>
      </c>
      <c r="E12" s="12">
        <v>333</v>
      </c>
    </row>
    <row r="13" spans="1:5" x14ac:dyDescent="0.3">
      <c r="A13" s="7" t="s">
        <v>8377</v>
      </c>
      <c r="B13" s="9">
        <v>24</v>
      </c>
      <c r="C13" s="11">
        <v>127</v>
      </c>
      <c r="D13" s="10">
        <v>147</v>
      </c>
      <c r="E13" s="12">
        <v>298</v>
      </c>
    </row>
    <row r="14" spans="1:5" x14ac:dyDescent="0.3">
      <c r="A14" s="7" t="s">
        <v>8378</v>
      </c>
      <c r="B14" s="9">
        <v>20</v>
      </c>
      <c r="C14" s="11">
        <v>149</v>
      </c>
      <c r="D14" s="10">
        <v>183</v>
      </c>
      <c r="E14" s="12">
        <v>352</v>
      </c>
    </row>
    <row r="15" spans="1:5" x14ac:dyDescent="0.3">
      <c r="A15" s="7" t="s">
        <v>8379</v>
      </c>
      <c r="B15" s="9">
        <v>37</v>
      </c>
      <c r="C15" s="11">
        <v>114</v>
      </c>
      <c r="D15" s="10">
        <v>183</v>
      </c>
      <c r="E15" s="12">
        <v>334</v>
      </c>
    </row>
    <row r="16" spans="1:5" x14ac:dyDescent="0.3">
      <c r="A16" s="7" t="s">
        <v>8380</v>
      </c>
      <c r="B16" s="9">
        <v>23</v>
      </c>
      <c r="C16" s="11">
        <v>118</v>
      </c>
      <c r="D16" s="10">
        <v>111</v>
      </c>
      <c r="E16" s="12">
        <v>252</v>
      </c>
    </row>
    <row r="17" spans="1:5" x14ac:dyDescent="0.3">
      <c r="A17" s="7" t="s">
        <v>8361</v>
      </c>
      <c r="B17" s="8">
        <v>349</v>
      </c>
      <c r="C17" s="8">
        <v>1530</v>
      </c>
      <c r="D17" s="8">
        <v>2185</v>
      </c>
      <c r="E17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52B0-B09B-4E64-A60E-15138BD39649}">
  <dimension ref="A1:H13"/>
  <sheetViews>
    <sheetView topLeftCell="A2" zoomScale="70" zoomScaleNormal="70" workbookViewId="0">
      <selection activeCell="L7" sqref="L7"/>
    </sheetView>
  </sheetViews>
  <sheetFormatPr defaultRowHeight="14.4" x14ac:dyDescent="0.3"/>
  <cols>
    <col min="1" max="1" width="21" style="5" customWidth="1"/>
    <col min="2" max="2" width="21.33203125" customWidth="1"/>
    <col min="3" max="3" width="18.21875" customWidth="1"/>
    <col min="4" max="4" width="17.6640625" customWidth="1"/>
    <col min="5" max="5" width="16.6640625" customWidth="1"/>
    <col min="6" max="6" width="22.5546875" style="16" customWidth="1"/>
    <col min="7" max="7" width="16.77734375" style="16" customWidth="1"/>
    <col min="8" max="8" width="19.77734375" style="16" customWidth="1"/>
  </cols>
  <sheetData>
    <row r="1" spans="1:8" s="5" customFormat="1" x14ac:dyDescent="0.3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s="5" t="s">
        <v>8389</v>
      </c>
      <c r="B2">
        <f xml:space="preserve"> COUNTIFS(Part_1!E$2:E$4115, "&lt; 1000", Part_1!F$2:F$4115, "=successful")</f>
        <v>248</v>
      </c>
      <c r="C2">
        <f xml:space="preserve"> COUNTIFS(Part_1!E$2:E$4115, "&lt; 1000", Part_1!F$2:F$4115, "=failed")</f>
        <v>1202</v>
      </c>
      <c r="D2">
        <f xml:space="preserve"> COUNTIFS(Part_1!E$2:E$4115, "&lt; 1000", Part_1!F$2:F$4115, "=canceled")</f>
        <v>262</v>
      </c>
      <c r="E2">
        <f>COUNTIF(Part_1!E2:E4115, "&lt;1000")</f>
        <v>1741</v>
      </c>
      <c r="F2" s="17">
        <f xml:space="preserve"> B2 / $E2</f>
        <v>0.1424468696151637</v>
      </c>
      <c r="G2" s="17">
        <f t="shared" ref="G2:H13" si="0" xml:space="preserve"> C2 / $E2</f>
        <v>0.69040781160252729</v>
      </c>
      <c r="H2" s="17">
        <f t="shared" si="0"/>
        <v>0.15048822515795521</v>
      </c>
    </row>
    <row r="3" spans="1:8" x14ac:dyDescent="0.3">
      <c r="A3" s="5" t="s">
        <v>8390</v>
      </c>
      <c r="B3">
        <f xml:space="preserve"> COUNTIFS(Part_1!E$2:E$4115, "&lt; 5000", Part_1!F$2:F$4115, "=successful") - B2</f>
        <v>907</v>
      </c>
      <c r="C3">
        <f xml:space="preserve"> COUNTIFS(Part_1!E$2:E$4115, "&lt; 5000", Part_1!F$2:F$4115, "=failed") - C2</f>
        <v>219</v>
      </c>
      <c r="D3">
        <f xml:space="preserve"> COUNTIFS(Part_1!E$2:E$4115, "&lt; 5000", Part_1!F$2:F$4115, "=canceled") - D2</f>
        <v>48</v>
      </c>
      <c r="E3">
        <f>COUNTIF(Part_1!E$2:E$4115, "&lt; 5000") - E2</f>
        <v>1187</v>
      </c>
      <c r="F3" s="17">
        <f t="shared" ref="F3:F13" si="1" xml:space="preserve"> B3 / $E3</f>
        <v>0.76411120471777594</v>
      </c>
      <c r="G3" s="17">
        <f t="shared" si="0"/>
        <v>0.18449873631002528</v>
      </c>
      <c r="H3" s="17">
        <f t="shared" si="0"/>
        <v>4.0438079191238416E-2</v>
      </c>
    </row>
    <row r="4" spans="1:8" x14ac:dyDescent="0.3">
      <c r="A4" s="5" t="s">
        <v>8391</v>
      </c>
      <c r="B4">
        <f xml:space="preserve"> COUNTIFS(Part_1!E$2:E$4115, "&lt; 10000", Part_1!F$2:F$4115, "=successful") - SUM(B$2:B3)</f>
        <v>383</v>
      </c>
      <c r="C4">
        <f xml:space="preserve"> COUNTIFS(Part_1!E$2:E$4115, "&lt; 10000", Part_1!F$2:F$4115, "=failed") - SUM(C$2:C3)</f>
        <v>54</v>
      </c>
      <c r="D4">
        <f xml:space="preserve"> COUNTIFS(Part_1!E$2:E$4115, "&lt; 10000", Part_1!F$2:F$4115, "=canceled") - SUM(D$2:D3)</f>
        <v>14</v>
      </c>
      <c r="E4">
        <f>COUNTIF(Part_1!E$2:E$4115, "&lt; 10000") - SUM(E$2:E3)</f>
        <v>455</v>
      </c>
      <c r="F4" s="17">
        <f t="shared" si="1"/>
        <v>0.84175824175824177</v>
      </c>
      <c r="G4" s="17">
        <f t="shared" si="0"/>
        <v>0.11868131868131868</v>
      </c>
      <c r="H4" s="17">
        <f t="shared" si="0"/>
        <v>3.0769230769230771E-2</v>
      </c>
    </row>
    <row r="5" spans="1:8" x14ac:dyDescent="0.3">
      <c r="A5" s="5" t="s">
        <v>8392</v>
      </c>
      <c r="B5">
        <f xml:space="preserve"> COUNTIFS(Part_1!E$2:E$4115, "&lt; 15000", Part_1!F$2:F$4115, "=successful") - SUM(B$2:B4)</f>
        <v>178</v>
      </c>
      <c r="C5">
        <f xml:space="preserve"> COUNTIFS(Part_1!E$2:E$4115, "&lt; 15000", Part_1!F$2:F$4115, "=failed") - SUM(C$2:C4)</f>
        <v>18</v>
      </c>
      <c r="D5">
        <f xml:space="preserve"> COUNTIFS(Part_1!E$2:E$4115, "&lt; 15000", Part_1!F$2:F$4115, "=canceled") - SUM(D$2:D4)</f>
        <v>6</v>
      </c>
      <c r="E5">
        <f>COUNTIF(Part_1!E$2:E$4115, "&lt; 15000") - SUM(E$2:E4)</f>
        <v>203</v>
      </c>
      <c r="F5" s="17">
        <f t="shared" si="1"/>
        <v>0.87684729064039413</v>
      </c>
      <c r="G5" s="17">
        <f t="shared" si="0"/>
        <v>8.8669950738916259E-2</v>
      </c>
      <c r="H5" s="17">
        <f t="shared" si="0"/>
        <v>2.9556650246305417E-2</v>
      </c>
    </row>
    <row r="6" spans="1:8" x14ac:dyDescent="0.3">
      <c r="A6" s="5" t="s">
        <v>8393</v>
      </c>
      <c r="B6">
        <f xml:space="preserve"> COUNTIFS(Part_1!E$2:E$4115, "&lt; 20000", Part_1!F$2:F$4115, "=successful") - SUM(B$2:B5)</f>
        <v>97</v>
      </c>
      <c r="C6">
        <f xml:space="preserve"> COUNTIFS(Part_1!E$2:E$4115, "&lt; 20000", Part_1!F$2:F$4115, "=failed") - SUM(C$2:C5)</f>
        <v>9</v>
      </c>
      <c r="D6">
        <f xml:space="preserve"> COUNTIFS(Part_1!E$2:E$4115, "&lt; 20000", Part_1!F$2:F$4115, "=canceled") - SUM(D$2:D5)</f>
        <v>4</v>
      </c>
      <c r="E6">
        <f>COUNTIF(Part_1!E$2:E$4115, "&lt; 20000") - SUM(E$2:E5)</f>
        <v>111</v>
      </c>
      <c r="F6" s="17">
        <f t="shared" si="1"/>
        <v>0.87387387387387383</v>
      </c>
      <c r="G6" s="17">
        <f t="shared" si="0"/>
        <v>8.1081081081081086E-2</v>
      </c>
      <c r="H6" s="17">
        <f t="shared" si="0"/>
        <v>3.6036036036036036E-2</v>
      </c>
    </row>
    <row r="7" spans="1:8" x14ac:dyDescent="0.3">
      <c r="A7" s="5" t="s">
        <v>8394</v>
      </c>
      <c r="B7">
        <f xml:space="preserve"> COUNTIFS(Part_1!E$2:E$4115, "&lt; 25000", Part_1!F$2:F$4115, "=successful") - SUM(B$2:B6)</f>
        <v>66</v>
      </c>
      <c r="C7">
        <f xml:space="preserve"> COUNTIFS(Part_1!E$2:E$4115, "&lt; 25000", Part_1!F$2:F$4115, "=failed") - SUM(C$2:C6)</f>
        <v>6</v>
      </c>
      <c r="D7">
        <f xml:space="preserve"> COUNTIFS(Part_1!E$2:E$4115, "&lt; 25000", Part_1!F$2:F$4115, "=canceled") - SUM(D$2:D6)</f>
        <v>3</v>
      </c>
      <c r="E7">
        <f>COUNTIF(Part_1!E$2:E$4115, "&lt; 25000") - SUM(E$2:E6)</f>
        <v>75</v>
      </c>
      <c r="F7" s="17">
        <f t="shared" si="1"/>
        <v>0.88</v>
      </c>
      <c r="G7" s="17">
        <f t="shared" si="0"/>
        <v>0.08</v>
      </c>
      <c r="H7" s="17">
        <f t="shared" si="0"/>
        <v>0.04</v>
      </c>
    </row>
    <row r="8" spans="1:8" x14ac:dyDescent="0.3">
      <c r="A8" s="5" t="s">
        <v>8395</v>
      </c>
      <c r="B8">
        <f xml:space="preserve"> COUNTIFS(Part_1!E$2:E$4115, "&lt; 30000", Part_1!F$2:F$4115, "=successful") - SUM(B$2:B7)</f>
        <v>51</v>
      </c>
      <c r="C8">
        <f xml:space="preserve"> COUNTIFS(Part_1!E$2:E$4115, "&lt; 30000", Part_1!F$2:F$4115, "=failed") - SUM(C$2:C7)</f>
        <v>5</v>
      </c>
      <c r="D8">
        <f xml:space="preserve"> COUNTIFS(Part_1!E$2:E$4115, "&lt; 30000", Part_1!F$2:F$4115, "=canceled") - SUM(D$2:D7)</f>
        <v>0</v>
      </c>
      <c r="E8">
        <f>COUNTIF(Part_1!E$2:E$4115, "&lt; 30000") - SUM(E$2:E7)</f>
        <v>56</v>
      </c>
      <c r="F8" s="17">
        <f t="shared" si="1"/>
        <v>0.9107142857142857</v>
      </c>
      <c r="G8" s="17">
        <f t="shared" si="0"/>
        <v>8.9285714285714288E-2</v>
      </c>
      <c r="H8" s="17">
        <f t="shared" si="0"/>
        <v>0</v>
      </c>
    </row>
    <row r="9" spans="1:8" x14ac:dyDescent="0.3">
      <c r="A9" s="5" t="s">
        <v>8400</v>
      </c>
      <c r="B9">
        <f xml:space="preserve"> COUNTIFS(Part_1!E$2:E$4115, "&lt; 35000", Part_1!F$2:F$4115, "=successful") - SUM(B$2:B8)</f>
        <v>47</v>
      </c>
      <c r="C9">
        <f xml:space="preserve"> COUNTIFS(Part_1!E$2:E$4115, "&lt; 35000", Part_1!F$2:F$4115, "=failed") - SUM(C$2:C8)</f>
        <v>4</v>
      </c>
      <c r="D9">
        <f xml:space="preserve"> COUNTIFS(Part_1!E$2:E$4115, "&lt; 35000", Part_1!F$2:F$4115, "=canceled") - SUM(D$2:D8)</f>
        <v>1</v>
      </c>
      <c r="E9">
        <f>COUNTIF(Part_1!E$2:E$4115, "&lt;35000") - SUM(E$2:E8)</f>
        <v>52</v>
      </c>
      <c r="F9" s="17">
        <f t="shared" si="1"/>
        <v>0.90384615384615385</v>
      </c>
      <c r="G9" s="17">
        <f t="shared" si="0"/>
        <v>7.6923076923076927E-2</v>
      </c>
      <c r="H9" s="17">
        <f t="shared" si="0"/>
        <v>1.9230769230769232E-2</v>
      </c>
    </row>
    <row r="10" spans="1:8" x14ac:dyDescent="0.3">
      <c r="A10" s="5" t="s">
        <v>8399</v>
      </c>
      <c r="B10">
        <f xml:space="preserve"> COUNTIFS(Part_1!E$2:E$4115, "&lt; 40000", Part_1!F$2:F$4115, "=successful") - SUM(B$2:B9)</f>
        <v>25</v>
      </c>
      <c r="C10">
        <f xml:space="preserve"> COUNTIFS(Part_1!E$2:E$4115, "&lt; 40000", Part_1!F$2:F$4115, "=failed") - SUM(C$2:C9)</f>
        <v>2</v>
      </c>
      <c r="D10">
        <f xml:space="preserve"> COUNTIFS(Part_1!E$2:E$4115, "&lt; 40000", Part_1!F$2:F$4115, "=canceled") - SUM(D$2:D9)</f>
        <v>0</v>
      </c>
      <c r="E10">
        <f>COUNTIF(Part_1!E$2:E$4115, "&lt; 40000") - SUM(E$2:E9)</f>
        <v>27</v>
      </c>
      <c r="F10" s="17">
        <f t="shared" si="1"/>
        <v>0.92592592592592593</v>
      </c>
      <c r="G10" s="17">
        <f t="shared" si="0"/>
        <v>7.407407407407407E-2</v>
      </c>
      <c r="H10" s="17">
        <f t="shared" si="0"/>
        <v>0</v>
      </c>
    </row>
    <row r="11" spans="1:8" x14ac:dyDescent="0.3">
      <c r="A11" s="5" t="s">
        <v>8398</v>
      </c>
      <c r="B11">
        <f xml:space="preserve"> COUNTIFS(Part_1!E$2:E$4115, "&lt; 45000", Part_1!F$2:F$4115, "=successful") - SUM(B$2:B10)</f>
        <v>19</v>
      </c>
      <c r="C11">
        <f xml:space="preserve"> COUNTIFS(Part_1!E$2:E$4115, "&lt; 45000", Part_1!F$2:F$4115, "=failed") - SUM(C$2:C10)</f>
        <v>4</v>
      </c>
      <c r="D11">
        <f xml:space="preserve"> COUNTIFS(Part_1!E$2:E$4115, "&lt; 45000", Part_1!F$2:F$4115, "=canceled") - SUM(D$2:D10)</f>
        <v>2</v>
      </c>
      <c r="E11">
        <f>COUNTIF(Part_1!E$2:E$4115, "&lt; 45000") - SUM(E$2:E10)</f>
        <v>26</v>
      </c>
      <c r="F11" s="17">
        <f t="shared" si="1"/>
        <v>0.73076923076923073</v>
      </c>
      <c r="G11" s="17">
        <f t="shared" si="0"/>
        <v>0.15384615384615385</v>
      </c>
      <c r="H11" s="17">
        <f t="shared" si="0"/>
        <v>7.6923076923076927E-2</v>
      </c>
    </row>
    <row r="12" spans="1:8" x14ac:dyDescent="0.3">
      <c r="A12" s="5" t="s">
        <v>8397</v>
      </c>
      <c r="B12">
        <f xml:space="preserve"> COUNTIFS(Part_1!E$2:E$4115, "&lt; 50000", Part_1!F$2:F$4115, "=successful") - SUM(B$2:B11)</f>
        <v>17</v>
      </c>
      <c r="C12">
        <f xml:space="preserve"> COUNTIFS(Part_1!E$2:E$4115, "&lt; 50000", Part_1!F$2:F$4115, "=failed") - SUM(C$2:C11)</f>
        <v>1</v>
      </c>
      <c r="D12">
        <f xml:space="preserve"> COUNTIFS(Part_1!E$2:E$4115, "&lt; 50000", Part_1!F$2:F$4115, "=canceled") - SUM(D$2:D11)</f>
        <v>0</v>
      </c>
      <c r="E12">
        <f>COUNTIF(Part_1!E$2:E$4115, "&lt; 50000") - SUM(E$2:E11)</f>
        <v>18</v>
      </c>
      <c r="F12" s="17">
        <f t="shared" si="1"/>
        <v>0.94444444444444442</v>
      </c>
      <c r="G12" s="17">
        <f t="shared" si="0"/>
        <v>5.5555555555555552E-2</v>
      </c>
      <c r="H12" s="17">
        <f t="shared" si="0"/>
        <v>0</v>
      </c>
    </row>
    <row r="13" spans="1:8" x14ac:dyDescent="0.3">
      <c r="A13" s="5" t="s">
        <v>8396</v>
      </c>
      <c r="B13">
        <f xml:space="preserve"> COUNTIFS(Part_1!E$2:E$4115, "&gt;= 50000", Part_1!F$2:F$4115, "=successful")</f>
        <v>147</v>
      </c>
      <c r="C13">
        <f xml:space="preserve"> COUNTIFS(Part_1!E$2:E$4115, "&gt;= 50000", Part_1!F$2:F$4115, "=failed")</f>
        <v>6</v>
      </c>
      <c r="D13">
        <f xml:space="preserve"> COUNTIFS(Part_1!E$2:E$4115, "&gt;= 50000", Part_1!F$2:F$4115, "=canceled")</f>
        <v>9</v>
      </c>
      <c r="E13">
        <f>COUNTIF(Part_1!E$2:E$4115, "&gt;= 50000")</f>
        <v>163</v>
      </c>
      <c r="F13" s="17">
        <f t="shared" si="1"/>
        <v>0.90184049079754602</v>
      </c>
      <c r="G13" s="17">
        <f t="shared" si="0"/>
        <v>3.6809815950920248E-2</v>
      </c>
      <c r="H13" s="17">
        <f t="shared" si="0"/>
        <v>5.5214723926380369E-2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40447-476A-474A-8809-7A5024CBCA97}">
  <dimension ref="A1:I2186"/>
  <sheetViews>
    <sheetView tabSelected="1" workbookViewId="0">
      <selection activeCell="I14" sqref="I14"/>
    </sheetView>
  </sheetViews>
  <sheetFormatPr defaultRowHeight="14.4" x14ac:dyDescent="0.3"/>
  <cols>
    <col min="1" max="1" width="22" customWidth="1"/>
    <col min="2" max="2" width="19.44140625" customWidth="1"/>
    <col min="3" max="3" width="24" customWidth="1"/>
    <col min="4" max="4" width="17.33203125" customWidth="1"/>
    <col min="6" max="7" width="17.5546875" customWidth="1"/>
    <col min="8" max="8" width="21.6640625" customWidth="1"/>
    <col min="9" max="9" width="17.33203125" customWidth="1"/>
  </cols>
  <sheetData>
    <row r="1" spans="1:9" s="1" customFormat="1" x14ac:dyDescent="0.3">
      <c r="A1" s="1" t="s">
        <v>8401</v>
      </c>
      <c r="B1" s="1" t="s">
        <v>8402</v>
      </c>
      <c r="C1" s="1" t="s">
        <v>8403</v>
      </c>
      <c r="D1" s="1" t="s">
        <v>8404</v>
      </c>
      <c r="F1" s="1" t="s">
        <v>8413</v>
      </c>
      <c r="G1" s="1" t="s">
        <v>8414</v>
      </c>
      <c r="H1" s="1" t="s">
        <v>8411</v>
      </c>
      <c r="I1" s="1" t="s">
        <v>8412</v>
      </c>
    </row>
    <row r="2" spans="1:9" x14ac:dyDescent="0.3">
      <c r="A2" t="s">
        <v>8219</v>
      </c>
      <c r="B2">
        <v>182</v>
      </c>
      <c r="C2" s="5" t="s">
        <v>8405</v>
      </c>
      <c r="D2">
        <f>MROUND(AVERAGE(B2:B2186), 0.01)</f>
        <v>194.43</v>
      </c>
      <c r="F2" t="s">
        <v>8221</v>
      </c>
      <c r="G2">
        <v>0</v>
      </c>
      <c r="H2" s="5" t="s">
        <v>8405</v>
      </c>
      <c r="I2">
        <f>MROUND(AVERAGE(G2:G1531), 0.01)</f>
        <v>17.71</v>
      </c>
    </row>
    <row r="3" spans="1:9" x14ac:dyDescent="0.3">
      <c r="A3" t="s">
        <v>8219</v>
      </c>
      <c r="B3">
        <v>79</v>
      </c>
      <c r="C3" s="5" t="s">
        <v>8406</v>
      </c>
      <c r="D3">
        <f>MEDIAN(B2:B2186)</f>
        <v>62</v>
      </c>
      <c r="F3" t="s">
        <v>8221</v>
      </c>
      <c r="G3">
        <v>1</v>
      </c>
      <c r="H3" s="5" t="s">
        <v>8406</v>
      </c>
      <c r="I3">
        <f>MEDIAN(G2:G1531)</f>
        <v>4</v>
      </c>
    </row>
    <row r="4" spans="1:9" x14ac:dyDescent="0.3">
      <c r="A4" t="s">
        <v>8219</v>
      </c>
      <c r="B4">
        <v>35</v>
      </c>
      <c r="C4" s="5" t="s">
        <v>8407</v>
      </c>
      <c r="D4">
        <f>MIN(B2:B2186)</f>
        <v>1</v>
      </c>
      <c r="F4" t="s">
        <v>8221</v>
      </c>
      <c r="G4">
        <v>10</v>
      </c>
      <c r="H4" s="5" t="s">
        <v>8407</v>
      </c>
      <c r="I4">
        <f>MIN(G2:G1531)</f>
        <v>0</v>
      </c>
    </row>
    <row r="5" spans="1:9" x14ac:dyDescent="0.3">
      <c r="A5" t="s">
        <v>8219</v>
      </c>
      <c r="B5">
        <v>150</v>
      </c>
      <c r="C5" s="5" t="s">
        <v>8408</v>
      </c>
      <c r="D5">
        <f>MAX(B2:B2186)</f>
        <v>26457</v>
      </c>
      <c r="F5" t="s">
        <v>8221</v>
      </c>
      <c r="G5">
        <v>0</v>
      </c>
      <c r="H5" s="5" t="s">
        <v>8408</v>
      </c>
      <c r="I5">
        <f>MAX(G2:G1531)</f>
        <v>1293</v>
      </c>
    </row>
    <row r="6" spans="1:9" x14ac:dyDescent="0.3">
      <c r="A6" t="s">
        <v>8219</v>
      </c>
      <c r="B6">
        <v>284</v>
      </c>
      <c r="C6" s="5" t="s">
        <v>8409</v>
      </c>
      <c r="D6">
        <f>MROUND(VAR(B2:B2186), 0.01)</f>
        <v>713167.38</v>
      </c>
      <c r="F6" t="s">
        <v>8221</v>
      </c>
      <c r="G6">
        <v>7</v>
      </c>
      <c r="H6" s="5" t="s">
        <v>8409</v>
      </c>
      <c r="I6">
        <f>MROUND(VAR(G2:G1531), 0.01)</f>
        <v>3775.69</v>
      </c>
    </row>
    <row r="7" spans="1:9" x14ac:dyDescent="0.3">
      <c r="A7" t="s">
        <v>8219</v>
      </c>
      <c r="B7">
        <v>47</v>
      </c>
      <c r="C7" s="5" t="s">
        <v>8410</v>
      </c>
      <c r="D7">
        <f xml:space="preserve"> MROUND(SQRT(D6), 0.01)</f>
        <v>844.49</v>
      </c>
      <c r="F7" t="s">
        <v>8221</v>
      </c>
      <c r="G7">
        <v>0</v>
      </c>
      <c r="H7" s="5" t="s">
        <v>8410</v>
      </c>
      <c r="I7">
        <f xml:space="preserve"> MROUND(SQRT(I6), 0.01)</f>
        <v>61.45</v>
      </c>
    </row>
    <row r="8" spans="1:9" x14ac:dyDescent="0.3">
      <c r="A8" t="s">
        <v>8219</v>
      </c>
      <c r="B8">
        <v>58</v>
      </c>
      <c r="C8" s="5"/>
      <c r="F8" t="s">
        <v>8221</v>
      </c>
      <c r="G8">
        <v>1</v>
      </c>
      <c r="H8" s="5"/>
    </row>
    <row r="9" spans="1:9" x14ac:dyDescent="0.3">
      <c r="A9" t="s">
        <v>8219</v>
      </c>
      <c r="B9">
        <v>57</v>
      </c>
      <c r="C9" s="5" t="s">
        <v>8415</v>
      </c>
      <c r="D9">
        <v>2185</v>
      </c>
      <c r="F9" t="s">
        <v>8221</v>
      </c>
      <c r="G9">
        <v>2</v>
      </c>
      <c r="H9" s="5" t="s">
        <v>8415</v>
      </c>
      <c r="I9">
        <v>1530</v>
      </c>
    </row>
    <row r="10" spans="1:9" x14ac:dyDescent="0.3">
      <c r="A10" t="s">
        <v>8219</v>
      </c>
      <c r="B10">
        <v>12</v>
      </c>
      <c r="F10" t="s">
        <v>8221</v>
      </c>
      <c r="G10">
        <v>3</v>
      </c>
    </row>
    <row r="11" spans="1:9" x14ac:dyDescent="0.3">
      <c r="A11" t="s">
        <v>8219</v>
      </c>
      <c r="B11">
        <v>20</v>
      </c>
      <c r="F11" t="s">
        <v>8221</v>
      </c>
      <c r="G11">
        <v>10</v>
      </c>
    </row>
    <row r="12" spans="1:9" x14ac:dyDescent="0.3">
      <c r="A12" t="s">
        <v>8219</v>
      </c>
      <c r="B12">
        <v>19</v>
      </c>
      <c r="F12" t="s">
        <v>8221</v>
      </c>
      <c r="G12">
        <v>10</v>
      </c>
    </row>
    <row r="13" spans="1:9" x14ac:dyDescent="0.3">
      <c r="A13" t="s">
        <v>8219</v>
      </c>
      <c r="B13">
        <v>75</v>
      </c>
      <c r="F13" t="s">
        <v>8221</v>
      </c>
      <c r="G13">
        <v>1</v>
      </c>
    </row>
    <row r="14" spans="1:9" x14ac:dyDescent="0.3">
      <c r="A14" t="s">
        <v>8219</v>
      </c>
      <c r="B14">
        <v>827</v>
      </c>
      <c r="F14" t="s">
        <v>8221</v>
      </c>
      <c r="G14">
        <v>0</v>
      </c>
    </row>
    <row r="15" spans="1:9" x14ac:dyDescent="0.3">
      <c r="A15" t="s">
        <v>8219</v>
      </c>
      <c r="B15">
        <v>51</v>
      </c>
      <c r="F15" t="s">
        <v>8221</v>
      </c>
      <c r="G15">
        <v>0</v>
      </c>
    </row>
    <row r="16" spans="1:9" x14ac:dyDescent="0.3">
      <c r="A16" t="s">
        <v>8219</v>
      </c>
      <c r="B16">
        <v>41</v>
      </c>
      <c r="F16" t="s">
        <v>8221</v>
      </c>
      <c r="G16">
        <v>0</v>
      </c>
    </row>
    <row r="17" spans="1:7" x14ac:dyDescent="0.3">
      <c r="A17" t="s">
        <v>8219</v>
      </c>
      <c r="B17">
        <v>98</v>
      </c>
      <c r="F17" t="s">
        <v>8221</v>
      </c>
      <c r="G17">
        <v>26</v>
      </c>
    </row>
    <row r="18" spans="1:7" x14ac:dyDescent="0.3">
      <c r="A18" t="s">
        <v>8219</v>
      </c>
      <c r="B18">
        <v>70</v>
      </c>
      <c r="F18" t="s">
        <v>8221</v>
      </c>
      <c r="G18">
        <v>0</v>
      </c>
    </row>
    <row r="19" spans="1:7" x14ac:dyDescent="0.3">
      <c r="A19" t="s">
        <v>8219</v>
      </c>
      <c r="B19">
        <v>36</v>
      </c>
      <c r="F19" t="s">
        <v>8221</v>
      </c>
      <c r="G19">
        <v>7</v>
      </c>
    </row>
    <row r="20" spans="1:7" x14ac:dyDescent="0.3">
      <c r="A20" t="s">
        <v>8219</v>
      </c>
      <c r="B20">
        <v>342</v>
      </c>
      <c r="F20" t="s">
        <v>8221</v>
      </c>
      <c r="G20">
        <v>0</v>
      </c>
    </row>
    <row r="21" spans="1:7" x14ac:dyDescent="0.3">
      <c r="A21" t="s">
        <v>8219</v>
      </c>
      <c r="B21">
        <v>22</v>
      </c>
      <c r="F21" t="s">
        <v>8221</v>
      </c>
      <c r="G21">
        <v>2</v>
      </c>
    </row>
    <row r="22" spans="1:7" x14ac:dyDescent="0.3">
      <c r="A22" t="s">
        <v>8219</v>
      </c>
      <c r="B22">
        <v>25</v>
      </c>
      <c r="F22" t="s">
        <v>8221</v>
      </c>
      <c r="G22">
        <v>13</v>
      </c>
    </row>
    <row r="23" spans="1:7" x14ac:dyDescent="0.3">
      <c r="A23" t="s">
        <v>8219</v>
      </c>
      <c r="B23">
        <v>101</v>
      </c>
      <c r="F23" t="s">
        <v>8221</v>
      </c>
      <c r="G23">
        <v>4</v>
      </c>
    </row>
    <row r="24" spans="1:7" x14ac:dyDescent="0.3">
      <c r="A24" t="s">
        <v>8219</v>
      </c>
      <c r="B24">
        <v>8</v>
      </c>
      <c r="F24" t="s">
        <v>8221</v>
      </c>
      <c r="G24">
        <v>0</v>
      </c>
    </row>
    <row r="25" spans="1:7" x14ac:dyDescent="0.3">
      <c r="A25" t="s">
        <v>8219</v>
      </c>
      <c r="B25">
        <v>23</v>
      </c>
      <c r="F25" t="s">
        <v>8221</v>
      </c>
      <c r="G25">
        <v>12</v>
      </c>
    </row>
    <row r="26" spans="1:7" x14ac:dyDescent="0.3">
      <c r="A26" t="s">
        <v>8219</v>
      </c>
      <c r="B26">
        <v>574</v>
      </c>
      <c r="F26" t="s">
        <v>8221</v>
      </c>
      <c r="G26">
        <v>2</v>
      </c>
    </row>
    <row r="27" spans="1:7" x14ac:dyDescent="0.3">
      <c r="A27" t="s">
        <v>8219</v>
      </c>
      <c r="B27">
        <v>14</v>
      </c>
      <c r="F27" t="s">
        <v>8221</v>
      </c>
      <c r="G27">
        <v>10</v>
      </c>
    </row>
    <row r="28" spans="1:7" x14ac:dyDescent="0.3">
      <c r="A28" t="s">
        <v>8219</v>
      </c>
      <c r="B28">
        <v>19</v>
      </c>
      <c r="F28" t="s">
        <v>8221</v>
      </c>
      <c r="G28">
        <v>0</v>
      </c>
    </row>
    <row r="29" spans="1:7" x14ac:dyDescent="0.3">
      <c r="A29" t="s">
        <v>8219</v>
      </c>
      <c r="B29">
        <v>150</v>
      </c>
      <c r="F29" t="s">
        <v>8221</v>
      </c>
      <c r="G29">
        <v>5</v>
      </c>
    </row>
    <row r="30" spans="1:7" x14ac:dyDescent="0.3">
      <c r="A30" t="s">
        <v>8219</v>
      </c>
      <c r="B30">
        <v>71</v>
      </c>
      <c r="F30" t="s">
        <v>8221</v>
      </c>
      <c r="G30">
        <v>0</v>
      </c>
    </row>
    <row r="31" spans="1:7" x14ac:dyDescent="0.3">
      <c r="A31" t="s">
        <v>8219</v>
      </c>
      <c r="B31">
        <v>117</v>
      </c>
      <c r="F31" t="s">
        <v>8221</v>
      </c>
      <c r="G31">
        <v>5</v>
      </c>
    </row>
    <row r="32" spans="1:7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ellIs" dxfId="11" priority="8" operator="equal">
      <formula>"successful"</formula>
    </cfRule>
    <cfRule type="cellIs" dxfId="10" priority="9" operator="equal">
      <formula>"canceled"</formula>
    </cfRule>
    <cfRule type="cellIs" dxfId="9" priority="10" operator="equal">
      <formula>"live"</formula>
    </cfRule>
    <cfRule type="cellIs" dxfId="8" priority="11" operator="equal">
      <formula>"cancelled"</formula>
    </cfRule>
    <cfRule type="cellIs" dxfId="7" priority="12" operator="equal">
      <formula>"failed"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6" priority="14" operator="equal">
      <formula>"successful"</formula>
    </cfRule>
  </conditionalFormatting>
  <conditionalFormatting sqref="A2:A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5992">
    <cfRule type="cellIs" dxfId="5" priority="1" operator="equal">
      <formula>"successful"</formula>
    </cfRule>
    <cfRule type="cellIs" dxfId="4" priority="2" operator="equal">
      <formula>"canceled"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0" priority="7" operator="equal">
      <formula>"successful"</formula>
    </cfRule>
  </conditionalFormatting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Part_1</vt:lpstr>
      <vt:lpstr>Part_2</vt:lpstr>
      <vt:lpstr>Part_3</vt:lpstr>
      <vt:lpstr>Part_4</vt:lpstr>
      <vt:lpstr>Part_5</vt:lpstr>
      <vt:lpstr>Part_6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Sharath</cp:lastModifiedBy>
  <dcterms:created xsi:type="dcterms:W3CDTF">2017-04-20T15:17:24Z</dcterms:created>
  <dcterms:modified xsi:type="dcterms:W3CDTF">2020-12-20T02:44:39Z</dcterms:modified>
</cp:coreProperties>
</file>