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755"/>
  </bookViews>
  <sheets>
    <sheet name="Evaluation Dashboard" sheetId="3" r:id="rId1"/>
    <sheet name="Evaluaton Raw" sheetId="1" r:id="rId2"/>
  </sheets>
  <calcPr calcId="125725"/>
</workbook>
</file>

<file path=xl/calcChain.xml><?xml version="1.0" encoding="utf-8"?>
<calcChain xmlns="http://schemas.openxmlformats.org/spreadsheetml/2006/main">
  <c r="H3" i="3"/>
  <c r="F41" s="1"/>
  <c r="G3"/>
  <c r="F3"/>
  <c r="E3"/>
  <c r="E41" s="1"/>
  <c r="Q11" i="1"/>
  <c r="E11" i="3" s="1"/>
  <c r="E49" s="1"/>
  <c r="Q10" i="1"/>
  <c r="Q9"/>
  <c r="Q8"/>
  <c r="E8" i="3" s="1"/>
  <c r="E46" s="1"/>
  <c r="Q7" i="1"/>
  <c r="E7" i="3" s="1"/>
  <c r="E45" s="1"/>
  <c r="Q6" i="1"/>
  <c r="E6" i="3" s="1"/>
  <c r="E44" s="1"/>
  <c r="Q5" i="1"/>
  <c r="E5" i="3" s="1"/>
  <c r="E43" s="1"/>
  <c r="Q4" i="1"/>
  <c r="E4" i="3" s="1"/>
  <c r="E42" s="1"/>
  <c r="Q15" i="1" l="1"/>
  <c r="E15" i="3" s="1"/>
  <c r="E53" s="1"/>
  <c r="Q14" i="1"/>
  <c r="E14" i="3" s="1"/>
  <c r="E52" s="1"/>
  <c r="E10"/>
  <c r="E48" s="1"/>
  <c r="E9"/>
  <c r="E47" s="1"/>
  <c r="L124" i="1"/>
  <c r="L123"/>
  <c r="M124"/>
  <c r="M123"/>
  <c r="Q122"/>
  <c r="H11" i="3" s="1"/>
  <c r="F49" s="1"/>
  <c r="Q121" i="1"/>
  <c r="H10" i="3" s="1"/>
  <c r="F48" s="1"/>
  <c r="Q120" i="1"/>
  <c r="Q119"/>
  <c r="H8" i="3" s="1"/>
  <c r="F46" s="1"/>
  <c r="Q118" i="1"/>
  <c r="H7" i="3" s="1"/>
  <c r="F45" s="1"/>
  <c r="Q117" i="1"/>
  <c r="H6" i="3" s="1"/>
  <c r="F44" s="1"/>
  <c r="Q116" i="1"/>
  <c r="H5" i="3" s="1"/>
  <c r="F43" s="1"/>
  <c r="Q115" i="1"/>
  <c r="H4" i="3" s="1"/>
  <c r="F42" s="1"/>
  <c r="Q85" i="1"/>
  <c r="G11" i="3" s="1"/>
  <c r="Q84" i="1"/>
  <c r="G10" i="3" s="1"/>
  <c r="Q83" i="1"/>
  <c r="Q82"/>
  <c r="G8" i="3" s="1"/>
  <c r="Q81" i="1"/>
  <c r="G7" i="3" s="1"/>
  <c r="Q80" i="1"/>
  <c r="G6" i="3" s="1"/>
  <c r="Q79" i="1"/>
  <c r="G5" i="3" s="1"/>
  <c r="Q78" i="1"/>
  <c r="G4" i="3" s="1"/>
  <c r="Q48" i="1"/>
  <c r="F11" i="3" s="1"/>
  <c r="Q47" i="1"/>
  <c r="F10" i="3" s="1"/>
  <c r="Q46" i="1"/>
  <c r="Q45"/>
  <c r="F8" i="3" s="1"/>
  <c r="Q44" i="1"/>
  <c r="F7" i="3" s="1"/>
  <c r="Q43" i="1"/>
  <c r="F6" i="3" s="1"/>
  <c r="Q42" i="1"/>
  <c r="F5" i="3" s="1"/>
  <c r="Q41" i="1"/>
  <c r="F4" i="3" s="1"/>
  <c r="K124" i="1"/>
  <c r="K123"/>
  <c r="J124"/>
  <c r="J123"/>
  <c r="I124"/>
  <c r="H124"/>
  <c r="G124"/>
  <c r="F124"/>
  <c r="E124"/>
  <c r="D124"/>
  <c r="M87"/>
  <c r="L87"/>
  <c r="K87"/>
  <c r="J87"/>
  <c r="I87"/>
  <c r="H87"/>
  <c r="G87"/>
  <c r="F87"/>
  <c r="E87"/>
  <c r="D87"/>
  <c r="M50"/>
  <c r="L50"/>
  <c r="K50"/>
  <c r="J50"/>
  <c r="I50"/>
  <c r="H50"/>
  <c r="G50"/>
  <c r="F50"/>
  <c r="E50"/>
  <c r="D50"/>
  <c r="M13"/>
  <c r="L13"/>
  <c r="K13"/>
  <c r="J13"/>
  <c r="I13"/>
  <c r="H13"/>
  <c r="G13"/>
  <c r="F13"/>
  <c r="E13"/>
  <c r="I123"/>
  <c r="H123"/>
  <c r="G123"/>
  <c r="F123"/>
  <c r="E123"/>
  <c r="D123"/>
  <c r="M86"/>
  <c r="L86"/>
  <c r="K86"/>
  <c r="J86"/>
  <c r="I86"/>
  <c r="H86"/>
  <c r="G86"/>
  <c r="F86"/>
  <c r="E86"/>
  <c r="D86"/>
  <c r="M49"/>
  <c r="L49"/>
  <c r="K49"/>
  <c r="J49"/>
  <c r="I49"/>
  <c r="H49"/>
  <c r="G49"/>
  <c r="F49"/>
  <c r="E49"/>
  <c r="D49"/>
  <c r="M12"/>
  <c r="L12"/>
  <c r="K12"/>
  <c r="J12"/>
  <c r="I12"/>
  <c r="H12"/>
  <c r="G12"/>
  <c r="F12"/>
  <c r="E12"/>
  <c r="D13"/>
  <c r="D12"/>
  <c r="Q88" l="1"/>
  <c r="G14" i="3" s="1"/>
  <c r="G9"/>
  <c r="Q51" i="1"/>
  <c r="F14" i="3" s="1"/>
  <c r="F9"/>
  <c r="H9"/>
  <c r="F47" s="1"/>
  <c r="Q125" i="1"/>
  <c r="H14" i="3" s="1"/>
  <c r="F52" s="1"/>
  <c r="Q52" i="1"/>
  <c r="F15" i="3" s="1"/>
  <c r="Q89" i="1"/>
  <c r="G15" i="3" s="1"/>
  <c r="Q126" i="1"/>
  <c r="H15" i="3" s="1"/>
  <c r="F53" s="1"/>
  <c r="Q12" i="1"/>
  <c r="E12" i="3" s="1"/>
  <c r="E50" s="1"/>
  <c r="Q13" i="1"/>
  <c r="E13" i="3" s="1"/>
  <c r="E51" s="1"/>
  <c r="Q124" i="1"/>
  <c r="H13" i="3" s="1"/>
  <c r="F51" s="1"/>
  <c r="Q87" i="1"/>
  <c r="G13" i="3" s="1"/>
  <c r="Q86" i="1"/>
  <c r="G12" i="3" s="1"/>
  <c r="Q123" i="1"/>
  <c r="H12" i="3" s="1"/>
  <c r="F50" s="1"/>
  <c r="Q49" i="1"/>
  <c r="F12" i="3" s="1"/>
  <c r="Q50" i="1"/>
  <c r="F13" i="3" s="1"/>
</calcChain>
</file>

<file path=xl/sharedStrings.xml><?xml version="1.0" encoding="utf-8"?>
<sst xmlns="http://schemas.openxmlformats.org/spreadsheetml/2006/main" count="198" uniqueCount="68">
  <si>
    <t>Code Base Constraint (Satisfied): 1</t>
  </si>
  <si>
    <t>Code Base Constraint (Unsatisfied): 0</t>
  </si>
  <si>
    <t xml:space="preserve">Total Valid Trials: </t>
  </si>
  <si>
    <t>(1) Run 10 GA with 'Fixed' settings: Crossover 50%, Mutation 50%, Population 500</t>
  </si>
  <si>
    <r>
      <t xml:space="preserve">(2) Run 10 GA with manually 'Adaptive Crossover' settings: Crossover 50%, </t>
    </r>
    <r>
      <rPr>
        <b/>
        <sz val="8"/>
        <color theme="4"/>
        <rFont val="Arial"/>
        <family val="2"/>
      </rPr>
      <t>Mutation between 50%-90%</t>
    </r>
    <r>
      <rPr>
        <b/>
        <sz val="8"/>
        <color theme="1"/>
        <rFont val="Arial"/>
        <family val="2"/>
      </rPr>
      <t>, Population 500</t>
    </r>
  </si>
  <si>
    <r>
      <t xml:space="preserve">(3) Run 10 GA with manually 'Adaptive Mutation' settings: </t>
    </r>
    <r>
      <rPr>
        <b/>
        <sz val="8"/>
        <color theme="4"/>
        <rFont val="Arial"/>
        <family val="2"/>
      </rPr>
      <t>Crossover between 50%-90%</t>
    </r>
    <r>
      <rPr>
        <b/>
        <sz val="8"/>
        <color theme="1"/>
        <rFont val="Arial"/>
        <family val="2"/>
      </rPr>
      <t>, Mutation 50%, Population 500</t>
    </r>
  </si>
  <si>
    <t xml:space="preserve">Total Trials: </t>
  </si>
  <si>
    <t>Proj Make-Span (Overall)</t>
  </si>
  <si>
    <t>Average Proj Make-Span (Individual)</t>
  </si>
  <si>
    <t>Priority-Weighted Plan-Lead</t>
  </si>
  <si>
    <t>Code-Base Violation x Weight</t>
  </si>
  <si>
    <t>Integrated Fitness - To Min()</t>
  </si>
  <si>
    <t>Average</t>
  </si>
  <si>
    <r>
      <rPr>
        <sz val="8"/>
        <color rgb="FFFF0000"/>
        <rFont val="Arial"/>
        <family val="2"/>
      </rPr>
      <t xml:space="preserve">Perfect </t>
    </r>
    <r>
      <rPr>
        <sz val="8"/>
        <color theme="1"/>
        <rFont val="Arial"/>
        <family val="2"/>
      </rPr>
      <t xml:space="preserve">Proj Make-Span (Individual): </t>
    </r>
  </si>
  <si>
    <t>Count of Code Base Constraint (Satisfied): 1</t>
  </si>
  <si>
    <t>Count of Code Base Constraint (Unsatisfied): 0</t>
  </si>
  <si>
    <t>Ada-Mu 01</t>
  </si>
  <si>
    <t>Ada-Mu 02</t>
  </si>
  <si>
    <t>Ada-Mu 03</t>
  </si>
  <si>
    <t>Ada-Mu 04</t>
  </si>
  <si>
    <t>Ada-Mu 05</t>
  </si>
  <si>
    <t>Ada-Mu 06</t>
  </si>
  <si>
    <t>Ada-Mu 07</t>
  </si>
  <si>
    <t>Ada-Mu 08</t>
  </si>
  <si>
    <t>Ada-Mu 09</t>
  </si>
  <si>
    <t>Ada-Mu 10</t>
  </si>
  <si>
    <t>10 Min</t>
  </si>
  <si>
    <t>20 Min</t>
  </si>
  <si>
    <t>30 Min</t>
  </si>
  <si>
    <t>40 Min</t>
  </si>
  <si>
    <t>50 Min</t>
  </si>
  <si>
    <t>60 Min</t>
  </si>
  <si>
    <t>2 hr</t>
  </si>
  <si>
    <t>4 hr</t>
  </si>
  <si>
    <t>6 hr</t>
  </si>
  <si>
    <t>8 hr</t>
  </si>
  <si>
    <t>Fix 01</t>
  </si>
  <si>
    <t>Fix 02</t>
  </si>
  <si>
    <t>Fix 03</t>
  </si>
  <si>
    <t>Fix 04</t>
  </si>
  <si>
    <t>Fix 05</t>
  </si>
  <si>
    <t>Fix 06</t>
  </si>
  <si>
    <t>Fix 07</t>
  </si>
  <si>
    <t>Fix 08</t>
  </si>
  <si>
    <t>Fix 09</t>
  </si>
  <si>
    <t>Fix 10</t>
  </si>
  <si>
    <t>Ada-Cr 01</t>
  </si>
  <si>
    <t>Ada-Cr 02</t>
  </si>
  <si>
    <t>Ada-Cr 03</t>
  </si>
  <si>
    <t>Ada-Cr 04</t>
  </si>
  <si>
    <t>Ada-Cr 05</t>
  </si>
  <si>
    <t>Ada-Cr 06</t>
  </si>
  <si>
    <t>Ada-Cr 07</t>
  </si>
  <si>
    <t>Ada-Cr 08</t>
  </si>
  <si>
    <t>Ada-Cr 09</t>
  </si>
  <si>
    <t>Ada-Cr 10</t>
  </si>
  <si>
    <t>(4) Adhoc GA runs with Longer Time Limits</t>
  </si>
  <si>
    <t xml:space="preserve">Ctr: </t>
  </si>
  <si>
    <t xml:space="preserve">Valid/Total Rate: </t>
  </si>
  <si>
    <t>lower the better</t>
  </si>
  <si>
    <t>higher the better</t>
  </si>
  <si>
    <t>Rate</t>
  </si>
  <si>
    <t>Ctr</t>
  </si>
  <si>
    <t>Fixed 10 GA runs</t>
  </si>
  <si>
    <t>Adaptive Mutation 10 GA runs</t>
  </si>
  <si>
    <t>Adaptive Crossover 10 GA runs</t>
  </si>
  <si>
    <t>Long Time Limit Adhoc GA runs</t>
  </si>
  <si>
    <t xml:space="preserve">Perfect/Actual Project Span Rate: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</si>
</sst>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4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b/>
      <sz val="8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rgb="FF7030A0"/>
      <name val="Arial"/>
      <family val="2"/>
    </font>
    <font>
      <b/>
      <sz val="8"/>
      <color rgb="FF0070C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right" vertical="center"/>
    </xf>
    <xf numFmtId="0" fontId="2" fillId="2" borderId="0" xfId="0" applyFont="1" applyFill="1"/>
    <xf numFmtId="3" fontId="2" fillId="2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4" fontId="4" fillId="2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4" fontId="5" fillId="2" borderId="1" xfId="0" applyNumberFormat="1" applyFont="1" applyFill="1" applyBorder="1" applyAlignment="1">
      <alignment horizontal="right" vertical="center"/>
    </xf>
    <xf numFmtId="4" fontId="6" fillId="2" borderId="1" xfId="0" applyNumberFormat="1" applyFont="1" applyFill="1" applyBorder="1" applyAlignment="1">
      <alignment horizontal="right" vertical="center"/>
    </xf>
    <xf numFmtId="10" fontId="5" fillId="2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7" fillId="2" borderId="1" xfId="0" applyFont="1" applyFill="1" applyBorder="1" applyAlignment="1">
      <alignment horizontal="right" vertical="center" wrapText="1"/>
    </xf>
    <xf numFmtId="3" fontId="7" fillId="2" borderId="1" xfId="0" applyNumberFormat="1" applyFont="1" applyFill="1" applyBorder="1" applyAlignment="1">
      <alignment horizontal="right" vertical="center"/>
    </xf>
    <xf numFmtId="4" fontId="8" fillId="2" borderId="1" xfId="0" applyNumberFormat="1" applyFont="1" applyFill="1" applyBorder="1" applyAlignment="1">
      <alignment horizontal="right" vertical="center"/>
    </xf>
    <xf numFmtId="4" fontId="9" fillId="2" borderId="1" xfId="0" applyNumberFormat="1" applyFont="1" applyFill="1" applyBorder="1" applyAlignment="1">
      <alignment horizontal="right" vertical="center"/>
    </xf>
    <xf numFmtId="4" fontId="10" fillId="2" borderId="1" xfId="0" applyNumberFormat="1" applyFont="1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/>
    </xf>
    <xf numFmtId="3" fontId="11" fillId="2" borderId="1" xfId="0" applyNumberFormat="1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10" fontId="10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percentStacked"/>
        <c:ser>
          <c:idx val="0"/>
          <c:order val="0"/>
          <c:tx>
            <c:strRef>
              <c:f>'Evaluation Dashboard'!$E$3</c:f>
              <c:strCache>
                <c:ptCount val="1"/>
                <c:pt idx="0">
                  <c:v>Fixed 10 GA runs</c:v>
                </c:pt>
              </c:strCache>
            </c:strRef>
          </c:tx>
          <c:dLbls>
            <c:showVal val="1"/>
          </c:dLbls>
          <c:cat>
            <c:multiLvlStrRef>
              <c:f>('Evaluation Dashboard'!$C$4:$D$9,'Evaluation Dashboard'!$C$12:$D$15)</c:f>
              <c:multiLvlStrCache>
                <c:ptCount val="10"/>
                <c:lvl>
                  <c:pt idx="0">
                    <c:v>Proj Make-Span (Overall)</c:v>
                  </c:pt>
                  <c:pt idx="1">
                    <c:v>Average Proj Make-Span (Individual)</c:v>
                  </c:pt>
                  <c:pt idx="2">
                    <c:v>Priority-Weighted Plan-Lead</c:v>
                  </c:pt>
                  <c:pt idx="3">
                    <c:v>Code-Base Violation x Weight</c:v>
                  </c:pt>
                  <c:pt idx="4">
                    <c:v>Integrated Fitness - To Min()</c:v>
                  </c:pt>
                  <c:pt idx="5">
                    <c:v>Perfect Proj Make-Span (Individual): </c:v>
                  </c:pt>
                  <c:pt idx="6">
                    <c:v>Count of Code Base Constraint (Satisfied): 1</c:v>
                  </c:pt>
                  <c:pt idx="7">
                    <c:v>Count of Code Base Constraint (Unsatisfied): 0</c:v>
                  </c:pt>
                  <c:pt idx="8">
                    <c:v>Perfect/Actual Project Span Rate: </c:v>
                  </c:pt>
                  <c:pt idx="9">
                    <c:v>Valid/Total Rate: </c:v>
                  </c:pt>
                </c:lvl>
                <c:lvl>
                  <c:pt idx="0">
                    <c:v>Average</c:v>
                  </c:pt>
                  <c:pt idx="6">
                    <c:v>Ctr</c:v>
                  </c:pt>
                  <c:pt idx="8">
                    <c:v>Rate</c:v>
                  </c:pt>
                </c:lvl>
              </c:multiLvlStrCache>
            </c:multiLvlStrRef>
          </c:cat>
          <c:val>
            <c:numRef>
              <c:f>('Evaluation Dashboard'!$E$4:$E$9,'Evaluation Dashboard'!$E$12:$E$15)</c:f>
              <c:numCache>
                <c:formatCode>#,##0</c:formatCode>
                <c:ptCount val="10"/>
                <c:pt idx="0">
                  <c:v>928.72398303250816</c:v>
                </c:pt>
                <c:pt idx="1">
                  <c:v>304.64360575886002</c:v>
                </c:pt>
                <c:pt idx="2">
                  <c:v>63.676488833746895</c:v>
                </c:pt>
                <c:pt idx="3">
                  <c:v>582.49068569104566</c:v>
                </c:pt>
                <c:pt idx="4">
                  <c:v>1879.5347633161607</c:v>
                </c:pt>
                <c:pt idx="5">
                  <c:v>270.52907188516474</c:v>
                </c:pt>
                <c:pt idx="6" formatCode="General">
                  <c:v>1</c:v>
                </c:pt>
                <c:pt idx="7" formatCode="General">
                  <c:v>9</c:v>
                </c:pt>
                <c:pt idx="8" formatCode="0.00%">
                  <c:v>0.88801821791494107</c:v>
                </c:pt>
                <c:pt idx="9" formatCode="0.00%">
                  <c:v>6.1303727099434512E-2</c:v>
                </c:pt>
              </c:numCache>
            </c:numRef>
          </c:val>
        </c:ser>
        <c:ser>
          <c:idx val="1"/>
          <c:order val="1"/>
          <c:tx>
            <c:strRef>
              <c:f>'Evaluation Dashboard'!$F$3</c:f>
              <c:strCache>
                <c:ptCount val="1"/>
                <c:pt idx="0">
                  <c:v>Adaptive Mutation 10 GA runs</c:v>
                </c:pt>
              </c:strCache>
            </c:strRef>
          </c:tx>
          <c:dLbls>
            <c:showVal val="1"/>
          </c:dLbls>
          <c:cat>
            <c:multiLvlStrRef>
              <c:f>('Evaluation Dashboard'!$C$4:$D$9,'Evaluation Dashboard'!$C$12:$D$15)</c:f>
              <c:multiLvlStrCache>
                <c:ptCount val="10"/>
                <c:lvl>
                  <c:pt idx="0">
                    <c:v>Proj Make-Span (Overall)</c:v>
                  </c:pt>
                  <c:pt idx="1">
                    <c:v>Average Proj Make-Span (Individual)</c:v>
                  </c:pt>
                  <c:pt idx="2">
                    <c:v>Priority-Weighted Plan-Lead</c:v>
                  </c:pt>
                  <c:pt idx="3">
                    <c:v>Code-Base Violation x Weight</c:v>
                  </c:pt>
                  <c:pt idx="4">
                    <c:v>Integrated Fitness - To Min()</c:v>
                  </c:pt>
                  <c:pt idx="5">
                    <c:v>Perfect Proj Make-Span (Individual): </c:v>
                  </c:pt>
                  <c:pt idx="6">
                    <c:v>Count of Code Base Constraint (Satisfied): 1</c:v>
                  </c:pt>
                  <c:pt idx="7">
                    <c:v>Count of Code Base Constraint (Unsatisfied): 0</c:v>
                  </c:pt>
                  <c:pt idx="8">
                    <c:v>Perfect/Actual Project Span Rate: </c:v>
                  </c:pt>
                  <c:pt idx="9">
                    <c:v>Valid/Total Rate: </c:v>
                  </c:pt>
                </c:lvl>
                <c:lvl>
                  <c:pt idx="0">
                    <c:v>Average</c:v>
                  </c:pt>
                  <c:pt idx="6">
                    <c:v>Ctr</c:v>
                  </c:pt>
                  <c:pt idx="8">
                    <c:v>Rate</c:v>
                  </c:pt>
                </c:lvl>
              </c:multiLvlStrCache>
            </c:multiLvlStrRef>
          </c:cat>
          <c:val>
            <c:numRef>
              <c:f>('Evaluation Dashboard'!$F$4:$F$9,'Evaluation Dashboard'!$F$12:$F$15)</c:f>
              <c:numCache>
                <c:formatCode>#,##0</c:formatCode>
                <c:ptCount val="10"/>
                <c:pt idx="0">
                  <c:v>1041.1954623267025</c:v>
                </c:pt>
                <c:pt idx="1">
                  <c:v>339.23564057670416</c:v>
                </c:pt>
                <c:pt idx="2">
                  <c:v>73.908374689826289</c:v>
                </c:pt>
                <c:pt idx="3">
                  <c:v>1429.7746730791187</c:v>
                </c:pt>
                <c:pt idx="4">
                  <c:v>2884.1141506723516</c:v>
                </c:pt>
                <c:pt idx="5">
                  <c:v>264.07405629148548</c:v>
                </c:pt>
                <c:pt idx="6" formatCode="General">
                  <c:v>1</c:v>
                </c:pt>
                <c:pt idx="7" formatCode="General">
                  <c:v>9</c:v>
                </c:pt>
                <c:pt idx="8" formatCode="0.00%">
                  <c:v>0.77843842068762825</c:v>
                </c:pt>
                <c:pt idx="9" formatCode="0.00%">
                  <c:v>6.1523692496736046E-2</c:v>
                </c:pt>
              </c:numCache>
            </c:numRef>
          </c:val>
        </c:ser>
        <c:ser>
          <c:idx val="2"/>
          <c:order val="2"/>
          <c:tx>
            <c:strRef>
              <c:f>'Evaluation Dashboard'!$G$3</c:f>
              <c:strCache>
                <c:ptCount val="1"/>
                <c:pt idx="0">
                  <c:v>Adaptive Crossover 10 GA runs</c:v>
                </c:pt>
              </c:strCache>
            </c:strRef>
          </c:tx>
          <c:dLbls>
            <c:showVal val="1"/>
          </c:dLbls>
          <c:cat>
            <c:multiLvlStrRef>
              <c:f>('Evaluation Dashboard'!$C$4:$D$9,'Evaluation Dashboard'!$C$12:$D$15)</c:f>
              <c:multiLvlStrCache>
                <c:ptCount val="10"/>
                <c:lvl>
                  <c:pt idx="0">
                    <c:v>Proj Make-Span (Overall)</c:v>
                  </c:pt>
                  <c:pt idx="1">
                    <c:v>Average Proj Make-Span (Individual)</c:v>
                  </c:pt>
                  <c:pt idx="2">
                    <c:v>Priority-Weighted Plan-Lead</c:v>
                  </c:pt>
                  <c:pt idx="3">
                    <c:v>Code-Base Violation x Weight</c:v>
                  </c:pt>
                  <c:pt idx="4">
                    <c:v>Integrated Fitness - To Min()</c:v>
                  </c:pt>
                  <c:pt idx="5">
                    <c:v>Perfect Proj Make-Span (Individual): </c:v>
                  </c:pt>
                  <c:pt idx="6">
                    <c:v>Count of Code Base Constraint (Satisfied): 1</c:v>
                  </c:pt>
                  <c:pt idx="7">
                    <c:v>Count of Code Base Constraint (Unsatisfied): 0</c:v>
                  </c:pt>
                  <c:pt idx="8">
                    <c:v>Perfect/Actual Project Span Rate: </c:v>
                  </c:pt>
                  <c:pt idx="9">
                    <c:v>Valid/Total Rate: </c:v>
                  </c:pt>
                </c:lvl>
                <c:lvl>
                  <c:pt idx="0">
                    <c:v>Average</c:v>
                  </c:pt>
                  <c:pt idx="6">
                    <c:v>Ctr</c:v>
                  </c:pt>
                  <c:pt idx="8">
                    <c:v>Rate</c:v>
                  </c:pt>
                </c:lvl>
              </c:multiLvlStrCache>
            </c:multiLvlStrRef>
          </c:cat>
          <c:val>
            <c:numRef>
              <c:f>('Evaluation Dashboard'!$G$4:$G$9,'Evaluation Dashboard'!$G$12:$G$15)</c:f>
              <c:numCache>
                <c:formatCode>#,##0</c:formatCode>
                <c:ptCount val="10"/>
                <c:pt idx="0">
                  <c:v>995.50709398924084</c:v>
                </c:pt>
                <c:pt idx="1">
                  <c:v>327.97610583307221</c:v>
                </c:pt>
                <c:pt idx="2">
                  <c:v>64.990074441687341</c:v>
                </c:pt>
                <c:pt idx="3">
                  <c:v>1417.2936845838194</c:v>
                </c:pt>
                <c:pt idx="4">
                  <c:v>2805.7669588478198</c:v>
                </c:pt>
                <c:pt idx="5">
                  <c:v>286.72130210701835</c:v>
                </c:pt>
                <c:pt idx="6" formatCode="General">
                  <c:v>0</c:v>
                </c:pt>
                <c:pt idx="7" formatCode="General">
                  <c:v>10</c:v>
                </c:pt>
                <c:pt idx="8" formatCode="0.00%">
                  <c:v>0.87421399610418249</c:v>
                </c:pt>
                <c:pt idx="9" formatCode="0.00%">
                  <c:v>6.3102675803050984E-2</c:v>
                </c:pt>
              </c:numCache>
            </c:numRef>
          </c:val>
        </c:ser>
        <c:ser>
          <c:idx val="3"/>
          <c:order val="3"/>
          <c:tx>
            <c:strRef>
              <c:f>'Evaluation Dashboard'!$H$3</c:f>
              <c:strCache>
                <c:ptCount val="1"/>
                <c:pt idx="0">
                  <c:v>Long Time Limit Adhoc GA runs</c:v>
                </c:pt>
              </c:strCache>
            </c:strRef>
          </c:tx>
          <c:dLbls>
            <c:showVal val="1"/>
          </c:dLbls>
          <c:cat>
            <c:multiLvlStrRef>
              <c:f>('Evaluation Dashboard'!$C$4:$D$9,'Evaluation Dashboard'!$C$12:$D$15)</c:f>
              <c:multiLvlStrCache>
                <c:ptCount val="10"/>
                <c:lvl>
                  <c:pt idx="0">
                    <c:v>Proj Make-Span (Overall)</c:v>
                  </c:pt>
                  <c:pt idx="1">
                    <c:v>Average Proj Make-Span (Individual)</c:v>
                  </c:pt>
                  <c:pt idx="2">
                    <c:v>Priority-Weighted Plan-Lead</c:v>
                  </c:pt>
                  <c:pt idx="3">
                    <c:v>Code-Base Violation x Weight</c:v>
                  </c:pt>
                  <c:pt idx="4">
                    <c:v>Integrated Fitness - To Min()</c:v>
                  </c:pt>
                  <c:pt idx="5">
                    <c:v>Perfect Proj Make-Span (Individual): </c:v>
                  </c:pt>
                  <c:pt idx="6">
                    <c:v>Count of Code Base Constraint (Satisfied): 1</c:v>
                  </c:pt>
                  <c:pt idx="7">
                    <c:v>Count of Code Base Constraint (Unsatisfied): 0</c:v>
                  </c:pt>
                  <c:pt idx="8">
                    <c:v>Perfect/Actual Project Span Rate: </c:v>
                  </c:pt>
                  <c:pt idx="9">
                    <c:v>Valid/Total Rate: </c:v>
                  </c:pt>
                </c:lvl>
                <c:lvl>
                  <c:pt idx="0">
                    <c:v>Average</c:v>
                  </c:pt>
                  <c:pt idx="6">
                    <c:v>Ctr</c:v>
                  </c:pt>
                  <c:pt idx="8">
                    <c:v>Rate</c:v>
                  </c:pt>
                </c:lvl>
              </c:multiLvlStrCache>
            </c:multiLvlStrRef>
          </c:cat>
          <c:val>
            <c:numRef>
              <c:f>('Evaluation Dashboard'!$H$4:$H$9,'Evaluation Dashboard'!$H$12:$H$15)</c:f>
              <c:numCache>
                <c:formatCode>#,##0</c:formatCode>
                <c:ptCount val="10"/>
                <c:pt idx="0">
                  <c:v>892.16098689284695</c:v>
                </c:pt>
                <c:pt idx="1">
                  <c:v>312.93572554172948</c:v>
                </c:pt>
                <c:pt idx="2">
                  <c:v>67.516315136476422</c:v>
                </c:pt>
                <c:pt idx="3">
                  <c:v>157.03882303176215</c:v>
                </c:pt>
                <c:pt idx="4">
                  <c:v>1429.6518506028149</c:v>
                </c:pt>
                <c:pt idx="5">
                  <c:v>268.013479693514</c:v>
                </c:pt>
                <c:pt idx="6" formatCode="General">
                  <c:v>5</c:v>
                </c:pt>
                <c:pt idx="7" formatCode="General">
                  <c:v>5</c:v>
                </c:pt>
                <c:pt idx="8" formatCode="0.00%">
                  <c:v>0.85644896960725836</c:v>
                </c:pt>
                <c:pt idx="9" formatCode="0.00%">
                  <c:v>7.1653929647734177E-2</c:v>
                </c:pt>
              </c:numCache>
            </c:numRef>
          </c:val>
        </c:ser>
        <c:overlap val="100"/>
        <c:axId val="87486848"/>
        <c:axId val="87488384"/>
      </c:barChart>
      <c:catAx>
        <c:axId val="87486848"/>
        <c:scaling>
          <c:orientation val="minMax"/>
        </c:scaling>
        <c:axPos val="l"/>
        <c:tickLblPos val="nextTo"/>
        <c:crossAx val="87488384"/>
        <c:crosses val="autoZero"/>
        <c:auto val="1"/>
        <c:lblAlgn val="ctr"/>
        <c:lblOffset val="100"/>
      </c:catAx>
      <c:valAx>
        <c:axId val="87488384"/>
        <c:scaling>
          <c:orientation val="minMax"/>
        </c:scaling>
        <c:axPos val="b"/>
        <c:majorGridlines/>
        <c:numFmt formatCode="0%" sourceLinked="1"/>
        <c:tickLblPos val="nextTo"/>
        <c:crossAx val="87486848"/>
        <c:crosses val="autoZero"/>
        <c:crossBetween val="between"/>
      </c:valAx>
    </c:plotArea>
    <c:legend>
      <c:legendPos val="b"/>
      <c:layout/>
    </c:legend>
    <c:plotVisOnly val="1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percentStacked"/>
        <c:ser>
          <c:idx val="0"/>
          <c:order val="0"/>
          <c:tx>
            <c:strRef>
              <c:f>'Evaluation Dashboard'!$E$41</c:f>
              <c:strCache>
                <c:ptCount val="1"/>
                <c:pt idx="0">
                  <c:v>Fixed 10 GA runs</c:v>
                </c:pt>
              </c:strCache>
            </c:strRef>
          </c:tx>
          <c:dLbls>
            <c:showVal val="1"/>
          </c:dLbls>
          <c:cat>
            <c:multiLvlStrRef>
              <c:f>('Evaluation Dashboard'!$C$42:$D$47,'Evaluation Dashboard'!$C$50:$D$53)</c:f>
              <c:multiLvlStrCache>
                <c:ptCount val="10"/>
                <c:lvl>
                  <c:pt idx="0">
                    <c:v>Proj Make-Span (Overall)</c:v>
                  </c:pt>
                  <c:pt idx="1">
                    <c:v>Average Proj Make-Span (Individual)</c:v>
                  </c:pt>
                  <c:pt idx="2">
                    <c:v>Priority-Weighted Plan-Lead</c:v>
                  </c:pt>
                  <c:pt idx="3">
                    <c:v>Code-Base Violation x Weight</c:v>
                  </c:pt>
                  <c:pt idx="4">
                    <c:v>Integrated Fitness - To Min()</c:v>
                  </c:pt>
                  <c:pt idx="5">
                    <c:v>Perfect Proj Make-Span (Individual): </c:v>
                  </c:pt>
                  <c:pt idx="6">
                    <c:v>Count of Code Base Constraint (Satisfied): 1</c:v>
                  </c:pt>
                  <c:pt idx="7">
                    <c:v>Count of Code Base Constraint (Unsatisfied): 0</c:v>
                  </c:pt>
                  <c:pt idx="8">
                    <c:v>Perfect/Actual Project Span Rate: </c:v>
                  </c:pt>
                  <c:pt idx="9">
                    <c:v>Valid/Total Rate: </c:v>
                  </c:pt>
                </c:lvl>
                <c:lvl>
                  <c:pt idx="0">
                    <c:v>Average</c:v>
                  </c:pt>
                  <c:pt idx="6">
                    <c:v>Ctr</c:v>
                  </c:pt>
                  <c:pt idx="8">
                    <c:v>Rate</c:v>
                  </c:pt>
                </c:lvl>
              </c:multiLvlStrCache>
            </c:multiLvlStrRef>
          </c:cat>
          <c:val>
            <c:numRef>
              <c:f>('Evaluation Dashboard'!$E$42:$E$47,'Evaluation Dashboard'!$E$50:$E$53)</c:f>
              <c:numCache>
                <c:formatCode>#,##0</c:formatCode>
                <c:ptCount val="10"/>
                <c:pt idx="0">
                  <c:v>928.72398303250816</c:v>
                </c:pt>
                <c:pt idx="1">
                  <c:v>304.64360575886002</c:v>
                </c:pt>
                <c:pt idx="2">
                  <c:v>63.676488833746895</c:v>
                </c:pt>
                <c:pt idx="3">
                  <c:v>582.49068569104566</c:v>
                </c:pt>
                <c:pt idx="4">
                  <c:v>1879.5347633161607</c:v>
                </c:pt>
                <c:pt idx="5">
                  <c:v>270.52907188516474</c:v>
                </c:pt>
                <c:pt idx="6" formatCode="General">
                  <c:v>1</c:v>
                </c:pt>
                <c:pt idx="7" formatCode="General">
                  <c:v>9</c:v>
                </c:pt>
                <c:pt idx="8" formatCode="0.00%">
                  <c:v>0.88801821791494107</c:v>
                </c:pt>
                <c:pt idx="9" formatCode="0.00%">
                  <c:v>6.1303727099434512E-2</c:v>
                </c:pt>
              </c:numCache>
            </c:numRef>
          </c:val>
        </c:ser>
        <c:ser>
          <c:idx val="1"/>
          <c:order val="1"/>
          <c:tx>
            <c:strRef>
              <c:f>'Evaluation Dashboard'!$F$41</c:f>
              <c:strCache>
                <c:ptCount val="1"/>
                <c:pt idx="0">
                  <c:v>Long Time Limit Adhoc GA runs</c:v>
                </c:pt>
              </c:strCache>
            </c:strRef>
          </c:tx>
          <c:dLbls>
            <c:showVal val="1"/>
          </c:dLbls>
          <c:cat>
            <c:multiLvlStrRef>
              <c:f>('Evaluation Dashboard'!$C$42:$D$47,'Evaluation Dashboard'!$C$50:$D$53)</c:f>
              <c:multiLvlStrCache>
                <c:ptCount val="10"/>
                <c:lvl>
                  <c:pt idx="0">
                    <c:v>Proj Make-Span (Overall)</c:v>
                  </c:pt>
                  <c:pt idx="1">
                    <c:v>Average Proj Make-Span (Individual)</c:v>
                  </c:pt>
                  <c:pt idx="2">
                    <c:v>Priority-Weighted Plan-Lead</c:v>
                  </c:pt>
                  <c:pt idx="3">
                    <c:v>Code-Base Violation x Weight</c:v>
                  </c:pt>
                  <c:pt idx="4">
                    <c:v>Integrated Fitness - To Min()</c:v>
                  </c:pt>
                  <c:pt idx="5">
                    <c:v>Perfect Proj Make-Span (Individual): </c:v>
                  </c:pt>
                  <c:pt idx="6">
                    <c:v>Count of Code Base Constraint (Satisfied): 1</c:v>
                  </c:pt>
                  <c:pt idx="7">
                    <c:v>Count of Code Base Constraint (Unsatisfied): 0</c:v>
                  </c:pt>
                  <c:pt idx="8">
                    <c:v>Perfect/Actual Project Span Rate: </c:v>
                  </c:pt>
                  <c:pt idx="9">
                    <c:v>Valid/Total Rate: </c:v>
                  </c:pt>
                </c:lvl>
                <c:lvl>
                  <c:pt idx="0">
                    <c:v>Average</c:v>
                  </c:pt>
                  <c:pt idx="6">
                    <c:v>Ctr</c:v>
                  </c:pt>
                  <c:pt idx="8">
                    <c:v>Rate</c:v>
                  </c:pt>
                </c:lvl>
              </c:multiLvlStrCache>
            </c:multiLvlStrRef>
          </c:cat>
          <c:val>
            <c:numRef>
              <c:f>('Evaluation Dashboard'!$F$42:$F$47,'Evaluation Dashboard'!$F$50:$F$53)</c:f>
              <c:numCache>
                <c:formatCode>#,##0</c:formatCode>
                <c:ptCount val="10"/>
                <c:pt idx="0">
                  <c:v>892.16098689284695</c:v>
                </c:pt>
                <c:pt idx="1">
                  <c:v>312.93572554172948</c:v>
                </c:pt>
                <c:pt idx="2">
                  <c:v>67.516315136476422</c:v>
                </c:pt>
                <c:pt idx="3">
                  <c:v>157.03882303176215</c:v>
                </c:pt>
                <c:pt idx="4">
                  <c:v>1429.6518506028149</c:v>
                </c:pt>
                <c:pt idx="5">
                  <c:v>268.013479693514</c:v>
                </c:pt>
                <c:pt idx="6" formatCode="General">
                  <c:v>5</c:v>
                </c:pt>
                <c:pt idx="7" formatCode="General">
                  <c:v>5</c:v>
                </c:pt>
                <c:pt idx="8" formatCode="0.00%">
                  <c:v>0.85644896960725836</c:v>
                </c:pt>
                <c:pt idx="9" formatCode="0.00%">
                  <c:v>7.1653929647734177E-2</c:v>
                </c:pt>
              </c:numCache>
            </c:numRef>
          </c:val>
        </c:ser>
        <c:overlap val="100"/>
        <c:axId val="73304704"/>
        <c:axId val="73310592"/>
      </c:barChart>
      <c:catAx>
        <c:axId val="73304704"/>
        <c:scaling>
          <c:orientation val="minMax"/>
        </c:scaling>
        <c:axPos val="l"/>
        <c:tickLblPos val="nextTo"/>
        <c:crossAx val="73310592"/>
        <c:crosses val="autoZero"/>
        <c:auto val="1"/>
        <c:lblAlgn val="ctr"/>
        <c:lblOffset val="100"/>
      </c:catAx>
      <c:valAx>
        <c:axId val="73310592"/>
        <c:scaling>
          <c:orientation val="minMax"/>
        </c:scaling>
        <c:axPos val="b"/>
        <c:majorGridlines/>
        <c:numFmt formatCode="0%" sourceLinked="1"/>
        <c:tickLblPos val="nextTo"/>
        <c:crossAx val="73304704"/>
        <c:crosses val="autoZero"/>
        <c:crossBetween val="between"/>
      </c:valAx>
    </c:plotArea>
    <c:legend>
      <c:legendPos val="b"/>
      <c:layout/>
    </c:legend>
    <c:plotVisOnly val="1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percentStacked"/>
        <c:ser>
          <c:idx val="0"/>
          <c:order val="0"/>
          <c:tx>
            <c:strRef>
              <c:f>'Evaluation Dashboard'!$E$3</c:f>
              <c:strCache>
                <c:ptCount val="1"/>
                <c:pt idx="0">
                  <c:v>Fixed 10 GA runs</c:v>
                </c:pt>
              </c:strCache>
            </c:strRef>
          </c:tx>
          <c:dLbls>
            <c:showVal val="1"/>
          </c:dLbls>
          <c:cat>
            <c:multiLvlStrRef>
              <c:f>'Evaluation Dashboard'!$C$4:$D$15</c:f>
              <c:multiLvlStrCache>
                <c:ptCount val="12"/>
                <c:lvl>
                  <c:pt idx="0">
                    <c:v>Proj Make-Span (Overall)</c:v>
                  </c:pt>
                  <c:pt idx="1">
                    <c:v>Average Proj Make-Span (Individual)</c:v>
                  </c:pt>
                  <c:pt idx="2">
                    <c:v>Priority-Weighted Plan-Lead</c:v>
                  </c:pt>
                  <c:pt idx="3">
                    <c:v>Code-Base Violation x Weight</c:v>
                  </c:pt>
                  <c:pt idx="4">
                    <c:v>Integrated Fitness - To Min()</c:v>
                  </c:pt>
                  <c:pt idx="5">
                    <c:v>Perfect Proj Make-Span (Individual): </c:v>
                  </c:pt>
                  <c:pt idx="6">
                    <c:v>Total Valid Trials: </c:v>
                  </c:pt>
                  <c:pt idx="7">
                    <c:v>Total Trials: </c:v>
                  </c:pt>
                  <c:pt idx="8">
                    <c:v>Count of Code Base Constraint (Satisfied): 1</c:v>
                  </c:pt>
                  <c:pt idx="9">
                    <c:v>Count of Code Base Constraint (Unsatisfied): 0</c:v>
                  </c:pt>
                  <c:pt idx="10">
                    <c:v>Perfect/Actual Project Span Rate: </c:v>
                  </c:pt>
                  <c:pt idx="11">
                    <c:v>Valid/Total Rate: </c:v>
                  </c:pt>
                </c:lvl>
                <c:lvl>
                  <c:pt idx="0">
                    <c:v>Average</c:v>
                  </c:pt>
                  <c:pt idx="8">
                    <c:v>Ctr</c:v>
                  </c:pt>
                  <c:pt idx="10">
                    <c:v>Rate</c:v>
                  </c:pt>
                </c:lvl>
              </c:multiLvlStrCache>
            </c:multiLvlStrRef>
          </c:cat>
          <c:val>
            <c:numRef>
              <c:f>'Evaluation Dashboard'!$E$4:$E$15</c:f>
              <c:numCache>
                <c:formatCode>#,##0</c:formatCode>
                <c:ptCount val="12"/>
                <c:pt idx="0">
                  <c:v>928.72398303250816</c:v>
                </c:pt>
                <c:pt idx="1">
                  <c:v>304.64360575886002</c:v>
                </c:pt>
                <c:pt idx="2">
                  <c:v>63.676488833746895</c:v>
                </c:pt>
                <c:pt idx="3">
                  <c:v>582.49068569104566</c:v>
                </c:pt>
                <c:pt idx="4">
                  <c:v>1879.5347633161607</c:v>
                </c:pt>
                <c:pt idx="5">
                  <c:v>270.52907188516474</c:v>
                </c:pt>
                <c:pt idx="6">
                  <c:v>3843.1</c:v>
                </c:pt>
                <c:pt idx="7">
                  <c:v>62689.5</c:v>
                </c:pt>
                <c:pt idx="8" formatCode="General">
                  <c:v>1</c:v>
                </c:pt>
                <c:pt idx="9" formatCode="General">
                  <c:v>9</c:v>
                </c:pt>
                <c:pt idx="10" formatCode="0.00%">
                  <c:v>0.88801821791494107</c:v>
                </c:pt>
                <c:pt idx="11" formatCode="0.00%">
                  <c:v>6.1303727099434512E-2</c:v>
                </c:pt>
              </c:numCache>
            </c:numRef>
          </c:val>
        </c:ser>
        <c:ser>
          <c:idx val="1"/>
          <c:order val="1"/>
          <c:tx>
            <c:strRef>
              <c:f>'Evaluation Dashboard'!$F$3</c:f>
              <c:strCache>
                <c:ptCount val="1"/>
                <c:pt idx="0">
                  <c:v>Adaptive Mutation 10 GA runs</c:v>
                </c:pt>
              </c:strCache>
            </c:strRef>
          </c:tx>
          <c:dLbls>
            <c:showVal val="1"/>
          </c:dLbls>
          <c:cat>
            <c:multiLvlStrRef>
              <c:f>'Evaluation Dashboard'!$C$4:$D$15</c:f>
              <c:multiLvlStrCache>
                <c:ptCount val="12"/>
                <c:lvl>
                  <c:pt idx="0">
                    <c:v>Proj Make-Span (Overall)</c:v>
                  </c:pt>
                  <c:pt idx="1">
                    <c:v>Average Proj Make-Span (Individual)</c:v>
                  </c:pt>
                  <c:pt idx="2">
                    <c:v>Priority-Weighted Plan-Lead</c:v>
                  </c:pt>
                  <c:pt idx="3">
                    <c:v>Code-Base Violation x Weight</c:v>
                  </c:pt>
                  <c:pt idx="4">
                    <c:v>Integrated Fitness - To Min()</c:v>
                  </c:pt>
                  <c:pt idx="5">
                    <c:v>Perfect Proj Make-Span (Individual): </c:v>
                  </c:pt>
                  <c:pt idx="6">
                    <c:v>Total Valid Trials: </c:v>
                  </c:pt>
                  <c:pt idx="7">
                    <c:v>Total Trials: </c:v>
                  </c:pt>
                  <c:pt idx="8">
                    <c:v>Count of Code Base Constraint (Satisfied): 1</c:v>
                  </c:pt>
                  <c:pt idx="9">
                    <c:v>Count of Code Base Constraint (Unsatisfied): 0</c:v>
                  </c:pt>
                  <c:pt idx="10">
                    <c:v>Perfect/Actual Project Span Rate: </c:v>
                  </c:pt>
                  <c:pt idx="11">
                    <c:v>Valid/Total Rate: </c:v>
                  </c:pt>
                </c:lvl>
                <c:lvl>
                  <c:pt idx="0">
                    <c:v>Average</c:v>
                  </c:pt>
                  <c:pt idx="8">
                    <c:v>Ctr</c:v>
                  </c:pt>
                  <c:pt idx="10">
                    <c:v>Rate</c:v>
                  </c:pt>
                </c:lvl>
              </c:multiLvlStrCache>
            </c:multiLvlStrRef>
          </c:cat>
          <c:val>
            <c:numRef>
              <c:f>'Evaluation Dashboard'!$F$4:$F$15</c:f>
              <c:numCache>
                <c:formatCode>#,##0</c:formatCode>
                <c:ptCount val="12"/>
                <c:pt idx="0">
                  <c:v>1041.1954623267025</c:v>
                </c:pt>
                <c:pt idx="1">
                  <c:v>339.23564057670416</c:v>
                </c:pt>
                <c:pt idx="2">
                  <c:v>73.908374689826289</c:v>
                </c:pt>
                <c:pt idx="3">
                  <c:v>1429.7746730791187</c:v>
                </c:pt>
                <c:pt idx="4">
                  <c:v>2884.1141506723516</c:v>
                </c:pt>
                <c:pt idx="5">
                  <c:v>264.07405629148548</c:v>
                </c:pt>
                <c:pt idx="6">
                  <c:v>3204.4</c:v>
                </c:pt>
                <c:pt idx="7">
                  <c:v>52084</c:v>
                </c:pt>
                <c:pt idx="8" formatCode="General">
                  <c:v>1</c:v>
                </c:pt>
                <c:pt idx="9" formatCode="General">
                  <c:v>9</c:v>
                </c:pt>
                <c:pt idx="10" formatCode="0.00%">
                  <c:v>0.77843842068762825</c:v>
                </c:pt>
                <c:pt idx="11" formatCode="0.00%">
                  <c:v>6.1523692496736046E-2</c:v>
                </c:pt>
              </c:numCache>
            </c:numRef>
          </c:val>
        </c:ser>
        <c:ser>
          <c:idx val="2"/>
          <c:order val="2"/>
          <c:tx>
            <c:strRef>
              <c:f>'Evaluation Dashboard'!$G$3</c:f>
              <c:strCache>
                <c:ptCount val="1"/>
                <c:pt idx="0">
                  <c:v>Adaptive Crossover 10 GA runs</c:v>
                </c:pt>
              </c:strCache>
            </c:strRef>
          </c:tx>
          <c:dLbls>
            <c:showVal val="1"/>
          </c:dLbls>
          <c:cat>
            <c:multiLvlStrRef>
              <c:f>'Evaluation Dashboard'!$C$4:$D$15</c:f>
              <c:multiLvlStrCache>
                <c:ptCount val="12"/>
                <c:lvl>
                  <c:pt idx="0">
                    <c:v>Proj Make-Span (Overall)</c:v>
                  </c:pt>
                  <c:pt idx="1">
                    <c:v>Average Proj Make-Span (Individual)</c:v>
                  </c:pt>
                  <c:pt idx="2">
                    <c:v>Priority-Weighted Plan-Lead</c:v>
                  </c:pt>
                  <c:pt idx="3">
                    <c:v>Code-Base Violation x Weight</c:v>
                  </c:pt>
                  <c:pt idx="4">
                    <c:v>Integrated Fitness - To Min()</c:v>
                  </c:pt>
                  <c:pt idx="5">
                    <c:v>Perfect Proj Make-Span (Individual): </c:v>
                  </c:pt>
                  <c:pt idx="6">
                    <c:v>Total Valid Trials: </c:v>
                  </c:pt>
                  <c:pt idx="7">
                    <c:v>Total Trials: </c:v>
                  </c:pt>
                  <c:pt idx="8">
                    <c:v>Count of Code Base Constraint (Satisfied): 1</c:v>
                  </c:pt>
                  <c:pt idx="9">
                    <c:v>Count of Code Base Constraint (Unsatisfied): 0</c:v>
                  </c:pt>
                  <c:pt idx="10">
                    <c:v>Perfect/Actual Project Span Rate: </c:v>
                  </c:pt>
                  <c:pt idx="11">
                    <c:v>Valid/Total Rate: </c:v>
                  </c:pt>
                </c:lvl>
                <c:lvl>
                  <c:pt idx="0">
                    <c:v>Average</c:v>
                  </c:pt>
                  <c:pt idx="8">
                    <c:v>Ctr</c:v>
                  </c:pt>
                  <c:pt idx="10">
                    <c:v>Rate</c:v>
                  </c:pt>
                </c:lvl>
              </c:multiLvlStrCache>
            </c:multiLvlStrRef>
          </c:cat>
          <c:val>
            <c:numRef>
              <c:f>'Evaluation Dashboard'!$G$4:$G$15</c:f>
              <c:numCache>
                <c:formatCode>#,##0</c:formatCode>
                <c:ptCount val="12"/>
                <c:pt idx="0">
                  <c:v>995.50709398924084</c:v>
                </c:pt>
                <c:pt idx="1">
                  <c:v>327.97610583307221</c:v>
                </c:pt>
                <c:pt idx="2">
                  <c:v>64.990074441687341</c:v>
                </c:pt>
                <c:pt idx="3">
                  <c:v>1417.2936845838194</c:v>
                </c:pt>
                <c:pt idx="4">
                  <c:v>2805.7669588478198</c:v>
                </c:pt>
                <c:pt idx="5">
                  <c:v>286.72130210701835</c:v>
                </c:pt>
                <c:pt idx="6">
                  <c:v>3256.3</c:v>
                </c:pt>
                <c:pt idx="7">
                  <c:v>51603.199999999997</c:v>
                </c:pt>
                <c:pt idx="8" formatCode="General">
                  <c:v>0</c:v>
                </c:pt>
                <c:pt idx="9" formatCode="General">
                  <c:v>10</c:v>
                </c:pt>
                <c:pt idx="10" formatCode="0.00%">
                  <c:v>0.87421399610418249</c:v>
                </c:pt>
                <c:pt idx="11" formatCode="0.00%">
                  <c:v>6.3102675803050984E-2</c:v>
                </c:pt>
              </c:numCache>
            </c:numRef>
          </c:val>
        </c:ser>
        <c:overlap val="100"/>
        <c:axId val="79173888"/>
        <c:axId val="79200256"/>
      </c:barChart>
      <c:catAx>
        <c:axId val="79173888"/>
        <c:scaling>
          <c:orientation val="minMax"/>
        </c:scaling>
        <c:axPos val="l"/>
        <c:tickLblPos val="nextTo"/>
        <c:crossAx val="79200256"/>
        <c:crosses val="autoZero"/>
        <c:auto val="1"/>
        <c:lblAlgn val="ctr"/>
        <c:lblOffset val="100"/>
      </c:catAx>
      <c:valAx>
        <c:axId val="79200256"/>
        <c:scaling>
          <c:orientation val="minMax"/>
        </c:scaling>
        <c:axPos val="b"/>
        <c:majorGridlines/>
        <c:numFmt formatCode="0%" sourceLinked="1"/>
        <c:tickLblPos val="nextTo"/>
        <c:crossAx val="79173888"/>
        <c:crosses val="autoZero"/>
        <c:crossBetween val="between"/>
      </c:valAx>
    </c:plotArea>
    <c:legend>
      <c:legendPos val="b"/>
      <c:layout/>
    </c:legend>
    <c:plotVisOnly val="1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strRef>
              <c:f>'Evaluaton Raw'!$C$5</c:f>
              <c:strCache>
                <c:ptCount val="1"/>
                <c:pt idx="0">
                  <c:v>Average Proj Make-Span (Individual)</c:v>
                </c:pt>
              </c:strCache>
            </c:strRef>
          </c:tx>
          <c:spPr>
            <a:ln w="15875"/>
          </c:spPr>
          <c:cat>
            <c:strRef>
              <c:f>'Evaluaton Raw'!$D$3:$M$3</c:f>
              <c:strCache>
                <c:ptCount val="10"/>
                <c:pt idx="0">
                  <c:v>Fix 01</c:v>
                </c:pt>
                <c:pt idx="1">
                  <c:v>Fix 02</c:v>
                </c:pt>
                <c:pt idx="2">
                  <c:v>Fix 03</c:v>
                </c:pt>
                <c:pt idx="3">
                  <c:v>Fix 04</c:v>
                </c:pt>
                <c:pt idx="4">
                  <c:v>Fix 05</c:v>
                </c:pt>
                <c:pt idx="5">
                  <c:v>Fix 06</c:v>
                </c:pt>
                <c:pt idx="6">
                  <c:v>Fix 07</c:v>
                </c:pt>
                <c:pt idx="7">
                  <c:v>Fix 08</c:v>
                </c:pt>
                <c:pt idx="8">
                  <c:v>Fix 09</c:v>
                </c:pt>
                <c:pt idx="9">
                  <c:v>Fix 10</c:v>
                </c:pt>
              </c:strCache>
            </c:strRef>
          </c:cat>
          <c:val>
            <c:numRef>
              <c:f>'Evaluaton Raw'!$D$5:$M$5</c:f>
              <c:numCache>
                <c:formatCode>#,##0.00</c:formatCode>
                <c:ptCount val="10"/>
                <c:pt idx="0">
                  <c:v>280.53191016163714</c:v>
                </c:pt>
                <c:pt idx="1">
                  <c:v>305.42950657602825</c:v>
                </c:pt>
                <c:pt idx="2">
                  <c:v>273.42827110232759</c:v>
                </c:pt>
                <c:pt idx="3">
                  <c:v>304.43885640041407</c:v>
                </c:pt>
                <c:pt idx="4">
                  <c:v>335.68068056508685</c:v>
                </c:pt>
                <c:pt idx="5">
                  <c:v>317.79255135472192</c:v>
                </c:pt>
                <c:pt idx="6">
                  <c:v>326.47299905237986</c:v>
                </c:pt>
                <c:pt idx="7">
                  <c:v>291.07022371541194</c:v>
                </c:pt>
                <c:pt idx="8">
                  <c:v>281.83646249948845</c:v>
                </c:pt>
                <c:pt idx="9">
                  <c:v>329.75459616110459</c:v>
                </c:pt>
              </c:numCache>
            </c:numRef>
          </c:val>
        </c:ser>
        <c:ser>
          <c:idx val="3"/>
          <c:order val="1"/>
          <c:tx>
            <c:strRef>
              <c:f>'Evaluaton Raw'!$C$7</c:f>
              <c:strCache>
                <c:ptCount val="1"/>
                <c:pt idx="0">
                  <c:v>Code-Base Violation x Weight</c:v>
                </c:pt>
              </c:strCache>
            </c:strRef>
          </c:tx>
          <c:dLbls>
            <c:showVal val="1"/>
          </c:dLbls>
          <c:cat>
            <c:strRef>
              <c:f>'Evaluaton Raw'!$D$3:$M$3</c:f>
              <c:strCache>
                <c:ptCount val="10"/>
                <c:pt idx="0">
                  <c:v>Fix 01</c:v>
                </c:pt>
                <c:pt idx="1">
                  <c:v>Fix 02</c:v>
                </c:pt>
                <c:pt idx="2">
                  <c:v>Fix 03</c:v>
                </c:pt>
                <c:pt idx="3">
                  <c:v>Fix 04</c:v>
                </c:pt>
                <c:pt idx="4">
                  <c:v>Fix 05</c:v>
                </c:pt>
                <c:pt idx="5">
                  <c:v>Fix 06</c:v>
                </c:pt>
                <c:pt idx="6">
                  <c:v>Fix 07</c:v>
                </c:pt>
                <c:pt idx="7">
                  <c:v>Fix 08</c:v>
                </c:pt>
                <c:pt idx="8">
                  <c:v>Fix 09</c:v>
                </c:pt>
                <c:pt idx="9">
                  <c:v>Fix 10</c:v>
                </c:pt>
              </c:strCache>
            </c:strRef>
          </c:cat>
          <c:val>
            <c:numRef>
              <c:f>'Evaluaton Raw'!$D$7:$M$7</c:f>
              <c:numCache>
                <c:formatCode>#,##0.00</c:formatCode>
                <c:ptCount val="10"/>
                <c:pt idx="0">
                  <c:v>33.682477536422084</c:v>
                </c:pt>
                <c:pt idx="1">
                  <c:v>621.28672930557514</c:v>
                </c:pt>
                <c:pt idx="2">
                  <c:v>5.422564528635121</c:v>
                </c:pt>
                <c:pt idx="3">
                  <c:v>3339.6580682448985</c:v>
                </c:pt>
                <c:pt idx="4">
                  <c:v>657.13738685844874</c:v>
                </c:pt>
                <c:pt idx="5">
                  <c:v>0</c:v>
                </c:pt>
                <c:pt idx="6">
                  <c:v>97.064214507918223</c:v>
                </c:pt>
                <c:pt idx="7">
                  <c:v>543.74436839643749</c:v>
                </c:pt>
                <c:pt idx="8">
                  <c:v>17.490839700985816</c:v>
                </c:pt>
                <c:pt idx="9">
                  <c:v>509.42020783113549</c:v>
                </c:pt>
              </c:numCache>
            </c:numRef>
          </c:val>
        </c:ser>
        <c:ser>
          <c:idx val="4"/>
          <c:order val="2"/>
          <c:tx>
            <c:strRef>
              <c:f>'Evaluaton Raw'!$C$8</c:f>
              <c:strCache>
                <c:ptCount val="1"/>
                <c:pt idx="0">
                  <c:v>Integrated Fitness - To Min()</c:v>
                </c:pt>
              </c:strCache>
            </c:strRef>
          </c:tx>
          <c:dLbls>
            <c:showVal val="1"/>
          </c:dLbls>
          <c:cat>
            <c:strRef>
              <c:f>'Evaluaton Raw'!$D$3:$M$3</c:f>
              <c:strCache>
                <c:ptCount val="10"/>
                <c:pt idx="0">
                  <c:v>Fix 01</c:v>
                </c:pt>
                <c:pt idx="1">
                  <c:v>Fix 02</c:v>
                </c:pt>
                <c:pt idx="2">
                  <c:v>Fix 03</c:v>
                </c:pt>
                <c:pt idx="3">
                  <c:v>Fix 04</c:v>
                </c:pt>
                <c:pt idx="4">
                  <c:v>Fix 05</c:v>
                </c:pt>
                <c:pt idx="5">
                  <c:v>Fix 06</c:v>
                </c:pt>
                <c:pt idx="6">
                  <c:v>Fix 07</c:v>
                </c:pt>
                <c:pt idx="7">
                  <c:v>Fix 08</c:v>
                </c:pt>
                <c:pt idx="8">
                  <c:v>Fix 09</c:v>
                </c:pt>
                <c:pt idx="9">
                  <c:v>Fix 10</c:v>
                </c:pt>
              </c:strCache>
            </c:strRef>
          </c:cat>
          <c:val>
            <c:numRef>
              <c:f>'Evaluaton Raw'!$D$8:$M$8</c:f>
              <c:numCache>
                <c:formatCode>#,##0.00</c:formatCode>
                <c:ptCount val="10"/>
                <c:pt idx="0">
                  <c:v>1372.4749943907361</c:v>
                </c:pt>
                <c:pt idx="1">
                  <c:v>1918.3723107764636</c:v>
                </c:pt>
                <c:pt idx="2">
                  <c:v>1219.5639520566751</c:v>
                </c:pt>
                <c:pt idx="3">
                  <c:v>4621.8769363097963</c:v>
                </c:pt>
                <c:pt idx="4">
                  <c:v>1933.6088025981715</c:v>
                </c:pt>
                <c:pt idx="5">
                  <c:v>1251.6314943108155</c:v>
                </c:pt>
                <c:pt idx="6">
                  <c:v>1654.018786763882</c:v>
                </c:pt>
                <c:pt idx="7">
                  <c:v>1827.7744621875472</c:v>
                </c:pt>
                <c:pt idx="8">
                  <c:v>1138.4444975804975</c:v>
                </c:pt>
                <c:pt idx="9">
                  <c:v>1857.5813961870222</c:v>
                </c:pt>
              </c:numCache>
            </c:numRef>
          </c:val>
        </c:ser>
        <c:ser>
          <c:idx val="5"/>
          <c:order val="3"/>
          <c:tx>
            <c:strRef>
              <c:f>'Evaluaton Raw'!$C$9</c:f>
              <c:strCache>
                <c:ptCount val="1"/>
                <c:pt idx="0">
                  <c:v>Perfect Proj Make-Span (Individual): </c:v>
                </c:pt>
              </c:strCache>
            </c:strRef>
          </c:tx>
          <c:spPr>
            <a:ln w="15875"/>
          </c:spPr>
          <c:cat>
            <c:strRef>
              <c:f>'Evaluaton Raw'!$D$3:$M$3</c:f>
              <c:strCache>
                <c:ptCount val="10"/>
                <c:pt idx="0">
                  <c:v>Fix 01</c:v>
                </c:pt>
                <c:pt idx="1">
                  <c:v>Fix 02</c:v>
                </c:pt>
                <c:pt idx="2">
                  <c:v>Fix 03</c:v>
                </c:pt>
                <c:pt idx="3">
                  <c:v>Fix 04</c:v>
                </c:pt>
                <c:pt idx="4">
                  <c:v>Fix 05</c:v>
                </c:pt>
                <c:pt idx="5">
                  <c:v>Fix 06</c:v>
                </c:pt>
                <c:pt idx="6">
                  <c:v>Fix 07</c:v>
                </c:pt>
                <c:pt idx="7">
                  <c:v>Fix 08</c:v>
                </c:pt>
                <c:pt idx="8">
                  <c:v>Fix 09</c:v>
                </c:pt>
                <c:pt idx="9">
                  <c:v>Fix 10</c:v>
                </c:pt>
              </c:strCache>
            </c:strRef>
          </c:cat>
          <c:val>
            <c:numRef>
              <c:f>'Evaluaton Raw'!$D$9:$M$9</c:f>
              <c:numCache>
                <c:formatCode>#,##0.00</c:formatCode>
                <c:ptCount val="10"/>
                <c:pt idx="0">
                  <c:v>239.28832034765153</c:v>
                </c:pt>
                <c:pt idx="1">
                  <c:v>274.09366905166809</c:v>
                </c:pt>
                <c:pt idx="2">
                  <c:v>255.85641042455219</c:v>
                </c:pt>
                <c:pt idx="3">
                  <c:v>263.80530824041404</c:v>
                </c:pt>
                <c:pt idx="4">
                  <c:v>291.09196551345923</c:v>
                </c:pt>
                <c:pt idx="5">
                  <c:v>278.64991996775268</c:v>
                </c:pt>
                <c:pt idx="6">
                  <c:v>300.55259315809127</c:v>
                </c:pt>
                <c:pt idx="7">
                  <c:v>268.08661071507237</c:v>
                </c:pt>
                <c:pt idx="8">
                  <c:v>252.47183543298596</c:v>
                </c:pt>
                <c:pt idx="9">
                  <c:v>281.39408600000002</c:v>
                </c:pt>
              </c:numCache>
            </c:numRef>
          </c:val>
        </c:ser>
        <c:ser>
          <c:idx val="6"/>
          <c:order val="4"/>
          <c:tx>
            <c:strRef>
              <c:f>'Evaluaton Raw'!$C$10</c:f>
              <c:strCache>
                <c:ptCount val="1"/>
                <c:pt idx="0">
                  <c:v>Total Valid Trials: </c:v>
                </c:pt>
              </c:strCache>
            </c:strRef>
          </c:tx>
          <c:cat>
            <c:strRef>
              <c:f>'Evaluaton Raw'!$D$3:$M$3</c:f>
              <c:strCache>
                <c:ptCount val="10"/>
                <c:pt idx="0">
                  <c:v>Fix 01</c:v>
                </c:pt>
                <c:pt idx="1">
                  <c:v>Fix 02</c:v>
                </c:pt>
                <c:pt idx="2">
                  <c:v>Fix 03</c:v>
                </c:pt>
                <c:pt idx="3">
                  <c:v>Fix 04</c:v>
                </c:pt>
                <c:pt idx="4">
                  <c:v>Fix 05</c:v>
                </c:pt>
                <c:pt idx="5">
                  <c:v>Fix 06</c:v>
                </c:pt>
                <c:pt idx="6">
                  <c:v>Fix 07</c:v>
                </c:pt>
                <c:pt idx="7">
                  <c:v>Fix 08</c:v>
                </c:pt>
                <c:pt idx="8">
                  <c:v>Fix 09</c:v>
                </c:pt>
                <c:pt idx="9">
                  <c:v>Fix 10</c:v>
                </c:pt>
              </c:strCache>
            </c:strRef>
          </c:cat>
          <c:val>
            <c:numRef>
              <c:f>'Evaluaton Raw'!$D$10:$M$10</c:f>
              <c:numCache>
                <c:formatCode>#,##0</c:formatCode>
                <c:ptCount val="10"/>
                <c:pt idx="0">
                  <c:v>4050</c:v>
                </c:pt>
                <c:pt idx="1">
                  <c:v>3398</c:v>
                </c:pt>
                <c:pt idx="2">
                  <c:v>3978</c:v>
                </c:pt>
                <c:pt idx="3">
                  <c:v>3963</c:v>
                </c:pt>
                <c:pt idx="4">
                  <c:v>3985</c:v>
                </c:pt>
                <c:pt idx="5">
                  <c:v>4107</c:v>
                </c:pt>
                <c:pt idx="6">
                  <c:v>3424</c:v>
                </c:pt>
                <c:pt idx="7">
                  <c:v>4024</c:v>
                </c:pt>
                <c:pt idx="8">
                  <c:v>4170</c:v>
                </c:pt>
                <c:pt idx="9">
                  <c:v>3332</c:v>
                </c:pt>
              </c:numCache>
            </c:numRef>
          </c:val>
        </c:ser>
        <c:marker val="1"/>
        <c:axId val="617459712"/>
        <c:axId val="617461248"/>
      </c:lineChart>
      <c:catAx>
        <c:axId val="617459712"/>
        <c:scaling>
          <c:orientation val="minMax"/>
        </c:scaling>
        <c:axPos val="b"/>
        <c:tickLblPos val="nextTo"/>
        <c:crossAx val="617461248"/>
        <c:crosses val="autoZero"/>
        <c:auto val="1"/>
        <c:lblAlgn val="ctr"/>
        <c:lblOffset val="100"/>
      </c:catAx>
      <c:valAx>
        <c:axId val="617461248"/>
        <c:scaling>
          <c:logBase val="10"/>
          <c:orientation val="minMax"/>
        </c:scaling>
        <c:axPos val="l"/>
        <c:majorGridlines/>
        <c:numFmt formatCode="#,##0.00" sourceLinked="1"/>
        <c:tickLblPos val="nextTo"/>
        <c:crossAx val="617459712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strRef>
              <c:f>'Evaluaton Raw'!$C$42</c:f>
              <c:strCache>
                <c:ptCount val="1"/>
                <c:pt idx="0">
                  <c:v>Average Proj Make-Span (Individual)</c:v>
                </c:pt>
              </c:strCache>
            </c:strRef>
          </c:tx>
          <c:spPr>
            <a:ln w="15875"/>
          </c:spPr>
          <c:cat>
            <c:strRef>
              <c:f>'Evaluaton Raw'!$D$40:$M$40</c:f>
              <c:strCache>
                <c:ptCount val="10"/>
                <c:pt idx="0">
                  <c:v>Ada-Mu 01</c:v>
                </c:pt>
                <c:pt idx="1">
                  <c:v>Ada-Mu 02</c:v>
                </c:pt>
                <c:pt idx="2">
                  <c:v>Ada-Mu 03</c:v>
                </c:pt>
                <c:pt idx="3">
                  <c:v>Ada-Mu 04</c:v>
                </c:pt>
                <c:pt idx="4">
                  <c:v>Ada-Mu 05</c:v>
                </c:pt>
                <c:pt idx="5">
                  <c:v>Ada-Mu 06</c:v>
                </c:pt>
                <c:pt idx="6">
                  <c:v>Ada-Mu 07</c:v>
                </c:pt>
                <c:pt idx="7">
                  <c:v>Ada-Mu 08</c:v>
                </c:pt>
                <c:pt idx="8">
                  <c:v>Ada-Mu 09</c:v>
                </c:pt>
                <c:pt idx="9">
                  <c:v>Ada-Mu 10</c:v>
                </c:pt>
              </c:strCache>
            </c:strRef>
          </c:cat>
          <c:val>
            <c:numRef>
              <c:f>'Evaluaton Raw'!$D$42:$M$42</c:f>
              <c:numCache>
                <c:formatCode>#,##0.00</c:formatCode>
                <c:ptCount val="10"/>
                <c:pt idx="0">
                  <c:v>359.68029690515687</c:v>
                </c:pt>
                <c:pt idx="1">
                  <c:v>333.58947732649881</c:v>
                </c:pt>
                <c:pt idx="2">
                  <c:v>379.59664813666217</c:v>
                </c:pt>
                <c:pt idx="3">
                  <c:v>389.3541254886693</c:v>
                </c:pt>
                <c:pt idx="4">
                  <c:v>261.57968449041169</c:v>
                </c:pt>
                <c:pt idx="5">
                  <c:v>377.69404858488366</c:v>
                </c:pt>
                <c:pt idx="6">
                  <c:v>358.16038197612409</c:v>
                </c:pt>
                <c:pt idx="7">
                  <c:v>296.74543074982068</c:v>
                </c:pt>
                <c:pt idx="8">
                  <c:v>328.49209213792199</c:v>
                </c:pt>
                <c:pt idx="9">
                  <c:v>307.46421997089249</c:v>
                </c:pt>
              </c:numCache>
            </c:numRef>
          </c:val>
        </c:ser>
        <c:ser>
          <c:idx val="3"/>
          <c:order val="1"/>
          <c:tx>
            <c:strRef>
              <c:f>'Evaluaton Raw'!$C$44</c:f>
              <c:strCache>
                <c:ptCount val="1"/>
                <c:pt idx="0">
                  <c:v>Code-Base Violation x Weight</c:v>
                </c:pt>
              </c:strCache>
            </c:strRef>
          </c:tx>
          <c:dLbls>
            <c:txPr>
              <a:bodyPr/>
              <a:lstStyle/>
              <a:p>
                <a:pPr>
                  <a:defRPr b="1" baseline="0">
                    <a:solidFill>
                      <a:srgbClr val="7030A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'Evaluaton Raw'!$D$40:$M$40</c:f>
              <c:strCache>
                <c:ptCount val="10"/>
                <c:pt idx="0">
                  <c:v>Ada-Mu 01</c:v>
                </c:pt>
                <c:pt idx="1">
                  <c:v>Ada-Mu 02</c:v>
                </c:pt>
                <c:pt idx="2">
                  <c:v>Ada-Mu 03</c:v>
                </c:pt>
                <c:pt idx="3">
                  <c:v>Ada-Mu 04</c:v>
                </c:pt>
                <c:pt idx="4">
                  <c:v>Ada-Mu 05</c:v>
                </c:pt>
                <c:pt idx="5">
                  <c:v>Ada-Mu 06</c:v>
                </c:pt>
                <c:pt idx="6">
                  <c:v>Ada-Mu 07</c:v>
                </c:pt>
                <c:pt idx="7">
                  <c:v>Ada-Mu 08</c:v>
                </c:pt>
                <c:pt idx="8">
                  <c:v>Ada-Mu 09</c:v>
                </c:pt>
                <c:pt idx="9">
                  <c:v>Ada-Mu 10</c:v>
                </c:pt>
              </c:strCache>
            </c:strRef>
          </c:cat>
          <c:val>
            <c:numRef>
              <c:f>'Evaluaton Raw'!$D$44:$M$44</c:f>
              <c:numCache>
                <c:formatCode>#,##0.00</c:formatCode>
                <c:ptCount val="10"/>
                <c:pt idx="0">
                  <c:v>2991.1384594914125</c:v>
                </c:pt>
                <c:pt idx="1">
                  <c:v>585.18109352626198</c:v>
                </c:pt>
                <c:pt idx="2">
                  <c:v>1476.2776740888512</c:v>
                </c:pt>
                <c:pt idx="3">
                  <c:v>3107.7930045863468</c:v>
                </c:pt>
                <c:pt idx="4">
                  <c:v>257.68888226921263</c:v>
                </c:pt>
                <c:pt idx="5">
                  <c:v>1293.1349409616814</c:v>
                </c:pt>
                <c:pt idx="6">
                  <c:v>2337.0375004888047</c:v>
                </c:pt>
                <c:pt idx="7">
                  <c:v>855.63273565239797</c:v>
                </c:pt>
                <c:pt idx="8">
                  <c:v>0</c:v>
                </c:pt>
                <c:pt idx="9">
                  <c:v>1393.8624397262174</c:v>
                </c:pt>
              </c:numCache>
            </c:numRef>
          </c:val>
        </c:ser>
        <c:ser>
          <c:idx val="4"/>
          <c:order val="2"/>
          <c:tx>
            <c:strRef>
              <c:f>'Evaluaton Raw'!$C$45</c:f>
              <c:strCache>
                <c:ptCount val="1"/>
                <c:pt idx="0">
                  <c:v>Integrated Fitness - To Min()</c:v>
                </c:pt>
              </c:strCache>
            </c:strRef>
          </c:tx>
          <c:dLbls>
            <c:txPr>
              <a:bodyPr/>
              <a:lstStyle/>
              <a:p>
                <a:pPr>
                  <a:defRPr b="1" baseline="0">
                    <a:solidFill>
                      <a:srgbClr val="0070C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'Evaluaton Raw'!$D$40:$M$40</c:f>
              <c:strCache>
                <c:ptCount val="10"/>
                <c:pt idx="0">
                  <c:v>Ada-Mu 01</c:v>
                </c:pt>
                <c:pt idx="1">
                  <c:v>Ada-Mu 02</c:v>
                </c:pt>
                <c:pt idx="2">
                  <c:v>Ada-Mu 03</c:v>
                </c:pt>
                <c:pt idx="3">
                  <c:v>Ada-Mu 04</c:v>
                </c:pt>
                <c:pt idx="4">
                  <c:v>Ada-Mu 05</c:v>
                </c:pt>
                <c:pt idx="5">
                  <c:v>Ada-Mu 06</c:v>
                </c:pt>
                <c:pt idx="6">
                  <c:v>Ada-Mu 07</c:v>
                </c:pt>
                <c:pt idx="7">
                  <c:v>Ada-Mu 08</c:v>
                </c:pt>
                <c:pt idx="8">
                  <c:v>Ada-Mu 09</c:v>
                </c:pt>
                <c:pt idx="9">
                  <c:v>Ada-Mu 10</c:v>
                </c:pt>
              </c:strCache>
            </c:strRef>
          </c:cat>
          <c:val>
            <c:numRef>
              <c:f>'Evaluaton Raw'!$D$45:$M$45</c:f>
              <c:numCache>
                <c:formatCode>#,##0.00</c:formatCode>
                <c:ptCount val="10"/>
                <c:pt idx="0">
                  <c:v>4298.2596124367847</c:v>
                </c:pt>
                <c:pt idx="1">
                  <c:v>2128.3524628823079</c:v>
                </c:pt>
                <c:pt idx="2">
                  <c:v>2860.2375142642468</c:v>
                </c:pt>
                <c:pt idx="3">
                  <c:v>5019.5967098583887</c:v>
                </c:pt>
                <c:pt idx="4">
                  <c:v>1323.4614974958631</c:v>
                </c:pt>
                <c:pt idx="5">
                  <c:v>2923.6595934104093</c:v>
                </c:pt>
                <c:pt idx="6">
                  <c:v>3557.8986075465587</c:v>
                </c:pt>
                <c:pt idx="7">
                  <c:v>2115.5167684435955</c:v>
                </c:pt>
                <c:pt idx="8">
                  <c:v>1766.0600720857042</c:v>
                </c:pt>
                <c:pt idx="9">
                  <c:v>2848.0986682996568</c:v>
                </c:pt>
              </c:numCache>
            </c:numRef>
          </c:val>
        </c:ser>
        <c:ser>
          <c:idx val="5"/>
          <c:order val="3"/>
          <c:tx>
            <c:strRef>
              <c:f>'Evaluaton Raw'!$C$46</c:f>
              <c:strCache>
                <c:ptCount val="1"/>
                <c:pt idx="0">
                  <c:v>Perfect Proj Make-Span (Individual): </c:v>
                </c:pt>
              </c:strCache>
            </c:strRef>
          </c:tx>
          <c:spPr>
            <a:ln w="15875"/>
          </c:spPr>
          <c:cat>
            <c:strRef>
              <c:f>'Evaluaton Raw'!$D$40:$M$40</c:f>
              <c:strCache>
                <c:ptCount val="10"/>
                <c:pt idx="0">
                  <c:v>Ada-Mu 01</c:v>
                </c:pt>
                <c:pt idx="1">
                  <c:v>Ada-Mu 02</c:v>
                </c:pt>
                <c:pt idx="2">
                  <c:v>Ada-Mu 03</c:v>
                </c:pt>
                <c:pt idx="3">
                  <c:v>Ada-Mu 04</c:v>
                </c:pt>
                <c:pt idx="4">
                  <c:v>Ada-Mu 05</c:v>
                </c:pt>
                <c:pt idx="5">
                  <c:v>Ada-Mu 06</c:v>
                </c:pt>
                <c:pt idx="6">
                  <c:v>Ada-Mu 07</c:v>
                </c:pt>
                <c:pt idx="7">
                  <c:v>Ada-Mu 08</c:v>
                </c:pt>
                <c:pt idx="8">
                  <c:v>Ada-Mu 09</c:v>
                </c:pt>
                <c:pt idx="9">
                  <c:v>Ada-Mu 10</c:v>
                </c:pt>
              </c:strCache>
            </c:strRef>
          </c:cat>
          <c:val>
            <c:numRef>
              <c:f>'Evaluaton Raw'!$D$46:$M$46</c:f>
              <c:numCache>
                <c:formatCode>#,##0.00</c:formatCode>
                <c:ptCount val="10"/>
                <c:pt idx="0">
                  <c:v>287.05003528105078</c:v>
                </c:pt>
                <c:pt idx="1">
                  <c:v>240.96942199150891</c:v>
                </c:pt>
                <c:pt idx="2">
                  <c:v>282.45589808642984</c:v>
                </c:pt>
                <c:pt idx="3">
                  <c:v>296.04032442605819</c:v>
                </c:pt>
                <c:pt idx="4">
                  <c:v>219.09543285656184</c:v>
                </c:pt>
                <c:pt idx="5">
                  <c:v>291.9963366602143</c:v>
                </c:pt>
                <c:pt idx="6">
                  <c:v>285.19917063668169</c:v>
                </c:pt>
                <c:pt idx="7">
                  <c:v>266.50324242445862</c:v>
                </c:pt>
                <c:pt idx="8">
                  <c:v>245.70748945189118</c:v>
                </c:pt>
                <c:pt idx="9">
                  <c:v>225.72321109999999</c:v>
                </c:pt>
              </c:numCache>
            </c:numRef>
          </c:val>
        </c:ser>
        <c:ser>
          <c:idx val="6"/>
          <c:order val="4"/>
          <c:tx>
            <c:strRef>
              <c:f>'Evaluaton Raw'!$C$47</c:f>
              <c:strCache>
                <c:ptCount val="1"/>
                <c:pt idx="0">
                  <c:v>Total Valid Trials: </c:v>
                </c:pt>
              </c:strCache>
            </c:strRef>
          </c:tx>
          <c:cat>
            <c:strRef>
              <c:f>'Evaluaton Raw'!$D$40:$M$40</c:f>
              <c:strCache>
                <c:ptCount val="10"/>
                <c:pt idx="0">
                  <c:v>Ada-Mu 01</c:v>
                </c:pt>
                <c:pt idx="1">
                  <c:v>Ada-Mu 02</c:v>
                </c:pt>
                <c:pt idx="2">
                  <c:v>Ada-Mu 03</c:v>
                </c:pt>
                <c:pt idx="3">
                  <c:v>Ada-Mu 04</c:v>
                </c:pt>
                <c:pt idx="4">
                  <c:v>Ada-Mu 05</c:v>
                </c:pt>
                <c:pt idx="5">
                  <c:v>Ada-Mu 06</c:v>
                </c:pt>
                <c:pt idx="6">
                  <c:v>Ada-Mu 07</c:v>
                </c:pt>
                <c:pt idx="7">
                  <c:v>Ada-Mu 08</c:v>
                </c:pt>
                <c:pt idx="8">
                  <c:v>Ada-Mu 09</c:v>
                </c:pt>
                <c:pt idx="9">
                  <c:v>Ada-Mu 10</c:v>
                </c:pt>
              </c:strCache>
            </c:strRef>
          </c:cat>
          <c:val>
            <c:numRef>
              <c:f>'Evaluaton Raw'!$D$47:$M$47</c:f>
              <c:numCache>
                <c:formatCode>#,##0</c:formatCode>
                <c:ptCount val="10"/>
                <c:pt idx="0">
                  <c:v>3830</c:v>
                </c:pt>
                <c:pt idx="1">
                  <c:v>3274</c:v>
                </c:pt>
                <c:pt idx="2">
                  <c:v>3315</c:v>
                </c:pt>
                <c:pt idx="3">
                  <c:v>3248</c:v>
                </c:pt>
                <c:pt idx="4">
                  <c:v>3362</c:v>
                </c:pt>
                <c:pt idx="5">
                  <c:v>3110</c:v>
                </c:pt>
                <c:pt idx="6">
                  <c:v>3257</c:v>
                </c:pt>
                <c:pt idx="7">
                  <c:v>2991</c:v>
                </c:pt>
                <c:pt idx="8">
                  <c:v>3028</c:v>
                </c:pt>
                <c:pt idx="9">
                  <c:v>2629</c:v>
                </c:pt>
              </c:numCache>
            </c:numRef>
          </c:val>
        </c:ser>
        <c:marker val="1"/>
        <c:axId val="207332096"/>
        <c:axId val="207333632"/>
      </c:lineChart>
      <c:catAx>
        <c:axId val="207332096"/>
        <c:scaling>
          <c:orientation val="minMax"/>
        </c:scaling>
        <c:axPos val="b"/>
        <c:tickLblPos val="nextTo"/>
        <c:crossAx val="207333632"/>
        <c:crosses val="autoZero"/>
        <c:auto val="1"/>
        <c:lblAlgn val="ctr"/>
        <c:lblOffset val="100"/>
      </c:catAx>
      <c:valAx>
        <c:axId val="207333632"/>
        <c:scaling>
          <c:logBase val="10"/>
          <c:orientation val="minMax"/>
        </c:scaling>
        <c:axPos val="l"/>
        <c:majorGridlines/>
        <c:numFmt formatCode="#,##0.00" sourceLinked="1"/>
        <c:tickLblPos val="nextTo"/>
        <c:crossAx val="207332096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strRef>
              <c:f>'Evaluaton Raw'!$C$79</c:f>
              <c:strCache>
                <c:ptCount val="1"/>
                <c:pt idx="0">
                  <c:v>Average Proj Make-Span (Individual)</c:v>
                </c:pt>
              </c:strCache>
            </c:strRef>
          </c:tx>
          <c:spPr>
            <a:ln w="15875"/>
          </c:spPr>
          <c:cat>
            <c:strRef>
              <c:f>'Evaluaton Raw'!$D$77:$M$77</c:f>
              <c:strCache>
                <c:ptCount val="10"/>
                <c:pt idx="0">
                  <c:v>Ada-Cr 01</c:v>
                </c:pt>
                <c:pt idx="1">
                  <c:v>Ada-Cr 02</c:v>
                </c:pt>
                <c:pt idx="2">
                  <c:v>Ada-Cr 03</c:v>
                </c:pt>
                <c:pt idx="3">
                  <c:v>Ada-Cr 04</c:v>
                </c:pt>
                <c:pt idx="4">
                  <c:v>Ada-Cr 05</c:v>
                </c:pt>
                <c:pt idx="5">
                  <c:v>Ada-Cr 06</c:v>
                </c:pt>
                <c:pt idx="6">
                  <c:v>Ada-Cr 07</c:v>
                </c:pt>
                <c:pt idx="7">
                  <c:v>Ada-Cr 08</c:v>
                </c:pt>
                <c:pt idx="8">
                  <c:v>Ada-Cr 09</c:v>
                </c:pt>
                <c:pt idx="9">
                  <c:v>Ada-Cr 10</c:v>
                </c:pt>
              </c:strCache>
            </c:strRef>
          </c:cat>
          <c:val>
            <c:numRef>
              <c:f>'Evaluaton Raw'!$D$79:$M$79</c:f>
              <c:numCache>
                <c:formatCode>#,##0.00</c:formatCode>
                <c:ptCount val="10"/>
                <c:pt idx="0">
                  <c:v>331.37877247013336</c:v>
                </c:pt>
                <c:pt idx="1">
                  <c:v>306.04975832696704</c:v>
                </c:pt>
                <c:pt idx="2">
                  <c:v>304.63830417697562</c:v>
                </c:pt>
                <c:pt idx="3">
                  <c:v>302.00980790534766</c:v>
                </c:pt>
                <c:pt idx="4">
                  <c:v>369.17150033248714</c:v>
                </c:pt>
                <c:pt idx="5">
                  <c:v>354.34868407979519</c:v>
                </c:pt>
                <c:pt idx="6">
                  <c:v>333.70883184743485</c:v>
                </c:pt>
                <c:pt idx="7">
                  <c:v>298.25996924209227</c:v>
                </c:pt>
                <c:pt idx="8">
                  <c:v>271.00119821698365</c:v>
                </c:pt>
                <c:pt idx="9">
                  <c:v>409.19423173250544</c:v>
                </c:pt>
              </c:numCache>
            </c:numRef>
          </c:val>
        </c:ser>
        <c:ser>
          <c:idx val="3"/>
          <c:order val="1"/>
          <c:tx>
            <c:strRef>
              <c:f>'Evaluaton Raw'!$C$81</c:f>
              <c:strCache>
                <c:ptCount val="1"/>
                <c:pt idx="0">
                  <c:v>Code-Base Violation x Weight</c:v>
                </c:pt>
              </c:strCache>
            </c:strRef>
          </c:tx>
          <c:dLbls>
            <c:txPr>
              <a:bodyPr/>
              <a:lstStyle/>
              <a:p>
                <a:pPr>
                  <a:defRPr b="1" i="0" baseline="0">
                    <a:solidFill>
                      <a:srgbClr val="7030A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'Evaluaton Raw'!$D$77:$M$77</c:f>
              <c:strCache>
                <c:ptCount val="10"/>
                <c:pt idx="0">
                  <c:v>Ada-Cr 01</c:v>
                </c:pt>
                <c:pt idx="1">
                  <c:v>Ada-Cr 02</c:v>
                </c:pt>
                <c:pt idx="2">
                  <c:v>Ada-Cr 03</c:v>
                </c:pt>
                <c:pt idx="3">
                  <c:v>Ada-Cr 04</c:v>
                </c:pt>
                <c:pt idx="4">
                  <c:v>Ada-Cr 05</c:v>
                </c:pt>
                <c:pt idx="5">
                  <c:v>Ada-Cr 06</c:v>
                </c:pt>
                <c:pt idx="6">
                  <c:v>Ada-Cr 07</c:v>
                </c:pt>
                <c:pt idx="7">
                  <c:v>Ada-Cr 08</c:v>
                </c:pt>
                <c:pt idx="8">
                  <c:v>Ada-Cr 09</c:v>
                </c:pt>
                <c:pt idx="9">
                  <c:v>Ada-Cr 10</c:v>
                </c:pt>
              </c:strCache>
            </c:strRef>
          </c:cat>
          <c:val>
            <c:numRef>
              <c:f>'Evaluaton Raw'!$D$81:$M$81</c:f>
              <c:numCache>
                <c:formatCode>#,##0.00</c:formatCode>
                <c:ptCount val="10"/>
                <c:pt idx="0">
                  <c:v>1323.1357917964488</c:v>
                </c:pt>
                <c:pt idx="1">
                  <c:v>2097.0113201714412</c:v>
                </c:pt>
                <c:pt idx="2">
                  <c:v>294.00983001396526</c:v>
                </c:pt>
                <c:pt idx="3">
                  <c:v>2106.4579511155898</c:v>
                </c:pt>
                <c:pt idx="4">
                  <c:v>1918.5810304043116</c:v>
                </c:pt>
                <c:pt idx="5">
                  <c:v>720.5011320867925</c:v>
                </c:pt>
                <c:pt idx="6">
                  <c:v>1545.7897595370014</c:v>
                </c:pt>
                <c:pt idx="7">
                  <c:v>113.43700712641294</c:v>
                </c:pt>
                <c:pt idx="8">
                  <c:v>1345.3325068829145</c:v>
                </c:pt>
                <c:pt idx="9">
                  <c:v>2708.6805167033162</c:v>
                </c:pt>
              </c:numCache>
            </c:numRef>
          </c:val>
        </c:ser>
        <c:ser>
          <c:idx val="4"/>
          <c:order val="2"/>
          <c:tx>
            <c:strRef>
              <c:f>'Evaluaton Raw'!$C$82</c:f>
              <c:strCache>
                <c:ptCount val="1"/>
                <c:pt idx="0">
                  <c:v>Integrated Fitness - To Min()</c:v>
                </c:pt>
              </c:strCache>
            </c:strRef>
          </c:tx>
          <c:dLbls>
            <c:txPr>
              <a:bodyPr/>
              <a:lstStyle/>
              <a:p>
                <a:pPr>
                  <a:defRPr b="1" i="0" baseline="0">
                    <a:solidFill>
                      <a:srgbClr val="0070C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'Evaluaton Raw'!$D$77:$M$77</c:f>
              <c:strCache>
                <c:ptCount val="10"/>
                <c:pt idx="0">
                  <c:v>Ada-Cr 01</c:v>
                </c:pt>
                <c:pt idx="1">
                  <c:v>Ada-Cr 02</c:v>
                </c:pt>
                <c:pt idx="2">
                  <c:v>Ada-Cr 03</c:v>
                </c:pt>
                <c:pt idx="3">
                  <c:v>Ada-Cr 04</c:v>
                </c:pt>
                <c:pt idx="4">
                  <c:v>Ada-Cr 05</c:v>
                </c:pt>
                <c:pt idx="5">
                  <c:v>Ada-Cr 06</c:v>
                </c:pt>
                <c:pt idx="6">
                  <c:v>Ada-Cr 07</c:v>
                </c:pt>
                <c:pt idx="7">
                  <c:v>Ada-Cr 08</c:v>
                </c:pt>
                <c:pt idx="8">
                  <c:v>Ada-Cr 09</c:v>
                </c:pt>
                <c:pt idx="9">
                  <c:v>Ada-Cr 10</c:v>
                </c:pt>
              </c:strCache>
            </c:strRef>
          </c:cat>
          <c:val>
            <c:numRef>
              <c:f>'Evaluaton Raw'!$D$82:$M$82</c:f>
              <c:numCache>
                <c:formatCode>#,##0.00</c:formatCode>
                <c:ptCount val="10"/>
                <c:pt idx="0">
                  <c:v>2640.0750755997897</c:v>
                </c:pt>
                <c:pt idx="1">
                  <c:v>3409.0342413105973</c:v>
                </c:pt>
                <c:pt idx="2">
                  <c:v>1659.4670202669058</c:v>
                </c:pt>
                <c:pt idx="3">
                  <c:v>3480.1512544491106</c:v>
                </c:pt>
                <c:pt idx="4">
                  <c:v>3279.5286145306491</c:v>
                </c:pt>
                <c:pt idx="5">
                  <c:v>2381.7620000032452</c:v>
                </c:pt>
                <c:pt idx="6">
                  <c:v>2919.0588489745714</c:v>
                </c:pt>
                <c:pt idx="7">
                  <c:v>1353.1209349700937</c:v>
                </c:pt>
                <c:pt idx="8">
                  <c:v>2460.3559467081841</c:v>
                </c:pt>
                <c:pt idx="9">
                  <c:v>4475.1156516650517</c:v>
                </c:pt>
              </c:numCache>
            </c:numRef>
          </c:val>
        </c:ser>
        <c:ser>
          <c:idx val="5"/>
          <c:order val="3"/>
          <c:tx>
            <c:strRef>
              <c:f>'Evaluaton Raw'!$C$83</c:f>
              <c:strCache>
                <c:ptCount val="1"/>
                <c:pt idx="0">
                  <c:v>Perfect Proj Make-Span (Individual): </c:v>
                </c:pt>
              </c:strCache>
            </c:strRef>
          </c:tx>
          <c:spPr>
            <a:ln w="15875"/>
          </c:spPr>
          <c:cat>
            <c:strRef>
              <c:f>'Evaluaton Raw'!$D$77:$M$77</c:f>
              <c:strCache>
                <c:ptCount val="10"/>
                <c:pt idx="0">
                  <c:v>Ada-Cr 01</c:v>
                </c:pt>
                <c:pt idx="1">
                  <c:v>Ada-Cr 02</c:v>
                </c:pt>
                <c:pt idx="2">
                  <c:v>Ada-Cr 03</c:v>
                </c:pt>
                <c:pt idx="3">
                  <c:v>Ada-Cr 04</c:v>
                </c:pt>
                <c:pt idx="4">
                  <c:v>Ada-Cr 05</c:v>
                </c:pt>
                <c:pt idx="5">
                  <c:v>Ada-Cr 06</c:v>
                </c:pt>
                <c:pt idx="6">
                  <c:v>Ada-Cr 07</c:v>
                </c:pt>
                <c:pt idx="7">
                  <c:v>Ada-Cr 08</c:v>
                </c:pt>
                <c:pt idx="8">
                  <c:v>Ada-Cr 09</c:v>
                </c:pt>
                <c:pt idx="9">
                  <c:v>Ada-Cr 10</c:v>
                </c:pt>
              </c:strCache>
            </c:strRef>
          </c:cat>
          <c:val>
            <c:numRef>
              <c:f>'Evaluaton Raw'!$D$83:$M$83</c:f>
              <c:numCache>
                <c:formatCode>#,##0.00</c:formatCode>
                <c:ptCount val="10"/>
                <c:pt idx="0">
                  <c:v>290.93862170095946</c:v>
                </c:pt>
                <c:pt idx="1">
                  <c:v>286.55945607416083</c:v>
                </c:pt>
                <c:pt idx="2">
                  <c:v>236.32206201724458</c:v>
                </c:pt>
                <c:pt idx="3">
                  <c:v>272.95104375491536</c:v>
                </c:pt>
                <c:pt idx="4">
                  <c:v>328.57180621497446</c:v>
                </c:pt>
                <c:pt idx="5">
                  <c:v>338.93236048193336</c:v>
                </c:pt>
                <c:pt idx="6">
                  <c:v>288.12233067308227</c:v>
                </c:pt>
                <c:pt idx="7">
                  <c:v>242.73135871133888</c:v>
                </c:pt>
                <c:pt idx="8">
                  <c:v>239.50627279893999</c:v>
                </c:pt>
                <c:pt idx="9">
                  <c:v>342.57770864263455</c:v>
                </c:pt>
              </c:numCache>
            </c:numRef>
          </c:val>
        </c:ser>
        <c:ser>
          <c:idx val="6"/>
          <c:order val="4"/>
          <c:tx>
            <c:strRef>
              <c:f>'Evaluaton Raw'!$C$84</c:f>
              <c:strCache>
                <c:ptCount val="1"/>
                <c:pt idx="0">
                  <c:v>Total Valid Trials: </c:v>
                </c:pt>
              </c:strCache>
            </c:strRef>
          </c:tx>
          <c:cat>
            <c:strRef>
              <c:f>'Evaluaton Raw'!$D$77:$M$77</c:f>
              <c:strCache>
                <c:ptCount val="10"/>
                <c:pt idx="0">
                  <c:v>Ada-Cr 01</c:v>
                </c:pt>
                <c:pt idx="1">
                  <c:v>Ada-Cr 02</c:v>
                </c:pt>
                <c:pt idx="2">
                  <c:v>Ada-Cr 03</c:v>
                </c:pt>
                <c:pt idx="3">
                  <c:v>Ada-Cr 04</c:v>
                </c:pt>
                <c:pt idx="4">
                  <c:v>Ada-Cr 05</c:v>
                </c:pt>
                <c:pt idx="5">
                  <c:v>Ada-Cr 06</c:v>
                </c:pt>
                <c:pt idx="6">
                  <c:v>Ada-Cr 07</c:v>
                </c:pt>
                <c:pt idx="7">
                  <c:v>Ada-Cr 08</c:v>
                </c:pt>
                <c:pt idx="8">
                  <c:v>Ada-Cr 09</c:v>
                </c:pt>
                <c:pt idx="9">
                  <c:v>Ada-Cr 10</c:v>
                </c:pt>
              </c:strCache>
            </c:strRef>
          </c:cat>
          <c:val>
            <c:numRef>
              <c:f>'Evaluaton Raw'!$D$84:$M$84</c:f>
              <c:numCache>
                <c:formatCode>#,##0</c:formatCode>
                <c:ptCount val="10"/>
                <c:pt idx="0">
                  <c:v>3847</c:v>
                </c:pt>
                <c:pt idx="1">
                  <c:v>2574</c:v>
                </c:pt>
                <c:pt idx="2">
                  <c:v>2654</c:v>
                </c:pt>
                <c:pt idx="3">
                  <c:v>3304</c:v>
                </c:pt>
                <c:pt idx="4">
                  <c:v>3448</c:v>
                </c:pt>
                <c:pt idx="5">
                  <c:v>3288</c:v>
                </c:pt>
                <c:pt idx="6">
                  <c:v>3235</c:v>
                </c:pt>
                <c:pt idx="7">
                  <c:v>3199</c:v>
                </c:pt>
                <c:pt idx="8">
                  <c:v>3634</c:v>
                </c:pt>
                <c:pt idx="9">
                  <c:v>3380</c:v>
                </c:pt>
              </c:numCache>
            </c:numRef>
          </c:val>
        </c:ser>
        <c:marker val="1"/>
        <c:axId val="617391616"/>
        <c:axId val="617393152"/>
      </c:lineChart>
      <c:catAx>
        <c:axId val="617391616"/>
        <c:scaling>
          <c:orientation val="minMax"/>
        </c:scaling>
        <c:axPos val="b"/>
        <c:tickLblPos val="nextTo"/>
        <c:crossAx val="617393152"/>
        <c:crosses val="autoZero"/>
        <c:auto val="1"/>
        <c:lblAlgn val="ctr"/>
        <c:lblOffset val="100"/>
      </c:catAx>
      <c:valAx>
        <c:axId val="617393152"/>
        <c:scaling>
          <c:logBase val="10"/>
          <c:orientation val="minMax"/>
        </c:scaling>
        <c:axPos val="l"/>
        <c:majorGridlines/>
        <c:numFmt formatCode="#,##0.00" sourceLinked="1"/>
        <c:tickLblPos val="nextTo"/>
        <c:crossAx val="617391616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strRef>
              <c:f>'Evaluaton Raw'!$C$116</c:f>
              <c:strCache>
                <c:ptCount val="1"/>
                <c:pt idx="0">
                  <c:v>Average Proj Make-Span (Individual)</c:v>
                </c:pt>
              </c:strCache>
            </c:strRef>
          </c:tx>
          <c:spPr>
            <a:ln w="15875"/>
          </c:spPr>
          <c:cat>
            <c:strRef>
              <c:f>'Evaluaton Raw'!$D$114:$M$114</c:f>
              <c:strCache>
                <c:ptCount val="10"/>
                <c:pt idx="0">
                  <c:v>10 Min</c:v>
                </c:pt>
                <c:pt idx="1">
                  <c:v>20 Min</c:v>
                </c:pt>
                <c:pt idx="2">
                  <c:v>30 Min</c:v>
                </c:pt>
                <c:pt idx="3">
                  <c:v>40 Min</c:v>
                </c:pt>
                <c:pt idx="4">
                  <c:v>50 Min</c:v>
                </c:pt>
                <c:pt idx="5">
                  <c:v>60 Min</c:v>
                </c:pt>
                <c:pt idx="6">
                  <c:v>2 hr</c:v>
                </c:pt>
                <c:pt idx="7">
                  <c:v>4 hr</c:v>
                </c:pt>
                <c:pt idx="8">
                  <c:v>6 hr</c:v>
                </c:pt>
                <c:pt idx="9">
                  <c:v>8 hr</c:v>
                </c:pt>
              </c:strCache>
            </c:strRef>
          </c:cat>
          <c:val>
            <c:numRef>
              <c:f>'Evaluaton Raw'!$D$116:$M$116</c:f>
              <c:numCache>
                <c:formatCode>#,##0.00</c:formatCode>
                <c:ptCount val="10"/>
                <c:pt idx="0">
                  <c:v>254.97992709817433</c:v>
                </c:pt>
                <c:pt idx="1">
                  <c:v>360.56162482246629</c:v>
                </c:pt>
                <c:pt idx="2">
                  <c:v>337.10844392731235</c:v>
                </c:pt>
                <c:pt idx="3">
                  <c:v>321.15635692128757</c:v>
                </c:pt>
                <c:pt idx="4">
                  <c:v>359.88615413543499</c:v>
                </c:pt>
                <c:pt idx="5">
                  <c:v>299.81241990554702</c:v>
                </c:pt>
                <c:pt idx="6">
                  <c:v>307.72180995316205</c:v>
                </c:pt>
                <c:pt idx="7">
                  <c:v>348.69109742322473</c:v>
                </c:pt>
                <c:pt idx="8">
                  <c:v>271.69277055722051</c:v>
                </c:pt>
                <c:pt idx="9">
                  <c:v>267.74665067346507</c:v>
                </c:pt>
              </c:numCache>
            </c:numRef>
          </c:val>
        </c:ser>
        <c:ser>
          <c:idx val="3"/>
          <c:order val="1"/>
          <c:tx>
            <c:strRef>
              <c:f>'Evaluaton Raw'!$C$118</c:f>
              <c:strCache>
                <c:ptCount val="1"/>
                <c:pt idx="0">
                  <c:v>Code-Base Violation x Weight</c:v>
                </c:pt>
              </c:strCache>
            </c:strRef>
          </c:tx>
          <c:dLbls>
            <c:txPr>
              <a:bodyPr/>
              <a:lstStyle/>
              <a:p>
                <a:pPr>
                  <a:defRPr b="1" i="0" baseline="0">
                    <a:solidFill>
                      <a:srgbClr val="7030A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'Evaluaton Raw'!$D$114:$M$114</c:f>
              <c:strCache>
                <c:ptCount val="10"/>
                <c:pt idx="0">
                  <c:v>10 Min</c:v>
                </c:pt>
                <c:pt idx="1">
                  <c:v>20 Min</c:v>
                </c:pt>
                <c:pt idx="2">
                  <c:v>30 Min</c:v>
                </c:pt>
                <c:pt idx="3">
                  <c:v>40 Min</c:v>
                </c:pt>
                <c:pt idx="4">
                  <c:v>50 Min</c:v>
                </c:pt>
                <c:pt idx="5">
                  <c:v>60 Min</c:v>
                </c:pt>
                <c:pt idx="6">
                  <c:v>2 hr</c:v>
                </c:pt>
                <c:pt idx="7">
                  <c:v>4 hr</c:v>
                </c:pt>
                <c:pt idx="8">
                  <c:v>6 hr</c:v>
                </c:pt>
                <c:pt idx="9">
                  <c:v>8 hr</c:v>
                </c:pt>
              </c:strCache>
            </c:strRef>
          </c:cat>
          <c:val>
            <c:numRef>
              <c:f>'Evaluaton Raw'!$D$118:$M$118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612.58009973971639</c:v>
                </c:pt>
                <c:pt idx="3">
                  <c:v>297.81434301366971</c:v>
                </c:pt>
                <c:pt idx="4">
                  <c:v>346.23621935788833</c:v>
                </c:pt>
                <c:pt idx="5">
                  <c:v>0</c:v>
                </c:pt>
                <c:pt idx="6">
                  <c:v>0</c:v>
                </c:pt>
                <c:pt idx="7">
                  <c:v>41.327021195320413</c:v>
                </c:pt>
                <c:pt idx="8">
                  <c:v>272.43054701102665</c:v>
                </c:pt>
                <c:pt idx="9">
                  <c:v>0</c:v>
                </c:pt>
              </c:numCache>
            </c:numRef>
          </c:val>
        </c:ser>
        <c:ser>
          <c:idx val="4"/>
          <c:order val="2"/>
          <c:tx>
            <c:strRef>
              <c:f>'Evaluaton Raw'!$C$119</c:f>
              <c:strCache>
                <c:ptCount val="1"/>
                <c:pt idx="0">
                  <c:v>Integrated Fitness - To Min()</c:v>
                </c:pt>
              </c:strCache>
            </c:strRef>
          </c:tx>
          <c:dLbls>
            <c:txPr>
              <a:bodyPr/>
              <a:lstStyle/>
              <a:p>
                <a:pPr>
                  <a:defRPr b="1" i="0" baseline="0">
                    <a:solidFill>
                      <a:srgbClr val="0070C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'Evaluaton Raw'!$D$114:$M$114</c:f>
              <c:strCache>
                <c:ptCount val="10"/>
                <c:pt idx="0">
                  <c:v>10 Min</c:v>
                </c:pt>
                <c:pt idx="1">
                  <c:v>20 Min</c:v>
                </c:pt>
                <c:pt idx="2">
                  <c:v>30 Min</c:v>
                </c:pt>
                <c:pt idx="3">
                  <c:v>40 Min</c:v>
                </c:pt>
                <c:pt idx="4">
                  <c:v>50 Min</c:v>
                </c:pt>
                <c:pt idx="5">
                  <c:v>60 Min</c:v>
                </c:pt>
                <c:pt idx="6">
                  <c:v>2 hr</c:v>
                </c:pt>
                <c:pt idx="7">
                  <c:v>4 hr</c:v>
                </c:pt>
                <c:pt idx="8">
                  <c:v>6 hr</c:v>
                </c:pt>
                <c:pt idx="9">
                  <c:v>8 hr</c:v>
                </c:pt>
              </c:strCache>
            </c:strRef>
          </c:cat>
          <c:val>
            <c:numRef>
              <c:f>'Evaluaton Raw'!$D$119:$M$119</c:f>
              <c:numCache>
                <c:formatCode>#,##0.00</c:formatCode>
                <c:ptCount val="10"/>
                <c:pt idx="0">
                  <c:v>1027.5603796443738</c:v>
                </c:pt>
                <c:pt idx="1">
                  <c:v>1680.0059484551905</c:v>
                </c:pt>
                <c:pt idx="2">
                  <c:v>2034.4175553786497</c:v>
                </c:pt>
                <c:pt idx="3">
                  <c:v>1533.5457842997748</c:v>
                </c:pt>
                <c:pt idx="4">
                  <c:v>1698.2049074622701</c:v>
                </c:pt>
                <c:pt idx="5">
                  <c:v>1304.3209315392883</c:v>
                </c:pt>
                <c:pt idx="6">
                  <c:v>1286.3405199809222</c:v>
                </c:pt>
                <c:pt idx="7">
                  <c:v>1366.891713747362</c:v>
                </c:pt>
                <c:pt idx="8">
                  <c:v>1315.7907836244269</c:v>
                </c:pt>
                <c:pt idx="9">
                  <c:v>1049.4399818958918</c:v>
                </c:pt>
              </c:numCache>
            </c:numRef>
          </c:val>
        </c:ser>
        <c:ser>
          <c:idx val="5"/>
          <c:order val="3"/>
          <c:tx>
            <c:strRef>
              <c:f>'Evaluaton Raw'!$C$120</c:f>
              <c:strCache>
                <c:ptCount val="1"/>
                <c:pt idx="0">
                  <c:v>Perfect Proj Make-Span (Individual): </c:v>
                </c:pt>
              </c:strCache>
            </c:strRef>
          </c:tx>
          <c:spPr>
            <a:ln w="15875"/>
          </c:spPr>
          <c:cat>
            <c:strRef>
              <c:f>'Evaluaton Raw'!$D$114:$M$114</c:f>
              <c:strCache>
                <c:ptCount val="10"/>
                <c:pt idx="0">
                  <c:v>10 Min</c:v>
                </c:pt>
                <c:pt idx="1">
                  <c:v>20 Min</c:v>
                </c:pt>
                <c:pt idx="2">
                  <c:v>30 Min</c:v>
                </c:pt>
                <c:pt idx="3">
                  <c:v>40 Min</c:v>
                </c:pt>
                <c:pt idx="4">
                  <c:v>50 Min</c:v>
                </c:pt>
                <c:pt idx="5">
                  <c:v>60 Min</c:v>
                </c:pt>
                <c:pt idx="6">
                  <c:v>2 hr</c:v>
                </c:pt>
                <c:pt idx="7">
                  <c:v>4 hr</c:v>
                </c:pt>
                <c:pt idx="8">
                  <c:v>6 hr</c:v>
                </c:pt>
                <c:pt idx="9">
                  <c:v>8 hr</c:v>
                </c:pt>
              </c:strCache>
            </c:strRef>
          </c:cat>
          <c:val>
            <c:numRef>
              <c:f>'Evaluaton Raw'!$D$120:$M$120</c:f>
              <c:numCache>
                <c:formatCode>#,##0.00</c:formatCode>
                <c:ptCount val="10"/>
                <c:pt idx="0">
                  <c:v>235.06359438809307</c:v>
                </c:pt>
                <c:pt idx="1">
                  <c:v>320.68030215190544</c:v>
                </c:pt>
                <c:pt idx="2">
                  <c:v>321.42008605501792</c:v>
                </c:pt>
                <c:pt idx="3">
                  <c:v>222.19667536917873</c:v>
                </c:pt>
                <c:pt idx="4">
                  <c:v>288.97738271129089</c:v>
                </c:pt>
                <c:pt idx="5">
                  <c:v>249.63323219588295</c:v>
                </c:pt>
                <c:pt idx="6">
                  <c:v>254.0461425</c:v>
                </c:pt>
                <c:pt idx="7">
                  <c:v>306.95775578354835</c:v>
                </c:pt>
                <c:pt idx="8">
                  <c:v>255.4485032</c:v>
                </c:pt>
                <c:pt idx="9">
                  <c:v>225.71112258022279</c:v>
                </c:pt>
              </c:numCache>
            </c:numRef>
          </c:val>
        </c:ser>
        <c:ser>
          <c:idx val="6"/>
          <c:order val="4"/>
          <c:tx>
            <c:strRef>
              <c:f>'Evaluaton Raw'!$C$121</c:f>
              <c:strCache>
                <c:ptCount val="1"/>
                <c:pt idx="0">
                  <c:v>Total Valid Trials: </c:v>
                </c:pt>
              </c:strCache>
            </c:strRef>
          </c:tx>
          <c:cat>
            <c:strRef>
              <c:f>'Evaluaton Raw'!$D$114:$M$114</c:f>
              <c:strCache>
                <c:ptCount val="10"/>
                <c:pt idx="0">
                  <c:v>10 Min</c:v>
                </c:pt>
                <c:pt idx="1">
                  <c:v>20 Min</c:v>
                </c:pt>
                <c:pt idx="2">
                  <c:v>30 Min</c:v>
                </c:pt>
                <c:pt idx="3">
                  <c:v>40 Min</c:v>
                </c:pt>
                <c:pt idx="4">
                  <c:v>50 Min</c:v>
                </c:pt>
                <c:pt idx="5">
                  <c:v>60 Min</c:v>
                </c:pt>
                <c:pt idx="6">
                  <c:v>2 hr</c:v>
                </c:pt>
                <c:pt idx="7">
                  <c:v>4 hr</c:v>
                </c:pt>
                <c:pt idx="8">
                  <c:v>6 hr</c:v>
                </c:pt>
                <c:pt idx="9">
                  <c:v>8 hr</c:v>
                </c:pt>
              </c:strCache>
            </c:strRef>
          </c:cat>
          <c:val>
            <c:numRef>
              <c:f>'Evaluaton Raw'!$D$121:$M$121</c:f>
              <c:numCache>
                <c:formatCode>#,##0</c:formatCode>
                <c:ptCount val="10"/>
                <c:pt idx="0">
                  <c:v>7465</c:v>
                </c:pt>
                <c:pt idx="1">
                  <c:v>15530</c:v>
                </c:pt>
                <c:pt idx="2">
                  <c:v>23296</c:v>
                </c:pt>
                <c:pt idx="3">
                  <c:v>34498</c:v>
                </c:pt>
                <c:pt idx="4">
                  <c:v>39417</c:v>
                </c:pt>
                <c:pt idx="5">
                  <c:v>42250</c:v>
                </c:pt>
                <c:pt idx="6">
                  <c:v>104758</c:v>
                </c:pt>
                <c:pt idx="7">
                  <c:v>225310</c:v>
                </c:pt>
                <c:pt idx="8">
                  <c:v>339664</c:v>
                </c:pt>
                <c:pt idx="9">
                  <c:v>616509</c:v>
                </c:pt>
              </c:numCache>
            </c:numRef>
          </c:val>
        </c:ser>
        <c:marker val="1"/>
        <c:axId val="617506688"/>
        <c:axId val="617508224"/>
      </c:lineChart>
      <c:catAx>
        <c:axId val="617506688"/>
        <c:scaling>
          <c:orientation val="minMax"/>
        </c:scaling>
        <c:axPos val="b"/>
        <c:tickLblPos val="nextTo"/>
        <c:crossAx val="617508224"/>
        <c:crosses val="autoZero"/>
        <c:auto val="1"/>
        <c:lblAlgn val="ctr"/>
        <c:lblOffset val="100"/>
      </c:catAx>
      <c:valAx>
        <c:axId val="617508224"/>
        <c:scaling>
          <c:logBase val="10"/>
          <c:orientation val="minMax"/>
        </c:scaling>
        <c:axPos val="l"/>
        <c:majorGridlines/>
        <c:numFmt formatCode="#,##0.00" sourceLinked="1"/>
        <c:tickLblPos val="nextTo"/>
        <c:crossAx val="617506688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3"/>
          <c:order val="0"/>
          <c:tx>
            <c:strRef>
              <c:f>'Evaluaton Raw'!$C$118</c:f>
              <c:strCache>
                <c:ptCount val="1"/>
                <c:pt idx="0">
                  <c:v>Code-Base Violation x Weight</c:v>
                </c:pt>
              </c:strCache>
            </c:strRef>
          </c:tx>
          <c:dLbls>
            <c:txPr>
              <a:bodyPr/>
              <a:lstStyle/>
              <a:p>
                <a:pPr>
                  <a:defRPr b="1" i="0" baseline="0">
                    <a:solidFill>
                      <a:srgbClr val="7030A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'Evaluaton Raw'!$D$114:$M$114</c:f>
              <c:strCache>
                <c:ptCount val="10"/>
                <c:pt idx="0">
                  <c:v>10 Min</c:v>
                </c:pt>
                <c:pt idx="1">
                  <c:v>20 Min</c:v>
                </c:pt>
                <c:pt idx="2">
                  <c:v>30 Min</c:v>
                </c:pt>
                <c:pt idx="3">
                  <c:v>40 Min</c:v>
                </c:pt>
                <c:pt idx="4">
                  <c:v>50 Min</c:v>
                </c:pt>
                <c:pt idx="5">
                  <c:v>60 Min</c:v>
                </c:pt>
                <c:pt idx="6">
                  <c:v>2 hr</c:v>
                </c:pt>
                <c:pt idx="7">
                  <c:v>4 hr</c:v>
                </c:pt>
                <c:pt idx="8">
                  <c:v>6 hr</c:v>
                </c:pt>
                <c:pt idx="9">
                  <c:v>8 hr</c:v>
                </c:pt>
              </c:strCache>
            </c:strRef>
          </c:cat>
          <c:val>
            <c:numRef>
              <c:f>'Evaluaton Raw'!$D$118:$M$118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612.58009973971639</c:v>
                </c:pt>
                <c:pt idx="3">
                  <c:v>297.81434301366971</c:v>
                </c:pt>
                <c:pt idx="4">
                  <c:v>346.23621935788833</c:v>
                </c:pt>
                <c:pt idx="5">
                  <c:v>0</c:v>
                </c:pt>
                <c:pt idx="6">
                  <c:v>0</c:v>
                </c:pt>
                <c:pt idx="7">
                  <c:v>41.327021195320413</c:v>
                </c:pt>
                <c:pt idx="8">
                  <c:v>272.43054701102665</c:v>
                </c:pt>
                <c:pt idx="9">
                  <c:v>0</c:v>
                </c:pt>
              </c:numCache>
            </c:numRef>
          </c:val>
        </c:ser>
        <c:ser>
          <c:idx val="4"/>
          <c:order val="1"/>
          <c:tx>
            <c:strRef>
              <c:f>'Evaluaton Raw'!$C$119</c:f>
              <c:strCache>
                <c:ptCount val="1"/>
                <c:pt idx="0">
                  <c:v>Integrated Fitness - To Min()</c:v>
                </c:pt>
              </c:strCache>
            </c:strRef>
          </c:tx>
          <c:dLbls>
            <c:txPr>
              <a:bodyPr/>
              <a:lstStyle/>
              <a:p>
                <a:pPr>
                  <a:defRPr b="1" i="0" baseline="0">
                    <a:solidFill>
                      <a:srgbClr val="0070C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'Evaluaton Raw'!$D$114:$M$114</c:f>
              <c:strCache>
                <c:ptCount val="10"/>
                <c:pt idx="0">
                  <c:v>10 Min</c:v>
                </c:pt>
                <c:pt idx="1">
                  <c:v>20 Min</c:v>
                </c:pt>
                <c:pt idx="2">
                  <c:v>30 Min</c:v>
                </c:pt>
                <c:pt idx="3">
                  <c:v>40 Min</c:v>
                </c:pt>
                <c:pt idx="4">
                  <c:v>50 Min</c:v>
                </c:pt>
                <c:pt idx="5">
                  <c:v>60 Min</c:v>
                </c:pt>
                <c:pt idx="6">
                  <c:v>2 hr</c:v>
                </c:pt>
                <c:pt idx="7">
                  <c:v>4 hr</c:v>
                </c:pt>
                <c:pt idx="8">
                  <c:v>6 hr</c:v>
                </c:pt>
                <c:pt idx="9">
                  <c:v>8 hr</c:v>
                </c:pt>
              </c:strCache>
            </c:strRef>
          </c:cat>
          <c:val>
            <c:numRef>
              <c:f>'Evaluaton Raw'!$D$119:$M$119</c:f>
              <c:numCache>
                <c:formatCode>#,##0.00</c:formatCode>
                <c:ptCount val="10"/>
                <c:pt idx="0">
                  <c:v>1027.5603796443738</c:v>
                </c:pt>
                <c:pt idx="1">
                  <c:v>1680.0059484551905</c:v>
                </c:pt>
                <c:pt idx="2">
                  <c:v>2034.4175553786497</c:v>
                </c:pt>
                <c:pt idx="3">
                  <c:v>1533.5457842997748</c:v>
                </c:pt>
                <c:pt idx="4">
                  <c:v>1698.2049074622701</c:v>
                </c:pt>
                <c:pt idx="5">
                  <c:v>1304.3209315392883</c:v>
                </c:pt>
                <c:pt idx="6">
                  <c:v>1286.3405199809222</c:v>
                </c:pt>
                <c:pt idx="7">
                  <c:v>1366.891713747362</c:v>
                </c:pt>
                <c:pt idx="8">
                  <c:v>1315.7907836244269</c:v>
                </c:pt>
                <c:pt idx="9">
                  <c:v>1049.4399818958918</c:v>
                </c:pt>
              </c:numCache>
            </c:numRef>
          </c:val>
        </c:ser>
        <c:marker val="1"/>
        <c:axId val="262574080"/>
        <c:axId val="262576000"/>
      </c:lineChart>
      <c:catAx>
        <c:axId val="262574080"/>
        <c:scaling>
          <c:orientation val="minMax"/>
        </c:scaling>
        <c:axPos val="b"/>
        <c:tickLblPos val="nextTo"/>
        <c:crossAx val="262576000"/>
        <c:crosses val="autoZero"/>
        <c:auto val="1"/>
        <c:lblAlgn val="ctr"/>
        <c:lblOffset val="100"/>
      </c:catAx>
      <c:valAx>
        <c:axId val="262576000"/>
        <c:scaling>
          <c:orientation val="minMax"/>
        </c:scaling>
        <c:axPos val="l"/>
        <c:majorGridlines/>
        <c:numFmt formatCode="#,##0.00" sourceLinked="1"/>
        <c:tickLblPos val="nextTo"/>
        <c:crossAx val="262574080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3"/>
          <c:order val="0"/>
          <c:tx>
            <c:strRef>
              <c:f>'Evaluaton Raw'!$C$44</c:f>
              <c:strCache>
                <c:ptCount val="1"/>
                <c:pt idx="0">
                  <c:v>Code-Base Violation x Weight</c:v>
                </c:pt>
              </c:strCache>
            </c:strRef>
          </c:tx>
          <c:dLbls>
            <c:txPr>
              <a:bodyPr/>
              <a:lstStyle/>
              <a:p>
                <a:pPr>
                  <a:defRPr b="1" baseline="0">
                    <a:solidFill>
                      <a:srgbClr val="7030A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'Evaluaton Raw'!$D$40:$M$40</c:f>
              <c:strCache>
                <c:ptCount val="10"/>
                <c:pt idx="0">
                  <c:v>Ada-Mu 01</c:v>
                </c:pt>
                <c:pt idx="1">
                  <c:v>Ada-Mu 02</c:v>
                </c:pt>
                <c:pt idx="2">
                  <c:v>Ada-Mu 03</c:v>
                </c:pt>
                <c:pt idx="3">
                  <c:v>Ada-Mu 04</c:v>
                </c:pt>
                <c:pt idx="4">
                  <c:v>Ada-Mu 05</c:v>
                </c:pt>
                <c:pt idx="5">
                  <c:v>Ada-Mu 06</c:v>
                </c:pt>
                <c:pt idx="6">
                  <c:v>Ada-Mu 07</c:v>
                </c:pt>
                <c:pt idx="7">
                  <c:v>Ada-Mu 08</c:v>
                </c:pt>
                <c:pt idx="8">
                  <c:v>Ada-Mu 09</c:v>
                </c:pt>
                <c:pt idx="9">
                  <c:v>Ada-Mu 10</c:v>
                </c:pt>
              </c:strCache>
            </c:strRef>
          </c:cat>
          <c:val>
            <c:numRef>
              <c:f>'Evaluaton Raw'!$D$44:$M$44</c:f>
              <c:numCache>
                <c:formatCode>#,##0.00</c:formatCode>
                <c:ptCount val="10"/>
                <c:pt idx="0">
                  <c:v>2991.1384594914125</c:v>
                </c:pt>
                <c:pt idx="1">
                  <c:v>585.18109352626198</c:v>
                </c:pt>
                <c:pt idx="2">
                  <c:v>1476.2776740888512</c:v>
                </c:pt>
                <c:pt idx="3">
                  <c:v>3107.7930045863468</c:v>
                </c:pt>
                <c:pt idx="4">
                  <c:v>257.68888226921263</c:v>
                </c:pt>
                <c:pt idx="5">
                  <c:v>1293.1349409616814</c:v>
                </c:pt>
                <c:pt idx="6">
                  <c:v>2337.0375004888047</c:v>
                </c:pt>
                <c:pt idx="7">
                  <c:v>855.63273565239797</c:v>
                </c:pt>
                <c:pt idx="8">
                  <c:v>0</c:v>
                </c:pt>
                <c:pt idx="9">
                  <c:v>1393.8624397262174</c:v>
                </c:pt>
              </c:numCache>
            </c:numRef>
          </c:val>
        </c:ser>
        <c:ser>
          <c:idx val="4"/>
          <c:order val="1"/>
          <c:tx>
            <c:strRef>
              <c:f>'Evaluaton Raw'!$C$45</c:f>
              <c:strCache>
                <c:ptCount val="1"/>
                <c:pt idx="0">
                  <c:v>Integrated Fitness - To Min()</c:v>
                </c:pt>
              </c:strCache>
            </c:strRef>
          </c:tx>
          <c:dLbls>
            <c:txPr>
              <a:bodyPr/>
              <a:lstStyle/>
              <a:p>
                <a:pPr>
                  <a:defRPr b="1" baseline="0">
                    <a:solidFill>
                      <a:srgbClr val="0070C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'Evaluaton Raw'!$D$40:$M$40</c:f>
              <c:strCache>
                <c:ptCount val="10"/>
                <c:pt idx="0">
                  <c:v>Ada-Mu 01</c:v>
                </c:pt>
                <c:pt idx="1">
                  <c:v>Ada-Mu 02</c:v>
                </c:pt>
                <c:pt idx="2">
                  <c:v>Ada-Mu 03</c:v>
                </c:pt>
                <c:pt idx="3">
                  <c:v>Ada-Mu 04</c:v>
                </c:pt>
                <c:pt idx="4">
                  <c:v>Ada-Mu 05</c:v>
                </c:pt>
                <c:pt idx="5">
                  <c:v>Ada-Mu 06</c:v>
                </c:pt>
                <c:pt idx="6">
                  <c:v>Ada-Mu 07</c:v>
                </c:pt>
                <c:pt idx="7">
                  <c:v>Ada-Mu 08</c:v>
                </c:pt>
                <c:pt idx="8">
                  <c:v>Ada-Mu 09</c:v>
                </c:pt>
                <c:pt idx="9">
                  <c:v>Ada-Mu 10</c:v>
                </c:pt>
              </c:strCache>
            </c:strRef>
          </c:cat>
          <c:val>
            <c:numRef>
              <c:f>'Evaluaton Raw'!$D$45:$M$45</c:f>
              <c:numCache>
                <c:formatCode>#,##0.00</c:formatCode>
                <c:ptCount val="10"/>
                <c:pt idx="0">
                  <c:v>4298.2596124367847</c:v>
                </c:pt>
                <c:pt idx="1">
                  <c:v>2128.3524628823079</c:v>
                </c:pt>
                <c:pt idx="2">
                  <c:v>2860.2375142642468</c:v>
                </c:pt>
                <c:pt idx="3">
                  <c:v>5019.5967098583887</c:v>
                </c:pt>
                <c:pt idx="4">
                  <c:v>1323.4614974958631</c:v>
                </c:pt>
                <c:pt idx="5">
                  <c:v>2923.6595934104093</c:v>
                </c:pt>
                <c:pt idx="6">
                  <c:v>3557.8986075465587</c:v>
                </c:pt>
                <c:pt idx="7">
                  <c:v>2115.5167684435955</c:v>
                </c:pt>
                <c:pt idx="8">
                  <c:v>1766.0600720857042</c:v>
                </c:pt>
                <c:pt idx="9">
                  <c:v>2848.0986682996568</c:v>
                </c:pt>
              </c:numCache>
            </c:numRef>
          </c:val>
        </c:ser>
        <c:marker val="1"/>
        <c:axId val="206873728"/>
        <c:axId val="262459392"/>
      </c:lineChart>
      <c:catAx>
        <c:axId val="206873728"/>
        <c:scaling>
          <c:orientation val="minMax"/>
        </c:scaling>
        <c:axPos val="b"/>
        <c:tickLblPos val="nextTo"/>
        <c:crossAx val="262459392"/>
        <c:crosses val="autoZero"/>
        <c:auto val="1"/>
        <c:lblAlgn val="ctr"/>
        <c:lblOffset val="100"/>
      </c:catAx>
      <c:valAx>
        <c:axId val="262459392"/>
        <c:scaling>
          <c:orientation val="minMax"/>
        </c:scaling>
        <c:axPos val="l"/>
        <c:majorGridlines/>
        <c:numFmt formatCode="#,##0.00" sourceLinked="1"/>
        <c:tickLblPos val="nextTo"/>
        <c:crossAx val="206873728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3"/>
          <c:order val="0"/>
          <c:tx>
            <c:strRef>
              <c:f>'Evaluaton Raw'!$C$81</c:f>
              <c:strCache>
                <c:ptCount val="1"/>
                <c:pt idx="0">
                  <c:v>Code-Base Violation x Weight</c:v>
                </c:pt>
              </c:strCache>
            </c:strRef>
          </c:tx>
          <c:dLbls>
            <c:txPr>
              <a:bodyPr/>
              <a:lstStyle/>
              <a:p>
                <a:pPr>
                  <a:defRPr b="1" i="0" baseline="0">
                    <a:solidFill>
                      <a:srgbClr val="7030A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'Evaluaton Raw'!$D$77:$M$77</c:f>
              <c:strCache>
                <c:ptCount val="10"/>
                <c:pt idx="0">
                  <c:v>Ada-Cr 01</c:v>
                </c:pt>
                <c:pt idx="1">
                  <c:v>Ada-Cr 02</c:v>
                </c:pt>
                <c:pt idx="2">
                  <c:v>Ada-Cr 03</c:v>
                </c:pt>
                <c:pt idx="3">
                  <c:v>Ada-Cr 04</c:v>
                </c:pt>
                <c:pt idx="4">
                  <c:v>Ada-Cr 05</c:v>
                </c:pt>
                <c:pt idx="5">
                  <c:v>Ada-Cr 06</c:v>
                </c:pt>
                <c:pt idx="6">
                  <c:v>Ada-Cr 07</c:v>
                </c:pt>
                <c:pt idx="7">
                  <c:v>Ada-Cr 08</c:v>
                </c:pt>
                <c:pt idx="8">
                  <c:v>Ada-Cr 09</c:v>
                </c:pt>
                <c:pt idx="9">
                  <c:v>Ada-Cr 10</c:v>
                </c:pt>
              </c:strCache>
            </c:strRef>
          </c:cat>
          <c:val>
            <c:numRef>
              <c:f>'Evaluaton Raw'!$D$81:$M$81</c:f>
              <c:numCache>
                <c:formatCode>#,##0.00</c:formatCode>
                <c:ptCount val="10"/>
                <c:pt idx="0">
                  <c:v>1323.1357917964488</c:v>
                </c:pt>
                <c:pt idx="1">
                  <c:v>2097.0113201714412</c:v>
                </c:pt>
                <c:pt idx="2">
                  <c:v>294.00983001396526</c:v>
                </c:pt>
                <c:pt idx="3">
                  <c:v>2106.4579511155898</c:v>
                </c:pt>
                <c:pt idx="4">
                  <c:v>1918.5810304043116</c:v>
                </c:pt>
                <c:pt idx="5">
                  <c:v>720.5011320867925</c:v>
                </c:pt>
                <c:pt idx="6">
                  <c:v>1545.7897595370014</c:v>
                </c:pt>
                <c:pt idx="7">
                  <c:v>113.43700712641294</c:v>
                </c:pt>
                <c:pt idx="8">
                  <c:v>1345.3325068829145</c:v>
                </c:pt>
                <c:pt idx="9">
                  <c:v>2708.6805167033162</c:v>
                </c:pt>
              </c:numCache>
            </c:numRef>
          </c:val>
        </c:ser>
        <c:ser>
          <c:idx val="4"/>
          <c:order val="1"/>
          <c:tx>
            <c:strRef>
              <c:f>'Evaluaton Raw'!$C$82</c:f>
              <c:strCache>
                <c:ptCount val="1"/>
                <c:pt idx="0">
                  <c:v>Integrated Fitness - To Min()</c:v>
                </c:pt>
              </c:strCache>
            </c:strRef>
          </c:tx>
          <c:dLbls>
            <c:txPr>
              <a:bodyPr/>
              <a:lstStyle/>
              <a:p>
                <a:pPr>
                  <a:defRPr b="1" i="0" baseline="0">
                    <a:solidFill>
                      <a:srgbClr val="0070C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'Evaluaton Raw'!$D$77:$M$77</c:f>
              <c:strCache>
                <c:ptCount val="10"/>
                <c:pt idx="0">
                  <c:v>Ada-Cr 01</c:v>
                </c:pt>
                <c:pt idx="1">
                  <c:v>Ada-Cr 02</c:v>
                </c:pt>
                <c:pt idx="2">
                  <c:v>Ada-Cr 03</c:v>
                </c:pt>
                <c:pt idx="3">
                  <c:v>Ada-Cr 04</c:v>
                </c:pt>
                <c:pt idx="4">
                  <c:v>Ada-Cr 05</c:v>
                </c:pt>
                <c:pt idx="5">
                  <c:v>Ada-Cr 06</c:v>
                </c:pt>
                <c:pt idx="6">
                  <c:v>Ada-Cr 07</c:v>
                </c:pt>
                <c:pt idx="7">
                  <c:v>Ada-Cr 08</c:v>
                </c:pt>
                <c:pt idx="8">
                  <c:v>Ada-Cr 09</c:v>
                </c:pt>
                <c:pt idx="9">
                  <c:v>Ada-Cr 10</c:v>
                </c:pt>
              </c:strCache>
            </c:strRef>
          </c:cat>
          <c:val>
            <c:numRef>
              <c:f>'Evaluaton Raw'!$D$82:$M$82</c:f>
              <c:numCache>
                <c:formatCode>#,##0.00</c:formatCode>
                <c:ptCount val="10"/>
                <c:pt idx="0">
                  <c:v>2640.0750755997897</c:v>
                </c:pt>
                <c:pt idx="1">
                  <c:v>3409.0342413105973</c:v>
                </c:pt>
                <c:pt idx="2">
                  <c:v>1659.4670202669058</c:v>
                </c:pt>
                <c:pt idx="3">
                  <c:v>3480.1512544491106</c:v>
                </c:pt>
                <c:pt idx="4">
                  <c:v>3279.5286145306491</c:v>
                </c:pt>
                <c:pt idx="5">
                  <c:v>2381.7620000032452</c:v>
                </c:pt>
                <c:pt idx="6">
                  <c:v>2919.0588489745714</c:v>
                </c:pt>
                <c:pt idx="7">
                  <c:v>1353.1209349700937</c:v>
                </c:pt>
                <c:pt idx="8">
                  <c:v>2460.3559467081841</c:v>
                </c:pt>
                <c:pt idx="9">
                  <c:v>4475.1156516650517</c:v>
                </c:pt>
              </c:numCache>
            </c:numRef>
          </c:val>
        </c:ser>
        <c:marker val="1"/>
        <c:axId val="207009280"/>
        <c:axId val="262769280"/>
      </c:lineChart>
      <c:catAx>
        <c:axId val="207009280"/>
        <c:scaling>
          <c:orientation val="minMax"/>
        </c:scaling>
        <c:axPos val="b"/>
        <c:tickLblPos val="nextTo"/>
        <c:crossAx val="262769280"/>
        <c:crosses val="autoZero"/>
        <c:auto val="1"/>
        <c:lblAlgn val="ctr"/>
        <c:lblOffset val="100"/>
      </c:catAx>
      <c:valAx>
        <c:axId val="262769280"/>
        <c:scaling>
          <c:orientation val="minMax"/>
        </c:scaling>
        <c:axPos val="l"/>
        <c:majorGridlines/>
        <c:numFmt formatCode="#,##0.00" sourceLinked="1"/>
        <c:tickLblPos val="nextTo"/>
        <c:crossAx val="207009280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3"/>
          <c:order val="0"/>
          <c:tx>
            <c:strRef>
              <c:f>'Evaluaton Raw'!$C$7</c:f>
              <c:strCache>
                <c:ptCount val="1"/>
                <c:pt idx="0">
                  <c:v>Code-Base Violation x Weight</c:v>
                </c:pt>
              </c:strCache>
            </c:strRef>
          </c:tx>
          <c:dLbls>
            <c:showVal val="1"/>
          </c:dLbls>
          <c:cat>
            <c:strRef>
              <c:f>'Evaluaton Raw'!$D$3:$M$3</c:f>
              <c:strCache>
                <c:ptCount val="10"/>
                <c:pt idx="0">
                  <c:v>Fix 01</c:v>
                </c:pt>
                <c:pt idx="1">
                  <c:v>Fix 02</c:v>
                </c:pt>
                <c:pt idx="2">
                  <c:v>Fix 03</c:v>
                </c:pt>
                <c:pt idx="3">
                  <c:v>Fix 04</c:v>
                </c:pt>
                <c:pt idx="4">
                  <c:v>Fix 05</c:v>
                </c:pt>
                <c:pt idx="5">
                  <c:v>Fix 06</c:v>
                </c:pt>
                <c:pt idx="6">
                  <c:v>Fix 07</c:v>
                </c:pt>
                <c:pt idx="7">
                  <c:v>Fix 08</c:v>
                </c:pt>
                <c:pt idx="8">
                  <c:v>Fix 09</c:v>
                </c:pt>
                <c:pt idx="9">
                  <c:v>Fix 10</c:v>
                </c:pt>
              </c:strCache>
            </c:strRef>
          </c:cat>
          <c:val>
            <c:numRef>
              <c:f>'Evaluaton Raw'!$D$7:$M$7</c:f>
              <c:numCache>
                <c:formatCode>#,##0.00</c:formatCode>
                <c:ptCount val="10"/>
                <c:pt idx="0">
                  <c:v>33.682477536422084</c:v>
                </c:pt>
                <c:pt idx="1">
                  <c:v>621.28672930557514</c:v>
                </c:pt>
                <c:pt idx="2">
                  <c:v>5.422564528635121</c:v>
                </c:pt>
                <c:pt idx="3">
                  <c:v>3339.6580682448985</c:v>
                </c:pt>
                <c:pt idx="4">
                  <c:v>657.13738685844874</c:v>
                </c:pt>
                <c:pt idx="5">
                  <c:v>0</c:v>
                </c:pt>
                <c:pt idx="6">
                  <c:v>97.064214507918223</c:v>
                </c:pt>
                <c:pt idx="7">
                  <c:v>543.74436839643749</c:v>
                </c:pt>
                <c:pt idx="8">
                  <c:v>17.490839700985816</c:v>
                </c:pt>
                <c:pt idx="9">
                  <c:v>509.42020783113549</c:v>
                </c:pt>
              </c:numCache>
            </c:numRef>
          </c:val>
        </c:ser>
        <c:ser>
          <c:idx val="4"/>
          <c:order val="1"/>
          <c:tx>
            <c:strRef>
              <c:f>'Evaluaton Raw'!$C$8</c:f>
              <c:strCache>
                <c:ptCount val="1"/>
                <c:pt idx="0">
                  <c:v>Integrated Fitness - To Min()</c:v>
                </c:pt>
              </c:strCache>
            </c:strRef>
          </c:tx>
          <c:dLbls>
            <c:showVal val="1"/>
          </c:dLbls>
          <c:cat>
            <c:strRef>
              <c:f>'Evaluaton Raw'!$D$3:$M$3</c:f>
              <c:strCache>
                <c:ptCount val="10"/>
                <c:pt idx="0">
                  <c:v>Fix 01</c:v>
                </c:pt>
                <c:pt idx="1">
                  <c:v>Fix 02</c:v>
                </c:pt>
                <c:pt idx="2">
                  <c:v>Fix 03</c:v>
                </c:pt>
                <c:pt idx="3">
                  <c:v>Fix 04</c:v>
                </c:pt>
                <c:pt idx="4">
                  <c:v>Fix 05</c:v>
                </c:pt>
                <c:pt idx="5">
                  <c:v>Fix 06</c:v>
                </c:pt>
                <c:pt idx="6">
                  <c:v>Fix 07</c:v>
                </c:pt>
                <c:pt idx="7">
                  <c:v>Fix 08</c:v>
                </c:pt>
                <c:pt idx="8">
                  <c:v>Fix 09</c:v>
                </c:pt>
                <c:pt idx="9">
                  <c:v>Fix 10</c:v>
                </c:pt>
              </c:strCache>
            </c:strRef>
          </c:cat>
          <c:val>
            <c:numRef>
              <c:f>'Evaluaton Raw'!$D$8:$M$8</c:f>
              <c:numCache>
                <c:formatCode>#,##0.00</c:formatCode>
                <c:ptCount val="10"/>
                <c:pt idx="0">
                  <c:v>1372.4749943907361</c:v>
                </c:pt>
                <c:pt idx="1">
                  <c:v>1918.3723107764636</c:v>
                </c:pt>
                <c:pt idx="2">
                  <c:v>1219.5639520566751</c:v>
                </c:pt>
                <c:pt idx="3">
                  <c:v>4621.8769363097963</c:v>
                </c:pt>
                <c:pt idx="4">
                  <c:v>1933.6088025981715</c:v>
                </c:pt>
                <c:pt idx="5">
                  <c:v>1251.6314943108155</c:v>
                </c:pt>
                <c:pt idx="6">
                  <c:v>1654.018786763882</c:v>
                </c:pt>
                <c:pt idx="7">
                  <c:v>1827.7744621875472</c:v>
                </c:pt>
                <c:pt idx="8">
                  <c:v>1138.4444975804975</c:v>
                </c:pt>
                <c:pt idx="9">
                  <c:v>1857.5813961870222</c:v>
                </c:pt>
              </c:numCache>
            </c:numRef>
          </c:val>
        </c:ser>
        <c:marker val="1"/>
        <c:axId val="150878464"/>
        <c:axId val="150896640"/>
      </c:lineChart>
      <c:catAx>
        <c:axId val="150878464"/>
        <c:scaling>
          <c:orientation val="minMax"/>
        </c:scaling>
        <c:axPos val="b"/>
        <c:tickLblPos val="nextTo"/>
        <c:crossAx val="150896640"/>
        <c:crosses val="autoZero"/>
        <c:auto val="1"/>
        <c:lblAlgn val="ctr"/>
        <c:lblOffset val="100"/>
      </c:catAx>
      <c:valAx>
        <c:axId val="150896640"/>
        <c:scaling>
          <c:orientation val="minMax"/>
        </c:scaling>
        <c:axPos val="l"/>
        <c:majorGridlines/>
        <c:numFmt formatCode="#,##0.00" sourceLinked="1"/>
        <c:tickLblPos val="nextTo"/>
        <c:crossAx val="150878464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303069</xdr:colOff>
      <xdr:row>15</xdr:row>
      <xdr:rowOff>129887</xdr:rowOff>
    </xdr:from>
    <xdr:to>
      <xdr:col>9</xdr:col>
      <xdr:colOff>2692979</xdr:colOff>
      <xdr:row>35</xdr:row>
      <xdr:rowOff>129887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303068</xdr:colOff>
      <xdr:row>53</xdr:row>
      <xdr:rowOff>121227</xdr:rowOff>
    </xdr:from>
    <xdr:to>
      <xdr:col>8</xdr:col>
      <xdr:colOff>43295</xdr:colOff>
      <xdr:row>72</xdr:row>
      <xdr:rowOff>69273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294409</xdr:colOff>
      <xdr:row>15</xdr:row>
      <xdr:rowOff>121228</xdr:rowOff>
    </xdr:from>
    <xdr:to>
      <xdr:col>8</xdr:col>
      <xdr:colOff>25977</xdr:colOff>
      <xdr:row>35</xdr:row>
      <xdr:rowOff>121227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14</xdr:row>
      <xdr:rowOff>28574</xdr:rowOff>
    </xdr:from>
    <xdr:to>
      <xdr:col>13</xdr:col>
      <xdr:colOff>0</xdr:colOff>
      <xdr:row>35</xdr:row>
      <xdr:rowOff>104775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51</xdr:row>
      <xdr:rowOff>0</xdr:rowOff>
    </xdr:from>
    <xdr:to>
      <xdr:col>13</xdr:col>
      <xdr:colOff>19050</xdr:colOff>
      <xdr:row>72</xdr:row>
      <xdr:rowOff>104775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200024</xdr:colOff>
      <xdr:row>88</xdr:row>
      <xdr:rowOff>19049</xdr:rowOff>
    </xdr:from>
    <xdr:to>
      <xdr:col>13</xdr:col>
      <xdr:colOff>19049</xdr:colOff>
      <xdr:row>109</xdr:row>
      <xdr:rowOff>114299</xdr:rowOff>
    </xdr:to>
    <xdr:graphicFrame macro="">
      <xdr:nvGraphicFramePr>
        <xdr:cNvPr id="16" name="图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200024</xdr:colOff>
      <xdr:row>124</xdr:row>
      <xdr:rowOff>133351</xdr:rowOff>
    </xdr:from>
    <xdr:to>
      <xdr:col>13</xdr:col>
      <xdr:colOff>19049</xdr:colOff>
      <xdr:row>146</xdr:row>
      <xdr:rowOff>123825</xdr:rowOff>
    </xdr:to>
    <xdr:graphicFrame macro="">
      <xdr:nvGraphicFramePr>
        <xdr:cNvPr id="18" name="图表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126</xdr:row>
      <xdr:rowOff>123825</xdr:rowOff>
    </xdr:from>
    <xdr:to>
      <xdr:col>21</xdr:col>
      <xdr:colOff>981075</xdr:colOff>
      <xdr:row>148</xdr:row>
      <xdr:rowOff>114299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19050</xdr:colOff>
      <xdr:row>53</xdr:row>
      <xdr:rowOff>76200</xdr:rowOff>
    </xdr:from>
    <xdr:to>
      <xdr:col>21</xdr:col>
      <xdr:colOff>1000125</xdr:colOff>
      <xdr:row>75</xdr:row>
      <xdr:rowOff>38100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209550</xdr:colOff>
      <xdr:row>89</xdr:row>
      <xdr:rowOff>104775</xdr:rowOff>
    </xdr:from>
    <xdr:to>
      <xdr:col>21</xdr:col>
      <xdr:colOff>971550</xdr:colOff>
      <xdr:row>111</xdr:row>
      <xdr:rowOff>57150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209550</xdr:colOff>
      <xdr:row>15</xdr:row>
      <xdr:rowOff>114300</xdr:rowOff>
    </xdr:from>
    <xdr:to>
      <xdr:col>21</xdr:col>
      <xdr:colOff>962025</xdr:colOff>
      <xdr:row>37</xdr:row>
      <xdr:rowOff>47626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H53"/>
  <sheetViews>
    <sheetView tabSelected="1" topLeftCell="B1" zoomScale="110" zoomScaleNormal="110" workbookViewId="0">
      <selection activeCell="B1" sqref="B1"/>
    </sheetView>
  </sheetViews>
  <sheetFormatPr defaultColWidth="43.42578125" defaultRowHeight="11.25"/>
  <cols>
    <col min="1" max="2" width="4.7109375" style="7" customWidth="1"/>
    <col min="3" max="3" width="2.85546875" style="7" customWidth="1"/>
    <col min="4" max="4" width="34.140625" style="7" bestFit="1" customWidth="1"/>
    <col min="5" max="8" width="10.42578125" style="7" customWidth="1"/>
    <col min="9" max="16384" width="43.42578125" style="7"/>
  </cols>
  <sheetData>
    <row r="3" spans="3:8" ht="33.75">
      <c r="C3" s="17"/>
      <c r="D3" s="5"/>
      <c r="E3" s="1" t="str">
        <f>'Evaluaton Raw'!Q3</f>
        <v>Fixed 10 GA runs</v>
      </c>
      <c r="F3" s="1" t="str">
        <f>'Evaluaton Raw'!Q40</f>
        <v>Adaptive Mutation 10 GA runs</v>
      </c>
      <c r="G3" s="1" t="str">
        <f>'Evaluaton Raw'!Q77</f>
        <v>Adaptive Crossover 10 GA runs</v>
      </c>
      <c r="H3" s="1" t="str">
        <f>'Evaluaton Raw'!Q114</f>
        <v>Long Time Limit Adhoc GA runs</v>
      </c>
    </row>
    <row r="4" spans="3:8">
      <c r="C4" s="31" t="s">
        <v>12</v>
      </c>
      <c r="D4" s="18" t="s">
        <v>7</v>
      </c>
      <c r="E4" s="26">
        <f>'Evaluaton Raw'!Q4</f>
        <v>928.72398303250816</v>
      </c>
      <c r="F4" s="26">
        <f>'Evaluaton Raw'!Q41</f>
        <v>1041.1954623267025</v>
      </c>
      <c r="G4" s="26">
        <f>'Evaluaton Raw'!Q78</f>
        <v>995.50709398924084</v>
      </c>
      <c r="H4" s="26">
        <f>'Evaluaton Raw'!Q115</f>
        <v>892.16098689284695</v>
      </c>
    </row>
    <row r="5" spans="3:8">
      <c r="C5" s="32"/>
      <c r="D5" s="18" t="s">
        <v>8</v>
      </c>
      <c r="E5" s="26">
        <f>'Evaluaton Raw'!Q5</f>
        <v>304.64360575886002</v>
      </c>
      <c r="F5" s="26">
        <f>'Evaluaton Raw'!Q42</f>
        <v>339.23564057670416</v>
      </c>
      <c r="G5" s="26">
        <f>'Evaluaton Raw'!Q79</f>
        <v>327.97610583307221</v>
      </c>
      <c r="H5" s="26">
        <f>'Evaluaton Raw'!Q116</f>
        <v>312.93572554172948</v>
      </c>
    </row>
    <row r="6" spans="3:8">
      <c r="C6" s="32"/>
      <c r="D6" s="18" t="s">
        <v>9</v>
      </c>
      <c r="E6" s="26">
        <f>'Evaluaton Raw'!Q6</f>
        <v>63.676488833746895</v>
      </c>
      <c r="F6" s="26">
        <f>'Evaluaton Raw'!Q43</f>
        <v>73.908374689826289</v>
      </c>
      <c r="G6" s="26">
        <f>'Evaluaton Raw'!Q80</f>
        <v>64.990074441687341</v>
      </c>
      <c r="H6" s="26">
        <f>'Evaluaton Raw'!Q117</f>
        <v>67.516315136476422</v>
      </c>
    </row>
    <row r="7" spans="3:8">
      <c r="C7" s="32"/>
      <c r="D7" s="18" t="s">
        <v>10</v>
      </c>
      <c r="E7" s="27">
        <f>'Evaluaton Raw'!Q7</f>
        <v>582.49068569104566</v>
      </c>
      <c r="F7" s="27">
        <f>'Evaluaton Raw'!Q44</f>
        <v>1429.7746730791187</v>
      </c>
      <c r="G7" s="27">
        <f>'Evaluaton Raw'!Q81</f>
        <v>1417.2936845838194</v>
      </c>
      <c r="H7" s="27">
        <f>'Evaluaton Raw'!Q118</f>
        <v>157.03882303176215</v>
      </c>
    </row>
    <row r="8" spans="3:8">
      <c r="C8" s="32"/>
      <c r="D8" s="18" t="s">
        <v>11</v>
      </c>
      <c r="E8" s="27">
        <f>'Evaluaton Raw'!Q8</f>
        <v>1879.5347633161607</v>
      </c>
      <c r="F8" s="27">
        <f>'Evaluaton Raw'!Q45</f>
        <v>2884.1141506723516</v>
      </c>
      <c r="G8" s="27">
        <f>'Evaluaton Raw'!Q82</f>
        <v>2805.7669588478198</v>
      </c>
      <c r="H8" s="27">
        <f>'Evaluaton Raw'!Q119</f>
        <v>1429.6518506028149</v>
      </c>
    </row>
    <row r="9" spans="3:8">
      <c r="C9" s="32"/>
      <c r="D9" s="18" t="s">
        <v>13</v>
      </c>
      <c r="E9" s="26">
        <f>'Evaluaton Raw'!Q9</f>
        <v>270.52907188516474</v>
      </c>
      <c r="F9" s="26">
        <f>'Evaluaton Raw'!Q46</f>
        <v>264.07405629148548</v>
      </c>
      <c r="G9" s="26">
        <f>'Evaluaton Raw'!Q83</f>
        <v>286.72130210701835</v>
      </c>
      <c r="H9" s="26">
        <f>'Evaluaton Raw'!Q120</f>
        <v>268.013479693514</v>
      </c>
    </row>
    <row r="10" spans="3:8">
      <c r="C10" s="32"/>
      <c r="D10" s="18" t="s">
        <v>2</v>
      </c>
      <c r="E10" s="26">
        <f>'Evaluaton Raw'!Q10</f>
        <v>3843.1</v>
      </c>
      <c r="F10" s="26">
        <f>'Evaluaton Raw'!Q47</f>
        <v>3204.4</v>
      </c>
      <c r="G10" s="26">
        <f>'Evaluaton Raw'!Q84</f>
        <v>3256.3</v>
      </c>
      <c r="H10" s="26">
        <f>'Evaluaton Raw'!Q121</f>
        <v>144869.70000000001</v>
      </c>
    </row>
    <row r="11" spans="3:8">
      <c r="C11" s="33"/>
      <c r="D11" s="18" t="s">
        <v>6</v>
      </c>
      <c r="E11" s="26">
        <f>'Evaluaton Raw'!Q11</f>
        <v>62689.5</v>
      </c>
      <c r="F11" s="26">
        <f>'Evaluaton Raw'!Q48</f>
        <v>52084</v>
      </c>
      <c r="G11" s="26">
        <f>'Evaluaton Raw'!Q85</f>
        <v>51603.199999999997</v>
      </c>
      <c r="H11" s="26">
        <f>'Evaluaton Raw'!Q122</f>
        <v>2021797</v>
      </c>
    </row>
    <row r="12" spans="3:8">
      <c r="C12" s="30" t="s">
        <v>62</v>
      </c>
      <c r="D12" s="18" t="s">
        <v>14</v>
      </c>
      <c r="E12" s="28">
        <f>'Evaluaton Raw'!Q12</f>
        <v>1</v>
      </c>
      <c r="F12" s="28">
        <f>'Evaluaton Raw'!Q49</f>
        <v>1</v>
      </c>
      <c r="G12" s="28">
        <f>'Evaluaton Raw'!Q86</f>
        <v>0</v>
      </c>
      <c r="H12" s="28">
        <f>'Evaluaton Raw'!Q123</f>
        <v>5</v>
      </c>
    </row>
    <row r="13" spans="3:8">
      <c r="C13" s="30"/>
      <c r="D13" s="18" t="s">
        <v>15</v>
      </c>
      <c r="E13" s="28">
        <f>'Evaluaton Raw'!Q13</f>
        <v>9</v>
      </c>
      <c r="F13" s="28">
        <f>'Evaluaton Raw'!Q50</f>
        <v>9</v>
      </c>
      <c r="G13" s="28">
        <f>'Evaluaton Raw'!Q87</f>
        <v>10</v>
      </c>
      <c r="H13" s="28">
        <f>'Evaluaton Raw'!Q124</f>
        <v>5</v>
      </c>
    </row>
    <row r="14" spans="3:8">
      <c r="C14" s="30" t="s">
        <v>61</v>
      </c>
      <c r="D14" s="18" t="s">
        <v>67</v>
      </c>
      <c r="E14" s="29">
        <f>'Evaluaton Raw'!Q14</f>
        <v>0.88801821791494107</v>
      </c>
      <c r="F14" s="29">
        <f>'Evaluaton Raw'!Q51</f>
        <v>0.77843842068762825</v>
      </c>
      <c r="G14" s="29">
        <f>'Evaluaton Raw'!Q88</f>
        <v>0.87421399610418249</v>
      </c>
      <c r="H14" s="29">
        <f>'Evaluaton Raw'!Q125</f>
        <v>0.85644896960725836</v>
      </c>
    </row>
    <row r="15" spans="3:8">
      <c r="C15" s="30"/>
      <c r="D15" s="18" t="s">
        <v>58</v>
      </c>
      <c r="E15" s="29">
        <f>'Evaluaton Raw'!Q15</f>
        <v>6.1303727099434512E-2</v>
      </c>
      <c r="F15" s="29">
        <f>'Evaluaton Raw'!Q52</f>
        <v>6.1523692496736046E-2</v>
      </c>
      <c r="G15" s="29">
        <f>'Evaluaton Raw'!Q89</f>
        <v>6.3102675803050984E-2</v>
      </c>
      <c r="H15" s="29">
        <f>'Evaluaton Raw'!Q126</f>
        <v>7.1653929647734177E-2</v>
      </c>
    </row>
    <row r="41" spans="3:6" ht="33.75">
      <c r="C41" s="17"/>
      <c r="D41" s="5"/>
      <c r="E41" s="1" t="str">
        <f>E3</f>
        <v>Fixed 10 GA runs</v>
      </c>
      <c r="F41" s="1" t="str">
        <f>H3</f>
        <v>Long Time Limit Adhoc GA runs</v>
      </c>
    </row>
    <row r="42" spans="3:6">
      <c r="C42" s="31" t="s">
        <v>12</v>
      </c>
      <c r="D42" s="18" t="s">
        <v>7</v>
      </c>
      <c r="E42" s="26">
        <f t="shared" ref="E42" si="0">E4</f>
        <v>928.72398303250816</v>
      </c>
      <c r="F42" s="26">
        <f t="shared" ref="F42:F53" si="1">H4</f>
        <v>892.16098689284695</v>
      </c>
    </row>
    <row r="43" spans="3:6">
      <c r="C43" s="32"/>
      <c r="D43" s="18" t="s">
        <v>8</v>
      </c>
      <c r="E43" s="26">
        <f t="shared" ref="E43" si="2">E5</f>
        <v>304.64360575886002</v>
      </c>
      <c r="F43" s="26">
        <f t="shared" si="1"/>
        <v>312.93572554172948</v>
      </c>
    </row>
    <row r="44" spans="3:6">
      <c r="C44" s="32"/>
      <c r="D44" s="18" t="s">
        <v>9</v>
      </c>
      <c r="E44" s="26">
        <f t="shared" ref="E44" si="3">E6</f>
        <v>63.676488833746895</v>
      </c>
      <c r="F44" s="26">
        <f t="shared" si="1"/>
        <v>67.516315136476422</v>
      </c>
    </row>
    <row r="45" spans="3:6">
      <c r="C45" s="32"/>
      <c r="D45" s="18" t="s">
        <v>10</v>
      </c>
      <c r="E45" s="27">
        <f t="shared" ref="E45" si="4">E7</f>
        <v>582.49068569104566</v>
      </c>
      <c r="F45" s="27">
        <f t="shared" si="1"/>
        <v>157.03882303176215</v>
      </c>
    </row>
    <row r="46" spans="3:6">
      <c r="C46" s="32"/>
      <c r="D46" s="18" t="s">
        <v>11</v>
      </c>
      <c r="E46" s="27">
        <f t="shared" ref="E46" si="5">E8</f>
        <v>1879.5347633161607</v>
      </c>
      <c r="F46" s="27">
        <f t="shared" si="1"/>
        <v>1429.6518506028149</v>
      </c>
    </row>
    <row r="47" spans="3:6">
      <c r="C47" s="32"/>
      <c r="D47" s="18" t="s">
        <v>13</v>
      </c>
      <c r="E47" s="26">
        <f t="shared" ref="E47" si="6">E9</f>
        <v>270.52907188516474</v>
      </c>
      <c r="F47" s="26">
        <f t="shared" si="1"/>
        <v>268.013479693514</v>
      </c>
    </row>
    <row r="48" spans="3:6">
      <c r="C48" s="32"/>
      <c r="D48" s="21" t="s">
        <v>2</v>
      </c>
      <c r="E48" s="22">
        <f t="shared" ref="E48" si="7">E10</f>
        <v>3843.1</v>
      </c>
      <c r="F48" s="22">
        <f t="shared" si="1"/>
        <v>144869.70000000001</v>
      </c>
    </row>
    <row r="49" spans="3:6">
      <c r="C49" s="33"/>
      <c r="D49" s="21" t="s">
        <v>6</v>
      </c>
      <c r="E49" s="22">
        <f t="shared" ref="E49" si="8">E11</f>
        <v>62689.5</v>
      </c>
      <c r="F49" s="22">
        <f t="shared" si="1"/>
        <v>2021797</v>
      </c>
    </row>
    <row r="50" spans="3:6">
      <c r="C50" s="30" t="s">
        <v>62</v>
      </c>
      <c r="D50" s="18" t="s">
        <v>14</v>
      </c>
      <c r="E50" s="28">
        <f t="shared" ref="E50" si="9">E12</f>
        <v>1</v>
      </c>
      <c r="F50" s="28">
        <f t="shared" si="1"/>
        <v>5</v>
      </c>
    </row>
    <row r="51" spans="3:6">
      <c r="C51" s="30"/>
      <c r="D51" s="18" t="s">
        <v>15</v>
      </c>
      <c r="E51" s="28">
        <f t="shared" ref="E51" si="10">E13</f>
        <v>9</v>
      </c>
      <c r="F51" s="28">
        <f t="shared" si="1"/>
        <v>5</v>
      </c>
    </row>
    <row r="52" spans="3:6">
      <c r="C52" s="30" t="s">
        <v>61</v>
      </c>
      <c r="D52" s="18" t="s">
        <v>67</v>
      </c>
      <c r="E52" s="29">
        <f t="shared" ref="E52" si="11">E14</f>
        <v>0.88801821791494107</v>
      </c>
      <c r="F52" s="29">
        <f t="shared" si="1"/>
        <v>0.85644896960725836</v>
      </c>
    </row>
    <row r="53" spans="3:6">
      <c r="C53" s="30"/>
      <c r="D53" s="18" t="s">
        <v>58</v>
      </c>
      <c r="E53" s="29">
        <f t="shared" ref="E53" si="12">E15</f>
        <v>6.1303727099434512E-2</v>
      </c>
      <c r="F53" s="29">
        <f t="shared" si="1"/>
        <v>7.1653929647734177E-2</v>
      </c>
    </row>
  </sheetData>
  <mergeCells count="6">
    <mergeCell ref="C52:C53"/>
    <mergeCell ref="C14:C15"/>
    <mergeCell ref="C4:C11"/>
    <mergeCell ref="C12:C13"/>
    <mergeCell ref="C42:C49"/>
    <mergeCell ref="C50:C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S203"/>
  <sheetViews>
    <sheetView zoomScaleNormal="100" workbookViewId="0"/>
  </sheetViews>
  <sheetFormatPr defaultColWidth="12.7109375" defaultRowHeight="11.25"/>
  <cols>
    <col min="1" max="1" width="3.5703125" style="7" customWidth="1"/>
    <col min="2" max="2" width="3" style="7" bestFit="1" customWidth="1"/>
    <col min="3" max="3" width="27.28515625" style="3" customWidth="1"/>
    <col min="4" max="13" width="9.140625" style="4" bestFit="1" customWidth="1"/>
    <col min="14" max="15" width="3.28515625" style="4" customWidth="1"/>
    <col min="16" max="16" width="34.140625" style="4" bestFit="1" customWidth="1"/>
    <col min="17" max="17" width="16" style="4" customWidth="1"/>
    <col min="18" max="18" width="2.85546875" style="4" customWidth="1"/>
    <col min="19" max="19" width="16" style="12" customWidth="1"/>
    <col min="20" max="22" width="16" style="4" customWidth="1"/>
    <col min="23" max="35" width="7.5703125" style="4" customWidth="1"/>
    <col min="36" max="45" width="7.5703125" style="7" customWidth="1"/>
    <col min="46" max="16384" width="12.7109375" style="7"/>
  </cols>
  <sheetData>
    <row r="3" spans="1:45" s="5" customFormat="1" ht="33.75">
      <c r="C3" s="1" t="s">
        <v>3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4"/>
      <c r="O3" s="4"/>
      <c r="Q3" s="1" t="s">
        <v>63</v>
      </c>
      <c r="S3" s="11"/>
    </row>
    <row r="4" spans="1:45" s="4" customFormat="1">
      <c r="C4" s="2" t="s">
        <v>7</v>
      </c>
      <c r="D4" s="6">
        <v>968.42996153138665</v>
      </c>
      <c r="E4" s="6">
        <v>934.19639747550536</v>
      </c>
      <c r="F4" s="6">
        <v>881.41969210809475</v>
      </c>
      <c r="G4" s="6">
        <v>939.76078089525254</v>
      </c>
      <c r="H4" s="6">
        <v>905.03763343766332</v>
      </c>
      <c r="I4" s="6">
        <v>889.07715635559725</v>
      </c>
      <c r="J4" s="6">
        <v>1114.5684218388196</v>
      </c>
      <c r="K4" s="6">
        <v>900.78307106825378</v>
      </c>
      <c r="L4" s="6">
        <v>792.38580580185953</v>
      </c>
      <c r="M4" s="6">
        <v>961.58090981264831</v>
      </c>
      <c r="O4" s="34" t="s">
        <v>12</v>
      </c>
      <c r="P4" s="2" t="s">
        <v>7</v>
      </c>
      <c r="Q4" s="14">
        <f t="shared" ref="Q4:Q11" si="0">AVERAGE(D4:M4)</f>
        <v>928.72398303250816</v>
      </c>
      <c r="S4" s="12"/>
    </row>
    <row r="5" spans="1:45" s="4" customFormat="1">
      <c r="C5" s="2" t="s">
        <v>8</v>
      </c>
      <c r="D5" s="6">
        <v>280.53191016163714</v>
      </c>
      <c r="E5" s="6">
        <v>305.42950657602825</v>
      </c>
      <c r="F5" s="6">
        <v>273.42827110232759</v>
      </c>
      <c r="G5" s="6">
        <v>304.43885640041407</v>
      </c>
      <c r="H5" s="6">
        <v>335.68068056508685</v>
      </c>
      <c r="I5" s="6">
        <v>317.79255135472192</v>
      </c>
      <c r="J5" s="6">
        <v>326.47299905237986</v>
      </c>
      <c r="K5" s="6">
        <v>291.07022371541194</v>
      </c>
      <c r="L5" s="6">
        <v>281.83646249948845</v>
      </c>
      <c r="M5" s="6">
        <v>329.75459616110459</v>
      </c>
      <c r="O5" s="35"/>
      <c r="P5" s="2" t="s">
        <v>8</v>
      </c>
      <c r="Q5" s="14">
        <f t="shared" si="0"/>
        <v>304.64360575886002</v>
      </c>
      <c r="S5" s="12"/>
    </row>
    <row r="6" spans="1:45" s="4" customFormat="1">
      <c r="C6" s="2" t="s">
        <v>9</v>
      </c>
      <c r="D6" s="6">
        <v>89.830645161290306</v>
      </c>
      <c r="E6" s="6">
        <v>57.459677419354847</v>
      </c>
      <c r="F6" s="6">
        <v>59.29342431761787</v>
      </c>
      <c r="G6" s="6">
        <v>38.019230769230766</v>
      </c>
      <c r="H6" s="6">
        <v>35.753101736972695</v>
      </c>
      <c r="I6" s="6">
        <v>44.761786600496279</v>
      </c>
      <c r="J6" s="6">
        <v>115.91315136476425</v>
      </c>
      <c r="K6" s="6">
        <v>92.176799007444131</v>
      </c>
      <c r="L6" s="6">
        <v>46.731389578163771</v>
      </c>
      <c r="M6" s="6">
        <v>56.825682382134005</v>
      </c>
      <c r="O6" s="35"/>
      <c r="P6" s="2" t="s">
        <v>9</v>
      </c>
      <c r="Q6" s="14">
        <f t="shared" si="0"/>
        <v>63.676488833746895</v>
      </c>
      <c r="S6" s="12"/>
    </row>
    <row r="7" spans="1:45" s="4" customFormat="1">
      <c r="C7" s="2" t="s">
        <v>10</v>
      </c>
      <c r="D7" s="23">
        <v>33.682477536422084</v>
      </c>
      <c r="E7" s="23">
        <v>621.28672930557514</v>
      </c>
      <c r="F7" s="23">
        <v>5.422564528635121</v>
      </c>
      <c r="G7" s="23">
        <v>3339.6580682448985</v>
      </c>
      <c r="H7" s="23">
        <v>657.13738685844874</v>
      </c>
      <c r="I7" s="23">
        <v>0</v>
      </c>
      <c r="J7" s="23">
        <v>97.064214507918223</v>
      </c>
      <c r="K7" s="23">
        <v>543.74436839643749</v>
      </c>
      <c r="L7" s="23">
        <v>17.490839700985816</v>
      </c>
      <c r="M7" s="23">
        <v>509.42020783113549</v>
      </c>
      <c r="O7" s="35"/>
      <c r="P7" s="2" t="s">
        <v>10</v>
      </c>
      <c r="Q7" s="14">
        <f t="shared" si="0"/>
        <v>582.49068569104566</v>
      </c>
      <c r="S7" s="12"/>
    </row>
    <row r="8" spans="1:45" s="4" customFormat="1">
      <c r="C8" s="2" t="s">
        <v>11</v>
      </c>
      <c r="D8" s="24">
        <v>1372.4749943907361</v>
      </c>
      <c r="E8" s="24">
        <v>1918.3723107764636</v>
      </c>
      <c r="F8" s="24">
        <v>1219.5639520566751</v>
      </c>
      <c r="G8" s="24">
        <v>4621.8769363097963</v>
      </c>
      <c r="H8" s="24">
        <v>1933.6088025981715</v>
      </c>
      <c r="I8" s="24">
        <v>1251.6314943108155</v>
      </c>
      <c r="J8" s="24">
        <v>1654.018786763882</v>
      </c>
      <c r="K8" s="24">
        <v>1827.7744621875472</v>
      </c>
      <c r="L8" s="24">
        <v>1138.4444975804975</v>
      </c>
      <c r="M8" s="24">
        <v>1857.5813961870222</v>
      </c>
      <c r="O8" s="35"/>
      <c r="P8" s="2" t="s">
        <v>11</v>
      </c>
      <c r="Q8" s="15">
        <f t="shared" si="0"/>
        <v>1879.5347633161607</v>
      </c>
      <c r="S8" s="12" t="s">
        <v>59</v>
      </c>
    </row>
    <row r="9" spans="1:45" s="4" customFormat="1">
      <c r="C9" s="2" t="s">
        <v>13</v>
      </c>
      <c r="D9" s="25">
        <v>239.28832034765153</v>
      </c>
      <c r="E9" s="25">
        <v>274.09366905166809</v>
      </c>
      <c r="F9" s="25">
        <v>255.85641042455219</v>
      </c>
      <c r="G9" s="25">
        <v>263.80530824041404</v>
      </c>
      <c r="H9" s="25">
        <v>291.09196551345923</v>
      </c>
      <c r="I9" s="25">
        <v>278.64991996775268</v>
      </c>
      <c r="J9" s="25">
        <v>300.55259315809127</v>
      </c>
      <c r="K9" s="25">
        <v>268.08661071507237</v>
      </c>
      <c r="L9" s="25">
        <v>252.47183543298596</v>
      </c>
      <c r="M9" s="25">
        <v>281.39408600000002</v>
      </c>
      <c r="O9" s="35"/>
      <c r="P9" s="2" t="s">
        <v>13</v>
      </c>
      <c r="Q9" s="10">
        <f t="shared" si="0"/>
        <v>270.52907188516474</v>
      </c>
      <c r="S9" s="12"/>
    </row>
    <row r="10" spans="1:45" s="4" customFormat="1">
      <c r="C10" s="2" t="s">
        <v>2</v>
      </c>
      <c r="D10" s="8">
        <v>4050</v>
      </c>
      <c r="E10" s="8">
        <v>3398</v>
      </c>
      <c r="F10" s="8">
        <v>3978</v>
      </c>
      <c r="G10" s="8">
        <v>3963</v>
      </c>
      <c r="H10" s="8">
        <v>3985</v>
      </c>
      <c r="I10" s="8">
        <v>4107</v>
      </c>
      <c r="J10" s="8">
        <v>3424</v>
      </c>
      <c r="K10" s="8">
        <v>4024</v>
      </c>
      <c r="L10" s="8">
        <v>4170</v>
      </c>
      <c r="M10" s="8">
        <v>3332</v>
      </c>
      <c r="O10" s="35"/>
      <c r="P10" s="2" t="s">
        <v>2</v>
      </c>
      <c r="Q10" s="14">
        <f t="shared" si="0"/>
        <v>3843.1</v>
      </c>
      <c r="S10" s="12"/>
    </row>
    <row r="11" spans="1:45" s="4" customFormat="1">
      <c r="C11" s="2" t="s">
        <v>6</v>
      </c>
      <c r="D11" s="8">
        <v>65540</v>
      </c>
      <c r="E11" s="8">
        <v>65283</v>
      </c>
      <c r="F11" s="8">
        <v>63523</v>
      </c>
      <c r="G11" s="8">
        <v>65259</v>
      </c>
      <c r="H11" s="8">
        <v>66318</v>
      </c>
      <c r="I11" s="8">
        <v>63297</v>
      </c>
      <c r="J11" s="8">
        <v>55860</v>
      </c>
      <c r="K11" s="8">
        <v>64549</v>
      </c>
      <c r="L11" s="8">
        <v>63040</v>
      </c>
      <c r="M11" s="8">
        <v>54226</v>
      </c>
      <c r="O11" s="36"/>
      <c r="P11" s="2" t="s">
        <v>6</v>
      </c>
      <c r="Q11" s="14">
        <f t="shared" si="0"/>
        <v>62689.5</v>
      </c>
      <c r="S11" s="12"/>
    </row>
    <row r="12" spans="1:45" s="4" customFormat="1">
      <c r="C12" s="28" t="s">
        <v>0</v>
      </c>
      <c r="D12" s="28">
        <f t="shared" ref="D12:M12" si="1">IF(D7=0,1,0)</f>
        <v>0</v>
      </c>
      <c r="E12" s="28">
        <f t="shared" si="1"/>
        <v>0</v>
      </c>
      <c r="F12" s="28">
        <f t="shared" si="1"/>
        <v>0</v>
      </c>
      <c r="G12" s="28">
        <f t="shared" si="1"/>
        <v>0</v>
      </c>
      <c r="H12" s="28">
        <f t="shared" si="1"/>
        <v>0</v>
      </c>
      <c r="I12" s="28">
        <f t="shared" si="1"/>
        <v>1</v>
      </c>
      <c r="J12" s="28">
        <f t="shared" si="1"/>
        <v>0</v>
      </c>
      <c r="K12" s="28">
        <f t="shared" si="1"/>
        <v>0</v>
      </c>
      <c r="L12" s="28">
        <f t="shared" si="1"/>
        <v>0</v>
      </c>
      <c r="M12" s="28">
        <f t="shared" si="1"/>
        <v>0</v>
      </c>
      <c r="O12" s="37" t="s">
        <v>57</v>
      </c>
      <c r="P12" s="2" t="s">
        <v>14</v>
      </c>
      <c r="Q12" s="13">
        <f>SUM(D12:M12)</f>
        <v>1</v>
      </c>
      <c r="S12" s="12" t="s">
        <v>60</v>
      </c>
    </row>
    <row r="13" spans="1:45" s="4" customFormat="1">
      <c r="C13" s="28" t="s">
        <v>1</v>
      </c>
      <c r="D13" s="28">
        <f t="shared" ref="D13:M13" si="2">IF(D7=0,0,1)</f>
        <v>1</v>
      </c>
      <c r="E13" s="28">
        <f t="shared" si="2"/>
        <v>1</v>
      </c>
      <c r="F13" s="28">
        <f t="shared" si="2"/>
        <v>1</v>
      </c>
      <c r="G13" s="28">
        <f t="shared" si="2"/>
        <v>1</v>
      </c>
      <c r="H13" s="28">
        <f t="shared" si="2"/>
        <v>1</v>
      </c>
      <c r="I13" s="28">
        <f t="shared" si="2"/>
        <v>0</v>
      </c>
      <c r="J13" s="28">
        <f t="shared" si="2"/>
        <v>1</v>
      </c>
      <c r="K13" s="28">
        <f t="shared" si="2"/>
        <v>1</v>
      </c>
      <c r="L13" s="28">
        <f t="shared" si="2"/>
        <v>1</v>
      </c>
      <c r="M13" s="28">
        <f t="shared" si="2"/>
        <v>1</v>
      </c>
      <c r="O13" s="37"/>
      <c r="P13" s="2" t="s">
        <v>15</v>
      </c>
      <c r="Q13" s="13">
        <f>SUM(D13:M13)</f>
        <v>9</v>
      </c>
      <c r="S13" s="12" t="s">
        <v>59</v>
      </c>
    </row>
    <row r="14" spans="1:45">
      <c r="O14" s="30" t="s">
        <v>61</v>
      </c>
      <c r="P14" s="18" t="s">
        <v>67</v>
      </c>
      <c r="Q14" s="16">
        <f>Q9/Q5</f>
        <v>0.88801821791494107</v>
      </c>
      <c r="S14" s="12" t="s">
        <v>59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>
      <c r="A15" s="7">
        <v>1</v>
      </c>
      <c r="O15" s="30"/>
      <c r="P15" s="2" t="s">
        <v>58</v>
      </c>
      <c r="Q15" s="16">
        <f>Q10/Q11</f>
        <v>6.1303727099434512E-2</v>
      </c>
      <c r="S15" s="12" t="s">
        <v>60</v>
      </c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>
      <c r="A16" s="7">
        <v>2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>
      <c r="A17" s="7">
        <v>3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>
      <c r="A18" s="7">
        <v>4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>
      <c r="A19" s="7">
        <v>5</v>
      </c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>
      <c r="A20" s="7">
        <v>6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>
      <c r="A21" s="7">
        <v>7</v>
      </c>
      <c r="O21" s="7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>
      <c r="A22" s="7">
        <v>8</v>
      </c>
      <c r="O22" s="7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>
      <c r="A23" s="7">
        <v>9</v>
      </c>
      <c r="O23" s="7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>
      <c r="A24" s="7">
        <v>10</v>
      </c>
      <c r="O24" s="7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>
      <c r="A25" s="7">
        <v>11</v>
      </c>
      <c r="O25" s="7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>
      <c r="A26" s="7">
        <v>12</v>
      </c>
      <c r="O26" s="7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>
      <c r="A27" s="7">
        <v>13</v>
      </c>
      <c r="O27" s="7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>
      <c r="A28" s="7">
        <v>14</v>
      </c>
      <c r="O28" s="7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>
      <c r="A29" s="7">
        <v>15</v>
      </c>
      <c r="O29" s="7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>
      <c r="A30" s="7">
        <v>16</v>
      </c>
      <c r="O30" s="7"/>
      <c r="R30" s="7"/>
      <c r="T30" s="7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>
      <c r="A31" s="7">
        <v>17</v>
      </c>
      <c r="O31" s="7"/>
      <c r="R31" s="7"/>
      <c r="T31" s="7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>
      <c r="A32" s="7">
        <v>18</v>
      </c>
      <c r="O32" s="7"/>
      <c r="R32" s="7"/>
      <c r="T32" s="7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>
      <c r="A33" s="7">
        <v>19</v>
      </c>
      <c r="O33" s="7"/>
      <c r="R33" s="7"/>
      <c r="T33" s="7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>
      <c r="A34" s="7">
        <v>20</v>
      </c>
      <c r="V34" s="17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>
      <c r="A35" s="7">
        <v>21</v>
      </c>
      <c r="F35" s="7"/>
      <c r="G35" s="7"/>
      <c r="H35" s="7"/>
      <c r="V35" s="17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s="5" customFormat="1">
      <c r="A36" s="7">
        <v>22</v>
      </c>
      <c r="F36" s="7"/>
      <c r="G36" s="7"/>
      <c r="H36" s="7"/>
    </row>
    <row r="37" spans="1:45">
      <c r="F37" s="7"/>
      <c r="G37" s="7"/>
      <c r="H37" s="7"/>
      <c r="I37" s="7"/>
      <c r="J37" s="7"/>
      <c r="K37" s="7"/>
      <c r="L37" s="7"/>
      <c r="M37" s="7"/>
      <c r="V37" s="19"/>
      <c r="W37" s="7"/>
      <c r="X37" s="7"/>
      <c r="Y37" s="7"/>
      <c r="AB37" s="7"/>
      <c r="AC37" s="7"/>
      <c r="AD37" s="7"/>
      <c r="AE37" s="7"/>
      <c r="AF37" s="7"/>
      <c r="AG37" s="7"/>
      <c r="AH37" s="7"/>
      <c r="AI37" s="7"/>
      <c r="AK37" s="4"/>
    </row>
    <row r="38" spans="1:45">
      <c r="F38" s="7"/>
      <c r="G38" s="7"/>
      <c r="H38" s="7"/>
      <c r="I38" s="7"/>
      <c r="J38" s="7"/>
      <c r="K38" s="7"/>
      <c r="L38" s="7"/>
      <c r="M38" s="7"/>
      <c r="V38" s="19"/>
      <c r="W38" s="7"/>
      <c r="X38" s="7"/>
      <c r="Y38" s="7"/>
      <c r="AB38" s="7"/>
      <c r="AC38" s="7"/>
      <c r="AD38" s="7"/>
      <c r="AE38" s="7"/>
      <c r="AF38" s="7"/>
      <c r="AG38" s="7"/>
      <c r="AH38" s="7"/>
      <c r="AI38" s="7"/>
      <c r="AK38" s="4"/>
    </row>
    <row r="39" spans="1:45"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ht="56.25">
      <c r="C40" s="1" t="s">
        <v>4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25</v>
      </c>
      <c r="Q40" s="1" t="s">
        <v>64</v>
      </c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>
      <c r="C41" s="2" t="s">
        <v>7</v>
      </c>
      <c r="D41" s="6">
        <v>908.71939202036447</v>
      </c>
      <c r="E41" s="6">
        <v>1012.971470193319</v>
      </c>
      <c r="F41" s="6">
        <v>968.26951958215795</v>
      </c>
      <c r="G41" s="6">
        <v>1450.9067758131496</v>
      </c>
      <c r="H41" s="6">
        <v>731.17307961961342</v>
      </c>
      <c r="I41" s="6">
        <v>1172.0167080822066</v>
      </c>
      <c r="J41" s="6">
        <v>827.44017917592282</v>
      </c>
      <c r="K41" s="6">
        <v>903.69939608604182</v>
      </c>
      <c r="L41" s="6">
        <v>1400.7534638187499</v>
      </c>
      <c r="M41" s="6">
        <v>1036.0046388754999</v>
      </c>
      <c r="O41" s="34" t="s">
        <v>12</v>
      </c>
      <c r="P41" s="2" t="s">
        <v>7</v>
      </c>
      <c r="Q41" s="14">
        <f t="shared" ref="Q41:Q48" si="3">AVERAGE(D41:M41)</f>
        <v>1041.1954623267025</v>
      </c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>
      <c r="C42" s="2" t="s">
        <v>8</v>
      </c>
      <c r="D42" s="6">
        <v>359.68029690515687</v>
      </c>
      <c r="E42" s="6">
        <v>333.58947732649881</v>
      </c>
      <c r="F42" s="6">
        <v>379.59664813666217</v>
      </c>
      <c r="G42" s="6">
        <v>389.3541254886693</v>
      </c>
      <c r="H42" s="6">
        <v>261.57968449041169</v>
      </c>
      <c r="I42" s="6">
        <v>377.69404858488366</v>
      </c>
      <c r="J42" s="6">
        <v>358.16038197612409</v>
      </c>
      <c r="K42" s="6">
        <v>296.74543074982068</v>
      </c>
      <c r="L42" s="6">
        <v>328.49209213792199</v>
      </c>
      <c r="M42" s="6">
        <v>307.46421997089249</v>
      </c>
      <c r="O42" s="35"/>
      <c r="P42" s="2" t="s">
        <v>8</v>
      </c>
      <c r="Q42" s="14">
        <f t="shared" si="3"/>
        <v>339.23564057670416</v>
      </c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>
      <c r="C43" s="2" t="s">
        <v>9</v>
      </c>
      <c r="D43" s="6">
        <v>38.721464019851119</v>
      </c>
      <c r="E43" s="6">
        <v>196.61042183622826</v>
      </c>
      <c r="F43" s="6">
        <v>36.093672456575675</v>
      </c>
      <c r="G43" s="6">
        <v>71.542803970223332</v>
      </c>
      <c r="H43" s="6">
        <v>73.019851116625333</v>
      </c>
      <c r="I43" s="6">
        <v>80.813895781637711</v>
      </c>
      <c r="J43" s="6">
        <v>35.260545905707197</v>
      </c>
      <c r="K43" s="6">
        <v>59.439205955334991</v>
      </c>
      <c r="L43" s="6">
        <v>36.814516129032249</v>
      </c>
      <c r="M43" s="6">
        <v>110.76736972704711</v>
      </c>
      <c r="O43" s="35"/>
      <c r="P43" s="2" t="s">
        <v>9</v>
      </c>
      <c r="Q43" s="14">
        <f t="shared" si="3"/>
        <v>73.908374689826289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>
      <c r="C44" s="2" t="s">
        <v>10</v>
      </c>
      <c r="D44" s="23">
        <v>2991.1384594914125</v>
      </c>
      <c r="E44" s="23">
        <v>585.18109352626198</v>
      </c>
      <c r="F44" s="23">
        <v>1476.2776740888512</v>
      </c>
      <c r="G44" s="23">
        <v>3107.7930045863468</v>
      </c>
      <c r="H44" s="23">
        <v>257.68888226921263</v>
      </c>
      <c r="I44" s="23">
        <v>1293.1349409616814</v>
      </c>
      <c r="J44" s="23">
        <v>2337.0375004888047</v>
      </c>
      <c r="K44" s="23">
        <v>855.63273565239797</v>
      </c>
      <c r="L44" s="23">
        <v>0</v>
      </c>
      <c r="M44" s="23">
        <v>1393.8624397262174</v>
      </c>
      <c r="O44" s="35"/>
      <c r="P44" s="2" t="s">
        <v>10</v>
      </c>
      <c r="Q44" s="14">
        <f t="shared" si="3"/>
        <v>1429.7746730791187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>
      <c r="C45" s="2" t="s">
        <v>11</v>
      </c>
      <c r="D45" s="24">
        <v>4298.2596124367847</v>
      </c>
      <c r="E45" s="24">
        <v>2128.3524628823079</v>
      </c>
      <c r="F45" s="24">
        <v>2860.2375142642468</v>
      </c>
      <c r="G45" s="24">
        <v>5019.5967098583887</v>
      </c>
      <c r="H45" s="24">
        <v>1323.4614974958631</v>
      </c>
      <c r="I45" s="24">
        <v>2923.6595934104093</v>
      </c>
      <c r="J45" s="24">
        <v>3557.8986075465587</v>
      </c>
      <c r="K45" s="24">
        <v>2115.5167684435955</v>
      </c>
      <c r="L45" s="24">
        <v>1766.0600720857042</v>
      </c>
      <c r="M45" s="24">
        <v>2848.0986682996568</v>
      </c>
      <c r="O45" s="35"/>
      <c r="P45" s="2" t="s">
        <v>11</v>
      </c>
      <c r="Q45" s="15">
        <f t="shared" si="3"/>
        <v>2884.1141506723516</v>
      </c>
      <c r="S45" s="12" t="s">
        <v>59</v>
      </c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>
      <c r="C46" s="2" t="s">
        <v>13</v>
      </c>
      <c r="D46" s="25">
        <v>287.05003528105078</v>
      </c>
      <c r="E46" s="25">
        <v>240.96942199150891</v>
      </c>
      <c r="F46" s="25">
        <v>282.45589808642984</v>
      </c>
      <c r="G46" s="25">
        <v>296.04032442605819</v>
      </c>
      <c r="H46" s="25">
        <v>219.09543285656184</v>
      </c>
      <c r="I46" s="25">
        <v>291.9963366602143</v>
      </c>
      <c r="J46" s="25">
        <v>285.19917063668169</v>
      </c>
      <c r="K46" s="25">
        <v>266.50324242445862</v>
      </c>
      <c r="L46" s="25">
        <v>245.70748945189118</v>
      </c>
      <c r="M46" s="25">
        <v>225.72321109999999</v>
      </c>
      <c r="O46" s="35"/>
      <c r="P46" s="2" t="s">
        <v>13</v>
      </c>
      <c r="Q46" s="10">
        <f t="shared" si="3"/>
        <v>264.07405629148548</v>
      </c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>
      <c r="C47" s="2" t="s">
        <v>2</v>
      </c>
      <c r="D47" s="8">
        <v>3830</v>
      </c>
      <c r="E47" s="8">
        <v>3274</v>
      </c>
      <c r="F47" s="8">
        <v>3315</v>
      </c>
      <c r="G47" s="8">
        <v>3248</v>
      </c>
      <c r="H47" s="8">
        <v>3362</v>
      </c>
      <c r="I47" s="8">
        <v>3110</v>
      </c>
      <c r="J47" s="8">
        <v>3257</v>
      </c>
      <c r="K47" s="8">
        <v>2991</v>
      </c>
      <c r="L47" s="8">
        <v>3028</v>
      </c>
      <c r="M47" s="8">
        <v>2629</v>
      </c>
      <c r="O47" s="35"/>
      <c r="P47" s="2" t="s">
        <v>2</v>
      </c>
      <c r="Q47" s="14">
        <f t="shared" si="3"/>
        <v>3204.4</v>
      </c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>
      <c r="C48" s="2" t="s">
        <v>6</v>
      </c>
      <c r="D48" s="8">
        <v>65693</v>
      </c>
      <c r="E48" s="8">
        <v>51876</v>
      </c>
      <c r="F48" s="8">
        <v>54684</v>
      </c>
      <c r="G48" s="8">
        <v>51613</v>
      </c>
      <c r="H48" s="8">
        <v>51811</v>
      </c>
      <c r="I48" s="8">
        <v>49382</v>
      </c>
      <c r="J48" s="8">
        <v>54241</v>
      </c>
      <c r="K48" s="8">
        <v>51128</v>
      </c>
      <c r="L48" s="8">
        <v>49239</v>
      </c>
      <c r="M48" s="8">
        <v>41173</v>
      </c>
      <c r="O48" s="36"/>
      <c r="P48" s="2" t="s">
        <v>6</v>
      </c>
      <c r="Q48" s="14">
        <f t="shared" si="3"/>
        <v>52084</v>
      </c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>
      <c r="C49" s="28" t="s">
        <v>0</v>
      </c>
      <c r="D49" s="28">
        <f t="shared" ref="D49:M49" si="4">IF(D44=0,1,0)</f>
        <v>0</v>
      </c>
      <c r="E49" s="28">
        <f t="shared" si="4"/>
        <v>0</v>
      </c>
      <c r="F49" s="28">
        <f t="shared" si="4"/>
        <v>0</v>
      </c>
      <c r="G49" s="28">
        <f t="shared" si="4"/>
        <v>0</v>
      </c>
      <c r="H49" s="28">
        <f t="shared" si="4"/>
        <v>0</v>
      </c>
      <c r="I49" s="28">
        <f t="shared" si="4"/>
        <v>0</v>
      </c>
      <c r="J49" s="28">
        <f t="shared" si="4"/>
        <v>0</v>
      </c>
      <c r="K49" s="28">
        <f t="shared" si="4"/>
        <v>0</v>
      </c>
      <c r="L49" s="28">
        <f t="shared" si="4"/>
        <v>1</v>
      </c>
      <c r="M49" s="28">
        <f t="shared" si="4"/>
        <v>0</v>
      </c>
      <c r="O49" s="30" t="s">
        <v>62</v>
      </c>
      <c r="P49" s="2" t="s">
        <v>14</v>
      </c>
      <c r="Q49" s="13">
        <f>SUM(D49:M49)</f>
        <v>1</v>
      </c>
      <c r="S49" s="12" t="s">
        <v>60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>
      <c r="C50" s="28" t="s">
        <v>1</v>
      </c>
      <c r="D50" s="28">
        <f t="shared" ref="D50:M50" si="5">IF(D44=0,0,1)</f>
        <v>1</v>
      </c>
      <c r="E50" s="28">
        <f t="shared" si="5"/>
        <v>1</v>
      </c>
      <c r="F50" s="28">
        <f t="shared" si="5"/>
        <v>1</v>
      </c>
      <c r="G50" s="28">
        <f t="shared" si="5"/>
        <v>1</v>
      </c>
      <c r="H50" s="28">
        <f t="shared" si="5"/>
        <v>1</v>
      </c>
      <c r="I50" s="28">
        <f t="shared" si="5"/>
        <v>1</v>
      </c>
      <c r="J50" s="28">
        <f t="shared" si="5"/>
        <v>1</v>
      </c>
      <c r="K50" s="28">
        <f t="shared" si="5"/>
        <v>1</v>
      </c>
      <c r="L50" s="28">
        <f t="shared" si="5"/>
        <v>0</v>
      </c>
      <c r="M50" s="28">
        <f t="shared" si="5"/>
        <v>1</v>
      </c>
      <c r="O50" s="30"/>
      <c r="P50" s="2" t="s">
        <v>15</v>
      </c>
      <c r="Q50" s="13">
        <f>SUM(D50:M50)</f>
        <v>9</v>
      </c>
      <c r="S50" s="12" t="s">
        <v>59</v>
      </c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>
      <c r="O51" s="30" t="s">
        <v>61</v>
      </c>
      <c r="P51" s="18" t="s">
        <v>67</v>
      </c>
      <c r="Q51" s="16">
        <f>Q46/Q42</f>
        <v>0.77843842068762825</v>
      </c>
      <c r="S51" s="12" t="s">
        <v>59</v>
      </c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>
      <c r="A52" s="7">
        <v>1</v>
      </c>
      <c r="O52" s="30"/>
      <c r="P52" s="2" t="s">
        <v>58</v>
      </c>
      <c r="Q52" s="16">
        <f>Q47/Q48</f>
        <v>6.1523692496736046E-2</v>
      </c>
      <c r="S52" s="12" t="s">
        <v>60</v>
      </c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>
      <c r="A53" s="7">
        <v>2</v>
      </c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>
      <c r="A54" s="7">
        <v>3</v>
      </c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>
      <c r="A55" s="7">
        <v>4</v>
      </c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>
      <c r="A56" s="7">
        <v>5</v>
      </c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>
      <c r="A57" s="7">
        <v>6</v>
      </c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>
      <c r="A58" s="7">
        <v>7</v>
      </c>
      <c r="O58" s="7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>
      <c r="A59" s="7">
        <v>8</v>
      </c>
      <c r="O59" s="7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>
      <c r="A60" s="7">
        <v>9</v>
      </c>
      <c r="O60" s="7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>
      <c r="A61" s="7">
        <v>10</v>
      </c>
      <c r="O61" s="7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>
      <c r="A62" s="7">
        <v>11</v>
      </c>
      <c r="O62" s="7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>
      <c r="A63" s="7">
        <v>12</v>
      </c>
      <c r="O63" s="7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>
      <c r="A64" s="7">
        <v>13</v>
      </c>
      <c r="O64" s="7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spans="1:45">
      <c r="A65" s="7">
        <v>14</v>
      </c>
      <c r="O65" s="7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spans="1:45">
      <c r="A66" s="7">
        <v>15</v>
      </c>
      <c r="O66" s="7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1:45">
      <c r="A67" s="7">
        <v>16</v>
      </c>
      <c r="O67" s="7"/>
      <c r="R67" s="7"/>
      <c r="T67" s="7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spans="1:45">
      <c r="A68" s="7">
        <v>17</v>
      </c>
      <c r="O68" s="7"/>
      <c r="R68" s="7"/>
      <c r="T68" s="7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1:45">
      <c r="A69" s="7">
        <v>18</v>
      </c>
      <c r="O69" s="7"/>
      <c r="R69" s="7"/>
      <c r="T69" s="7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1:45">
      <c r="A70" s="7">
        <v>19</v>
      </c>
      <c r="O70" s="7"/>
      <c r="R70" s="7"/>
      <c r="T70" s="7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1:45">
      <c r="A71" s="7">
        <v>20</v>
      </c>
      <c r="V71" s="17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1:45">
      <c r="A72" s="7">
        <v>21</v>
      </c>
      <c r="F72" s="7"/>
      <c r="G72" s="7"/>
      <c r="H72" s="7"/>
      <c r="V72" s="17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1:45" s="5" customFormat="1">
      <c r="A73" s="7">
        <v>22</v>
      </c>
      <c r="F73" s="7"/>
      <c r="G73" s="7"/>
      <c r="H73" s="7"/>
    </row>
    <row r="74" spans="1:45">
      <c r="F74" s="7"/>
      <c r="G74" s="7"/>
      <c r="H74" s="7"/>
      <c r="I74" s="7"/>
      <c r="J74" s="7"/>
      <c r="K74" s="7"/>
      <c r="L74" s="7"/>
      <c r="M74" s="7"/>
      <c r="V74" s="19"/>
      <c r="W74" s="7"/>
      <c r="X74" s="7"/>
      <c r="Y74" s="7"/>
      <c r="AB74" s="7"/>
      <c r="AC74" s="7"/>
      <c r="AD74" s="7"/>
      <c r="AE74" s="7"/>
      <c r="AF74" s="7"/>
      <c r="AG74" s="7"/>
      <c r="AH74" s="7"/>
      <c r="AI74" s="7"/>
      <c r="AK74" s="4"/>
    </row>
    <row r="75" spans="1:45">
      <c r="F75" s="7"/>
      <c r="G75" s="7"/>
      <c r="H75" s="7"/>
      <c r="I75" s="7"/>
      <c r="J75" s="7"/>
      <c r="K75" s="7"/>
      <c r="L75" s="7"/>
      <c r="M75" s="7"/>
      <c r="V75" s="19"/>
      <c r="W75" s="7"/>
      <c r="X75" s="7"/>
      <c r="Y75" s="7"/>
      <c r="AB75" s="7"/>
      <c r="AC75" s="7"/>
      <c r="AD75" s="7"/>
      <c r="AE75" s="7"/>
      <c r="AF75" s="7"/>
      <c r="AG75" s="7"/>
      <c r="AH75" s="7"/>
      <c r="AI75" s="7"/>
      <c r="AK75" s="4"/>
    </row>
    <row r="76" spans="1:45"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spans="1:45" ht="45">
      <c r="C77" s="1" t="s">
        <v>5</v>
      </c>
      <c r="D77" s="1" t="s">
        <v>46</v>
      </c>
      <c r="E77" s="1" t="s">
        <v>47</v>
      </c>
      <c r="F77" s="1" t="s">
        <v>48</v>
      </c>
      <c r="G77" s="1" t="s">
        <v>49</v>
      </c>
      <c r="H77" s="1" t="s">
        <v>50</v>
      </c>
      <c r="I77" s="1" t="s">
        <v>51</v>
      </c>
      <c r="J77" s="1" t="s">
        <v>52</v>
      </c>
      <c r="K77" s="1" t="s">
        <v>53</v>
      </c>
      <c r="L77" s="1" t="s">
        <v>54</v>
      </c>
      <c r="M77" s="1" t="s">
        <v>55</v>
      </c>
      <c r="Q77" s="1" t="s">
        <v>65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spans="1:45">
      <c r="C78" s="2" t="s">
        <v>7</v>
      </c>
      <c r="D78" s="6">
        <v>953.88619371534151</v>
      </c>
      <c r="E78" s="6">
        <v>943.81683526876441</v>
      </c>
      <c r="F78" s="6">
        <v>966.14084637373162</v>
      </c>
      <c r="G78" s="6">
        <v>979.18349542817305</v>
      </c>
      <c r="H78" s="6">
        <v>947.20970662263426</v>
      </c>
      <c r="I78" s="6">
        <v>1234.0896031914963</v>
      </c>
      <c r="J78" s="6">
        <v>932.59065461246792</v>
      </c>
      <c r="K78" s="6">
        <v>892.92147721201036</v>
      </c>
      <c r="L78" s="6">
        <v>786.0352689035717</v>
      </c>
      <c r="M78" s="6">
        <v>1319.1968585642171</v>
      </c>
      <c r="O78" s="34" t="s">
        <v>12</v>
      </c>
      <c r="P78" s="2" t="s">
        <v>7</v>
      </c>
      <c r="Q78" s="14">
        <f t="shared" ref="Q78:Q85" si="6">AVERAGE(D78:M78)</f>
        <v>995.50709398924084</v>
      </c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spans="1:45">
      <c r="C79" s="2" t="s">
        <v>8</v>
      </c>
      <c r="D79" s="6">
        <v>331.37877247013336</v>
      </c>
      <c r="E79" s="6">
        <v>306.04975832696704</v>
      </c>
      <c r="F79" s="6">
        <v>304.63830417697562</v>
      </c>
      <c r="G79" s="6">
        <v>302.00980790534766</v>
      </c>
      <c r="H79" s="6">
        <v>369.17150033248714</v>
      </c>
      <c r="I79" s="6">
        <v>354.34868407979519</v>
      </c>
      <c r="J79" s="6">
        <v>333.70883184743485</v>
      </c>
      <c r="K79" s="6">
        <v>298.25996924209227</v>
      </c>
      <c r="L79" s="6">
        <v>271.00119821698365</v>
      </c>
      <c r="M79" s="6">
        <v>409.19423173250544</v>
      </c>
      <c r="O79" s="35"/>
      <c r="P79" s="2" t="s">
        <v>8</v>
      </c>
      <c r="Q79" s="14">
        <f t="shared" si="6"/>
        <v>327.97610583307221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1:45">
      <c r="C80" s="2" t="s">
        <v>9</v>
      </c>
      <c r="D80" s="6">
        <v>31.674317617865995</v>
      </c>
      <c r="E80" s="6">
        <v>62.156327543424304</v>
      </c>
      <c r="F80" s="6">
        <v>94.678039702233249</v>
      </c>
      <c r="G80" s="6">
        <v>92.499999999999986</v>
      </c>
      <c r="H80" s="6">
        <v>44.566377171215876</v>
      </c>
      <c r="I80" s="6">
        <v>72.822580645161267</v>
      </c>
      <c r="J80" s="6">
        <v>106.96960297766749</v>
      </c>
      <c r="K80" s="6">
        <v>48.502481389578165</v>
      </c>
      <c r="L80" s="6">
        <v>57.986972704714638</v>
      </c>
      <c r="M80" s="6">
        <v>38.044044665012407</v>
      </c>
      <c r="O80" s="35"/>
      <c r="P80" s="2" t="s">
        <v>9</v>
      </c>
      <c r="Q80" s="14">
        <f t="shared" si="6"/>
        <v>64.990074441687341</v>
      </c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1:45">
      <c r="C81" s="2" t="s">
        <v>10</v>
      </c>
      <c r="D81" s="23">
        <v>1323.1357917964488</v>
      </c>
      <c r="E81" s="23">
        <v>2097.0113201714412</v>
      </c>
      <c r="F81" s="23">
        <v>294.00983001396526</v>
      </c>
      <c r="G81" s="23">
        <v>2106.4579511155898</v>
      </c>
      <c r="H81" s="23">
        <v>1918.5810304043116</v>
      </c>
      <c r="I81" s="23">
        <v>720.5011320867925</v>
      </c>
      <c r="J81" s="23">
        <v>1545.7897595370014</v>
      </c>
      <c r="K81" s="23">
        <v>113.43700712641294</v>
      </c>
      <c r="L81" s="23">
        <v>1345.3325068829145</v>
      </c>
      <c r="M81" s="23">
        <v>2708.6805167033162</v>
      </c>
      <c r="O81" s="35"/>
      <c r="P81" s="2" t="s">
        <v>10</v>
      </c>
      <c r="Q81" s="14">
        <f t="shared" si="6"/>
        <v>1417.2936845838194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spans="1:45">
      <c r="C82" s="2" t="s">
        <v>11</v>
      </c>
      <c r="D82" s="24">
        <v>2640.0750755997897</v>
      </c>
      <c r="E82" s="24">
        <v>3409.0342413105973</v>
      </c>
      <c r="F82" s="24">
        <v>1659.4670202669058</v>
      </c>
      <c r="G82" s="24">
        <v>3480.1512544491106</v>
      </c>
      <c r="H82" s="24">
        <v>3279.5286145306491</v>
      </c>
      <c r="I82" s="24">
        <v>2381.7620000032452</v>
      </c>
      <c r="J82" s="24">
        <v>2919.0588489745714</v>
      </c>
      <c r="K82" s="24">
        <v>1353.1209349700937</v>
      </c>
      <c r="L82" s="24">
        <v>2460.3559467081841</v>
      </c>
      <c r="M82" s="24">
        <v>4475.1156516650517</v>
      </c>
      <c r="O82" s="35"/>
      <c r="P82" s="2" t="s">
        <v>11</v>
      </c>
      <c r="Q82" s="15">
        <f t="shared" si="6"/>
        <v>2805.7669588478198</v>
      </c>
      <c r="S82" s="12" t="s">
        <v>59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1:45">
      <c r="C83" s="2" t="s">
        <v>13</v>
      </c>
      <c r="D83" s="25">
        <v>290.93862170095946</v>
      </c>
      <c r="E83" s="25">
        <v>286.55945607416083</v>
      </c>
      <c r="F83" s="25">
        <v>236.32206201724458</v>
      </c>
      <c r="G83" s="25">
        <v>272.95104375491536</v>
      </c>
      <c r="H83" s="25">
        <v>328.57180621497446</v>
      </c>
      <c r="I83" s="25">
        <v>338.93236048193336</v>
      </c>
      <c r="J83" s="25">
        <v>288.12233067308227</v>
      </c>
      <c r="K83" s="25">
        <v>242.73135871133888</v>
      </c>
      <c r="L83" s="25">
        <v>239.50627279893999</v>
      </c>
      <c r="M83" s="25">
        <v>342.57770864263455</v>
      </c>
      <c r="O83" s="35"/>
      <c r="P83" s="2" t="s">
        <v>13</v>
      </c>
      <c r="Q83" s="10">
        <f t="shared" si="6"/>
        <v>286.72130210701835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spans="1:45">
      <c r="C84" s="2" t="s">
        <v>2</v>
      </c>
      <c r="D84" s="8">
        <v>3847</v>
      </c>
      <c r="E84" s="8">
        <v>2574</v>
      </c>
      <c r="F84" s="8">
        <v>2654</v>
      </c>
      <c r="G84" s="8">
        <v>3304</v>
      </c>
      <c r="H84" s="8">
        <v>3448</v>
      </c>
      <c r="I84" s="8">
        <v>3288</v>
      </c>
      <c r="J84" s="8">
        <v>3235</v>
      </c>
      <c r="K84" s="8">
        <v>3199</v>
      </c>
      <c r="L84" s="8">
        <v>3634</v>
      </c>
      <c r="M84" s="8">
        <v>3380</v>
      </c>
      <c r="O84" s="35"/>
      <c r="P84" s="2" t="s">
        <v>2</v>
      </c>
      <c r="Q84" s="14">
        <f t="shared" si="6"/>
        <v>3256.3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1:45">
      <c r="C85" s="2" t="s">
        <v>6</v>
      </c>
      <c r="D85" s="8">
        <v>63035</v>
      </c>
      <c r="E85" s="8">
        <v>40666</v>
      </c>
      <c r="F85" s="8">
        <v>40209</v>
      </c>
      <c r="G85" s="8">
        <v>52304</v>
      </c>
      <c r="H85" s="8">
        <v>54758</v>
      </c>
      <c r="I85" s="8">
        <v>51957</v>
      </c>
      <c r="J85" s="8">
        <v>51801</v>
      </c>
      <c r="K85" s="8">
        <v>51850</v>
      </c>
      <c r="L85" s="8">
        <v>54875</v>
      </c>
      <c r="M85" s="8">
        <v>54577</v>
      </c>
      <c r="O85" s="36"/>
      <c r="P85" s="2" t="s">
        <v>6</v>
      </c>
      <c r="Q85" s="14">
        <f t="shared" si="6"/>
        <v>51603.199999999997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spans="1:45">
      <c r="C86" s="28" t="s">
        <v>0</v>
      </c>
      <c r="D86" s="28">
        <f t="shared" ref="D86:M86" si="7">IF(D81=0,1,0)</f>
        <v>0</v>
      </c>
      <c r="E86" s="28">
        <f t="shared" si="7"/>
        <v>0</v>
      </c>
      <c r="F86" s="28">
        <f t="shared" si="7"/>
        <v>0</v>
      </c>
      <c r="G86" s="28">
        <f t="shared" si="7"/>
        <v>0</v>
      </c>
      <c r="H86" s="28">
        <f t="shared" si="7"/>
        <v>0</v>
      </c>
      <c r="I86" s="28">
        <f t="shared" si="7"/>
        <v>0</v>
      </c>
      <c r="J86" s="28">
        <f t="shared" si="7"/>
        <v>0</v>
      </c>
      <c r="K86" s="28">
        <f t="shared" si="7"/>
        <v>0</v>
      </c>
      <c r="L86" s="28">
        <f t="shared" si="7"/>
        <v>0</v>
      </c>
      <c r="M86" s="28">
        <f t="shared" si="7"/>
        <v>0</v>
      </c>
      <c r="O86" s="30" t="s">
        <v>62</v>
      </c>
      <c r="P86" s="2" t="s">
        <v>14</v>
      </c>
      <c r="Q86" s="13">
        <f>SUM(D86:M86)</f>
        <v>0</v>
      </c>
      <c r="S86" s="12" t="s">
        <v>60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spans="1:45">
      <c r="C87" s="28" t="s">
        <v>1</v>
      </c>
      <c r="D87" s="28">
        <f t="shared" ref="D87:M87" si="8">IF(D81=0,0,1)</f>
        <v>1</v>
      </c>
      <c r="E87" s="28">
        <f t="shared" si="8"/>
        <v>1</v>
      </c>
      <c r="F87" s="28">
        <f t="shared" si="8"/>
        <v>1</v>
      </c>
      <c r="G87" s="28">
        <f t="shared" si="8"/>
        <v>1</v>
      </c>
      <c r="H87" s="28">
        <f t="shared" si="8"/>
        <v>1</v>
      </c>
      <c r="I87" s="28">
        <f t="shared" si="8"/>
        <v>1</v>
      </c>
      <c r="J87" s="28">
        <f t="shared" si="8"/>
        <v>1</v>
      </c>
      <c r="K87" s="28">
        <f t="shared" si="8"/>
        <v>1</v>
      </c>
      <c r="L87" s="28">
        <f t="shared" si="8"/>
        <v>1</v>
      </c>
      <c r="M87" s="28">
        <f t="shared" si="8"/>
        <v>1</v>
      </c>
      <c r="O87" s="30"/>
      <c r="P87" s="2" t="s">
        <v>15</v>
      </c>
      <c r="Q87" s="13">
        <f>SUM(D87:M87)</f>
        <v>10</v>
      </c>
      <c r="S87" s="12" t="s">
        <v>59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spans="1:45">
      <c r="O88" s="30" t="s">
        <v>61</v>
      </c>
      <c r="P88" s="18" t="s">
        <v>67</v>
      </c>
      <c r="Q88" s="16">
        <f>Q83/Q79</f>
        <v>0.87421399610418249</v>
      </c>
      <c r="S88" s="12" t="s">
        <v>59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spans="1:45">
      <c r="A89" s="7">
        <v>1</v>
      </c>
      <c r="O89" s="30"/>
      <c r="P89" s="2" t="s">
        <v>58</v>
      </c>
      <c r="Q89" s="16">
        <f>Q84/Q85</f>
        <v>6.3102675803050984E-2</v>
      </c>
      <c r="S89" s="12" t="s">
        <v>60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spans="1:45">
      <c r="A90" s="7">
        <v>2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spans="1:45">
      <c r="A91" s="7">
        <v>3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spans="1:45">
      <c r="A92" s="7">
        <v>4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spans="1:45">
      <c r="A93" s="7">
        <v>5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spans="1:45">
      <c r="A94" s="7">
        <v>6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spans="1:45">
      <c r="A95" s="7">
        <v>7</v>
      </c>
      <c r="O95" s="7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spans="1:45">
      <c r="A96" s="7">
        <v>8</v>
      </c>
      <c r="O96" s="7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spans="1:45">
      <c r="A97" s="7">
        <v>9</v>
      </c>
      <c r="O97" s="7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spans="1:45">
      <c r="A98" s="7">
        <v>10</v>
      </c>
      <c r="O98" s="7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spans="1:45">
      <c r="A99" s="7">
        <v>11</v>
      </c>
      <c r="O99" s="7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spans="1:45">
      <c r="A100" s="7">
        <v>12</v>
      </c>
      <c r="O100" s="7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spans="1:45">
      <c r="A101" s="7">
        <v>13</v>
      </c>
      <c r="O101" s="7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spans="1:45">
      <c r="A102" s="7">
        <v>14</v>
      </c>
      <c r="O102" s="7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spans="1:45">
      <c r="A103" s="7">
        <v>15</v>
      </c>
      <c r="O103" s="7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spans="1:45">
      <c r="A104" s="7">
        <v>16</v>
      </c>
      <c r="O104" s="7"/>
      <c r="R104" s="7"/>
      <c r="T104" s="7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spans="1:45">
      <c r="A105" s="7">
        <v>17</v>
      </c>
      <c r="O105" s="7"/>
      <c r="R105" s="7"/>
      <c r="T105" s="7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spans="1:45">
      <c r="A106" s="7">
        <v>18</v>
      </c>
      <c r="O106" s="7"/>
      <c r="R106" s="7"/>
      <c r="T106" s="7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spans="1:45">
      <c r="A107" s="7">
        <v>19</v>
      </c>
      <c r="O107" s="7"/>
      <c r="R107" s="7"/>
      <c r="T107" s="7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spans="1:45">
      <c r="A108" s="7">
        <v>20</v>
      </c>
      <c r="V108" s="17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spans="1:45">
      <c r="A109" s="7">
        <v>21</v>
      </c>
      <c r="F109" s="7"/>
      <c r="G109" s="7"/>
      <c r="H109" s="7"/>
      <c r="V109" s="17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spans="1:45" s="5" customFormat="1">
      <c r="A110" s="7">
        <v>22</v>
      </c>
      <c r="F110" s="7"/>
      <c r="G110" s="7"/>
      <c r="H110" s="7"/>
    </row>
    <row r="111" spans="1:45">
      <c r="F111" s="7"/>
      <c r="G111" s="7"/>
      <c r="H111" s="7"/>
      <c r="I111" s="7"/>
      <c r="J111" s="7"/>
      <c r="K111" s="7"/>
      <c r="L111" s="7"/>
      <c r="M111" s="7"/>
      <c r="V111" s="19"/>
      <c r="W111" s="7"/>
      <c r="X111" s="7"/>
      <c r="Y111" s="7"/>
      <c r="AB111" s="7"/>
      <c r="AC111" s="7"/>
      <c r="AD111" s="7"/>
      <c r="AE111" s="7"/>
      <c r="AF111" s="7"/>
      <c r="AG111" s="7"/>
      <c r="AH111" s="7"/>
      <c r="AI111" s="7"/>
      <c r="AK111" s="4"/>
    </row>
    <row r="112" spans="1:45" s="9" customFormat="1">
      <c r="A112" s="7"/>
      <c r="B112" s="7"/>
      <c r="C112" s="7"/>
      <c r="D112" s="7"/>
      <c r="E112" s="7"/>
      <c r="F112" s="7"/>
      <c r="G112" s="7"/>
      <c r="H112" s="7"/>
      <c r="V112" s="5"/>
    </row>
    <row r="113" spans="1:45"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spans="1:45" ht="22.5">
      <c r="C114" s="1" t="s">
        <v>56</v>
      </c>
      <c r="D114" s="1" t="s">
        <v>26</v>
      </c>
      <c r="E114" s="1" t="s">
        <v>27</v>
      </c>
      <c r="F114" s="1" t="s">
        <v>28</v>
      </c>
      <c r="G114" s="1" t="s">
        <v>29</v>
      </c>
      <c r="H114" s="1" t="s">
        <v>30</v>
      </c>
      <c r="I114" s="1" t="s">
        <v>31</v>
      </c>
      <c r="J114" s="1" t="s">
        <v>32</v>
      </c>
      <c r="K114" s="1" t="s">
        <v>33</v>
      </c>
      <c r="L114" s="1" t="s">
        <v>34</v>
      </c>
      <c r="M114" s="1" t="s">
        <v>35</v>
      </c>
      <c r="Q114" s="1" t="s">
        <v>66</v>
      </c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spans="1:45">
      <c r="C115" s="2" t="s">
        <v>7</v>
      </c>
      <c r="D115" s="6">
        <v>725.8931076330482</v>
      </c>
      <c r="E115" s="6">
        <v>1231.7644228883073</v>
      </c>
      <c r="F115" s="6">
        <v>1017.1477462029361</v>
      </c>
      <c r="G115" s="6">
        <v>858.01739205712511</v>
      </c>
      <c r="H115" s="6">
        <v>895.73079699624213</v>
      </c>
      <c r="I115" s="6">
        <v>943.66856126153289</v>
      </c>
      <c r="J115" s="6">
        <v>889.71424352651957</v>
      </c>
      <c r="K115" s="6">
        <v>918.2960517044994</v>
      </c>
      <c r="L115" s="6">
        <v>728.92242883533618</v>
      </c>
      <c r="M115" s="6">
        <v>712.45511782292306</v>
      </c>
      <c r="O115" s="34" t="s">
        <v>12</v>
      </c>
      <c r="P115" s="2" t="s">
        <v>7</v>
      </c>
      <c r="Q115" s="14">
        <f t="shared" ref="Q115:Q122" si="9">AVERAGE(D115:M115)</f>
        <v>892.16098689284695</v>
      </c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spans="1:45">
      <c r="C116" s="2" t="s">
        <v>8</v>
      </c>
      <c r="D116" s="6">
        <v>254.97992709817433</v>
      </c>
      <c r="E116" s="6">
        <v>360.56162482246629</v>
      </c>
      <c r="F116" s="6">
        <v>337.10844392731235</v>
      </c>
      <c r="G116" s="6">
        <v>321.15635692128757</v>
      </c>
      <c r="H116" s="6">
        <v>359.88615413543499</v>
      </c>
      <c r="I116" s="6">
        <v>299.81241990554702</v>
      </c>
      <c r="J116" s="6">
        <v>307.72180995316205</v>
      </c>
      <c r="K116" s="6">
        <v>348.69109742322473</v>
      </c>
      <c r="L116" s="6">
        <v>271.69277055722051</v>
      </c>
      <c r="M116" s="6">
        <v>267.74665067346507</v>
      </c>
      <c r="O116" s="35"/>
      <c r="P116" s="2" t="s">
        <v>8</v>
      </c>
      <c r="Q116" s="14">
        <f t="shared" si="9"/>
        <v>312.93572554172948</v>
      </c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spans="1:45">
      <c r="C117" s="2" t="s">
        <v>9</v>
      </c>
      <c r="D117" s="6">
        <v>46.687344913151364</v>
      </c>
      <c r="E117" s="6">
        <v>87.679900744416869</v>
      </c>
      <c r="F117" s="6">
        <v>67.581265508684879</v>
      </c>
      <c r="G117" s="6">
        <v>56.557692307692299</v>
      </c>
      <c r="H117" s="6">
        <v>96.351736972704714</v>
      </c>
      <c r="I117" s="6">
        <v>60.839950372208428</v>
      </c>
      <c r="J117" s="6">
        <v>88.904466501240677</v>
      </c>
      <c r="K117" s="6">
        <v>58.577543424317611</v>
      </c>
      <c r="L117" s="6">
        <v>42.745037220843663</v>
      </c>
      <c r="M117" s="6">
        <v>69.238213399503735</v>
      </c>
      <c r="O117" s="35"/>
      <c r="P117" s="2" t="s">
        <v>9</v>
      </c>
      <c r="Q117" s="14">
        <f t="shared" si="9"/>
        <v>67.516315136476422</v>
      </c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spans="1:45">
      <c r="C118" s="2" t="s">
        <v>10</v>
      </c>
      <c r="D118" s="23">
        <v>0</v>
      </c>
      <c r="E118" s="23">
        <v>0</v>
      </c>
      <c r="F118" s="23">
        <v>612.58009973971639</v>
      </c>
      <c r="G118" s="23">
        <v>297.81434301366971</v>
      </c>
      <c r="H118" s="23">
        <v>346.23621935788833</v>
      </c>
      <c r="I118" s="23">
        <v>0</v>
      </c>
      <c r="J118" s="23">
        <v>0</v>
      </c>
      <c r="K118" s="23">
        <v>41.327021195320413</v>
      </c>
      <c r="L118" s="23">
        <v>272.43054701102665</v>
      </c>
      <c r="M118" s="23">
        <v>0</v>
      </c>
      <c r="O118" s="35"/>
      <c r="P118" s="2" t="s">
        <v>10</v>
      </c>
      <c r="Q118" s="14">
        <f t="shared" si="9"/>
        <v>157.03882303176215</v>
      </c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spans="1:45">
      <c r="C119" s="2" t="s">
        <v>11</v>
      </c>
      <c r="D119" s="24">
        <v>1027.5603796443738</v>
      </c>
      <c r="E119" s="24">
        <v>1680.0059484551905</v>
      </c>
      <c r="F119" s="24">
        <v>2034.4175553786497</v>
      </c>
      <c r="G119" s="24">
        <v>1533.5457842997748</v>
      </c>
      <c r="H119" s="24">
        <v>1698.2049074622701</v>
      </c>
      <c r="I119" s="24">
        <v>1304.3209315392883</v>
      </c>
      <c r="J119" s="24">
        <v>1286.3405199809222</v>
      </c>
      <c r="K119" s="24">
        <v>1366.891713747362</v>
      </c>
      <c r="L119" s="24">
        <v>1315.7907836244269</v>
      </c>
      <c r="M119" s="24">
        <v>1049.4399818958918</v>
      </c>
      <c r="O119" s="35"/>
      <c r="P119" s="2" t="s">
        <v>11</v>
      </c>
      <c r="Q119" s="15">
        <f t="shared" si="9"/>
        <v>1429.6518506028149</v>
      </c>
      <c r="S119" s="12" t="s">
        <v>59</v>
      </c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 spans="1:45">
      <c r="C120" s="2" t="s">
        <v>13</v>
      </c>
      <c r="D120" s="25">
        <v>235.06359438809307</v>
      </c>
      <c r="E120" s="25">
        <v>320.68030215190544</v>
      </c>
      <c r="F120" s="25">
        <v>321.42008605501792</v>
      </c>
      <c r="G120" s="25">
        <v>222.19667536917873</v>
      </c>
      <c r="H120" s="25">
        <v>288.97738271129089</v>
      </c>
      <c r="I120" s="25">
        <v>249.63323219588295</v>
      </c>
      <c r="J120" s="25">
        <v>254.0461425</v>
      </c>
      <c r="K120" s="25">
        <v>306.95775578354835</v>
      </c>
      <c r="L120" s="25">
        <v>255.4485032</v>
      </c>
      <c r="M120" s="25">
        <v>225.71112258022279</v>
      </c>
      <c r="O120" s="35"/>
      <c r="P120" s="2" t="s">
        <v>13</v>
      </c>
      <c r="Q120" s="10">
        <f t="shared" si="9"/>
        <v>268.013479693514</v>
      </c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spans="1:45">
      <c r="C121" s="2" t="s">
        <v>2</v>
      </c>
      <c r="D121" s="8">
        <v>7465</v>
      </c>
      <c r="E121" s="8">
        <v>15530</v>
      </c>
      <c r="F121" s="8">
        <v>23296</v>
      </c>
      <c r="G121" s="8">
        <v>34498</v>
      </c>
      <c r="H121" s="8">
        <v>39417</v>
      </c>
      <c r="I121" s="8">
        <v>42250</v>
      </c>
      <c r="J121" s="8">
        <v>104758</v>
      </c>
      <c r="K121" s="8">
        <v>225310</v>
      </c>
      <c r="L121" s="8">
        <v>339664</v>
      </c>
      <c r="M121" s="8">
        <v>616509</v>
      </c>
      <c r="O121" s="35"/>
      <c r="P121" s="2" t="s">
        <v>2</v>
      </c>
      <c r="Q121" s="14">
        <f t="shared" si="9"/>
        <v>144869.70000000001</v>
      </c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spans="1:45">
      <c r="C122" s="2" t="s">
        <v>6</v>
      </c>
      <c r="D122" s="8">
        <v>118943</v>
      </c>
      <c r="E122" s="8">
        <v>266408</v>
      </c>
      <c r="F122" s="8">
        <v>400074</v>
      </c>
      <c r="G122" s="8">
        <v>561554</v>
      </c>
      <c r="H122" s="8">
        <v>614968</v>
      </c>
      <c r="I122" s="8">
        <v>690031</v>
      </c>
      <c r="J122" s="8">
        <v>1648972</v>
      </c>
      <c r="K122" s="8">
        <v>3588055</v>
      </c>
      <c r="L122" s="8">
        <v>5262480</v>
      </c>
      <c r="M122" s="8">
        <v>7066485</v>
      </c>
      <c r="O122" s="36"/>
      <c r="P122" s="2" t="s">
        <v>6</v>
      </c>
      <c r="Q122" s="14">
        <f t="shared" si="9"/>
        <v>2021797</v>
      </c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spans="1:45">
      <c r="C123" s="28" t="s">
        <v>0</v>
      </c>
      <c r="D123" s="28">
        <f t="shared" ref="D123:M123" si="10">IF(D118=0,1,0)</f>
        <v>1</v>
      </c>
      <c r="E123" s="28">
        <f t="shared" si="10"/>
        <v>1</v>
      </c>
      <c r="F123" s="28">
        <f t="shared" si="10"/>
        <v>0</v>
      </c>
      <c r="G123" s="28">
        <f t="shared" si="10"/>
        <v>0</v>
      </c>
      <c r="H123" s="28">
        <f t="shared" si="10"/>
        <v>0</v>
      </c>
      <c r="I123" s="28">
        <f t="shared" si="10"/>
        <v>1</v>
      </c>
      <c r="J123" s="28">
        <f t="shared" si="10"/>
        <v>1</v>
      </c>
      <c r="K123" s="28">
        <f t="shared" si="10"/>
        <v>0</v>
      </c>
      <c r="L123" s="28">
        <f t="shared" si="10"/>
        <v>0</v>
      </c>
      <c r="M123" s="28">
        <f t="shared" si="10"/>
        <v>1</v>
      </c>
      <c r="O123" s="30" t="s">
        <v>62</v>
      </c>
      <c r="P123" s="2" t="s">
        <v>14</v>
      </c>
      <c r="Q123" s="13">
        <f>SUM(D123:M123)</f>
        <v>5</v>
      </c>
      <c r="S123" s="12" t="s">
        <v>60</v>
      </c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spans="1:45">
      <c r="C124" s="28" t="s">
        <v>1</v>
      </c>
      <c r="D124" s="28">
        <f t="shared" ref="D124:M124" si="11">IF(D118=0,0,1)</f>
        <v>0</v>
      </c>
      <c r="E124" s="28">
        <f t="shared" si="11"/>
        <v>0</v>
      </c>
      <c r="F124" s="28">
        <f t="shared" si="11"/>
        <v>1</v>
      </c>
      <c r="G124" s="28">
        <f t="shared" si="11"/>
        <v>1</v>
      </c>
      <c r="H124" s="28">
        <f t="shared" si="11"/>
        <v>1</v>
      </c>
      <c r="I124" s="28">
        <f t="shared" si="11"/>
        <v>0</v>
      </c>
      <c r="J124" s="28">
        <f t="shared" si="11"/>
        <v>0</v>
      </c>
      <c r="K124" s="28">
        <f t="shared" si="11"/>
        <v>1</v>
      </c>
      <c r="L124" s="28">
        <f t="shared" si="11"/>
        <v>1</v>
      </c>
      <c r="M124" s="28">
        <f t="shared" si="11"/>
        <v>0</v>
      </c>
      <c r="O124" s="30"/>
      <c r="P124" s="2" t="s">
        <v>15</v>
      </c>
      <c r="Q124" s="13">
        <f>SUM(D124:M124)</f>
        <v>5</v>
      </c>
      <c r="S124" s="12" t="s">
        <v>59</v>
      </c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spans="1:45">
      <c r="O125" s="30" t="s">
        <v>61</v>
      </c>
      <c r="P125" s="18" t="s">
        <v>67</v>
      </c>
      <c r="Q125" s="16">
        <f>Q120/Q116</f>
        <v>0.85644896960725836</v>
      </c>
      <c r="S125" s="12" t="s">
        <v>59</v>
      </c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spans="1:45">
      <c r="A126" s="7">
        <v>1</v>
      </c>
      <c r="O126" s="30"/>
      <c r="P126" s="2" t="s">
        <v>58</v>
      </c>
      <c r="Q126" s="16">
        <f>Q121/Q122</f>
        <v>7.1653929647734177E-2</v>
      </c>
      <c r="S126" s="12" t="s">
        <v>60</v>
      </c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spans="1:45">
      <c r="A127" s="7">
        <v>2</v>
      </c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spans="1:45">
      <c r="A128" s="7">
        <v>3</v>
      </c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spans="1:45">
      <c r="A129" s="7">
        <v>4</v>
      </c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spans="1:45">
      <c r="A130" s="7">
        <v>5</v>
      </c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spans="1:45">
      <c r="A131" s="7">
        <v>6</v>
      </c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spans="1:45">
      <c r="A132" s="7">
        <v>7</v>
      </c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spans="1:45">
      <c r="A133" s="7">
        <v>8</v>
      </c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spans="1:45">
      <c r="A134" s="7">
        <v>9</v>
      </c>
      <c r="O134" s="7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 spans="1:45">
      <c r="A135" s="7">
        <v>10</v>
      </c>
      <c r="O135" s="7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 spans="1:45">
      <c r="A136" s="7">
        <v>11</v>
      </c>
      <c r="O136" s="7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spans="1:45">
      <c r="A137" s="7">
        <v>12</v>
      </c>
      <c r="O137" s="7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spans="1:45">
      <c r="A138" s="7">
        <v>13</v>
      </c>
      <c r="O138" s="7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spans="1:45">
      <c r="A139" s="7">
        <v>14</v>
      </c>
      <c r="O139" s="7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spans="1:45">
      <c r="A140" s="7">
        <v>15</v>
      </c>
      <c r="O140" s="7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spans="1:45">
      <c r="A141" s="7">
        <v>16</v>
      </c>
      <c r="O141" s="7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spans="1:45">
      <c r="A142" s="7">
        <v>17</v>
      </c>
      <c r="O142" s="7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 spans="1:45">
      <c r="A143" s="7">
        <v>18</v>
      </c>
      <c r="O143" s="7"/>
      <c r="R143" s="7"/>
      <c r="T143" s="7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 spans="1:45">
      <c r="A144" s="7">
        <v>19</v>
      </c>
      <c r="O144" s="7"/>
      <c r="R144" s="7"/>
      <c r="T144" s="7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 spans="1:45">
      <c r="A145" s="7">
        <v>20</v>
      </c>
      <c r="O145" s="7"/>
      <c r="R145" s="7"/>
      <c r="T145" s="7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 spans="1:45">
      <c r="A146" s="7">
        <v>21</v>
      </c>
      <c r="O146" s="7"/>
      <c r="R146" s="7"/>
      <c r="T146" s="7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 spans="1:45">
      <c r="A147" s="7">
        <v>22</v>
      </c>
      <c r="V147" s="17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 spans="1:45">
      <c r="F148" s="7"/>
      <c r="G148" s="7"/>
      <c r="H148" s="7"/>
      <c r="V148" s="17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 spans="1:45" s="5" customFormat="1">
      <c r="F149" s="7"/>
      <c r="G149" s="7"/>
      <c r="H149" s="7"/>
    </row>
    <row r="150" spans="1:45">
      <c r="F150" s="7"/>
      <c r="G150" s="7"/>
      <c r="H150" s="7"/>
      <c r="I150" s="7"/>
      <c r="J150" s="7"/>
      <c r="K150" s="7"/>
      <c r="L150" s="7"/>
      <c r="M150" s="7"/>
      <c r="V150" s="19"/>
      <c r="W150" s="7"/>
      <c r="X150" s="7"/>
      <c r="Y150" s="7"/>
      <c r="AB150" s="7"/>
      <c r="AC150" s="7"/>
      <c r="AD150" s="7"/>
      <c r="AE150" s="7"/>
      <c r="AF150" s="7"/>
      <c r="AG150" s="7"/>
      <c r="AH150" s="7"/>
      <c r="AI150" s="7"/>
      <c r="AK150" s="4"/>
    </row>
    <row r="151" spans="1:45">
      <c r="F151" s="7"/>
      <c r="G151" s="7"/>
      <c r="H151" s="7"/>
      <c r="I151" s="7"/>
      <c r="J151" s="7"/>
      <c r="K151" s="7"/>
      <c r="L151" s="7"/>
      <c r="M151" s="7"/>
      <c r="V151" s="19"/>
      <c r="W151" s="7"/>
      <c r="X151" s="7"/>
      <c r="Y151" s="7"/>
      <c r="AB151" s="7"/>
      <c r="AC151" s="7"/>
      <c r="AD151" s="7"/>
      <c r="AE151" s="7"/>
      <c r="AF151" s="7"/>
      <c r="AG151" s="7"/>
      <c r="AH151" s="7"/>
      <c r="AI151" s="7"/>
      <c r="AK151" s="4"/>
    </row>
    <row r="152" spans="1:4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V152" s="19"/>
      <c r="W152" s="7"/>
      <c r="X152" s="7"/>
      <c r="Y152" s="7"/>
      <c r="AB152" s="7"/>
      <c r="AC152" s="7"/>
      <c r="AD152" s="7"/>
      <c r="AE152" s="7"/>
      <c r="AF152" s="7"/>
      <c r="AG152" s="7"/>
      <c r="AH152" s="7"/>
      <c r="AI152" s="7"/>
      <c r="AK152" s="4"/>
    </row>
    <row r="153" spans="1:4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V153" s="19"/>
      <c r="W153" s="7"/>
      <c r="X153" s="7"/>
      <c r="Y153" s="7"/>
      <c r="AB153" s="7"/>
      <c r="AC153" s="7"/>
      <c r="AD153" s="7"/>
      <c r="AE153" s="7"/>
      <c r="AF153" s="7"/>
      <c r="AG153" s="7"/>
      <c r="AH153" s="7"/>
      <c r="AI153" s="7"/>
      <c r="AK153" s="4"/>
    </row>
    <row r="154" spans="1:4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V154" s="19"/>
      <c r="W154" s="7"/>
      <c r="X154" s="7"/>
      <c r="Y154" s="7"/>
      <c r="AB154" s="7"/>
      <c r="AC154" s="7"/>
      <c r="AD154" s="7"/>
      <c r="AE154" s="7"/>
      <c r="AF154" s="7"/>
      <c r="AG154" s="7"/>
      <c r="AH154" s="7"/>
      <c r="AI154" s="7"/>
      <c r="AK154" s="4"/>
    </row>
    <row r="155" spans="1:4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V155" s="19"/>
      <c r="W155" s="7"/>
      <c r="X155" s="7"/>
      <c r="Y155" s="7"/>
      <c r="AB155" s="7"/>
      <c r="AC155" s="7"/>
      <c r="AD155" s="7"/>
      <c r="AE155" s="7"/>
      <c r="AF155" s="7"/>
      <c r="AG155" s="7"/>
      <c r="AH155" s="7"/>
      <c r="AI155" s="7"/>
      <c r="AK155" s="4"/>
    </row>
    <row r="156" spans="1:45" s="9" customFormat="1">
      <c r="A156" s="7"/>
      <c r="B156" s="7"/>
      <c r="C156" s="7"/>
      <c r="D156" s="7"/>
      <c r="E156" s="7"/>
      <c r="F156" s="7"/>
      <c r="G156" s="7"/>
      <c r="H156" s="7"/>
      <c r="V156" s="5"/>
    </row>
    <row r="157" spans="1:45" s="9" customFormat="1">
      <c r="A157" s="7"/>
      <c r="B157" s="7"/>
      <c r="C157" s="7"/>
      <c r="D157" s="7"/>
      <c r="E157" s="7"/>
      <c r="F157" s="7"/>
      <c r="G157" s="7"/>
      <c r="H157" s="7"/>
      <c r="V157" s="5"/>
    </row>
    <row r="158" spans="1:45" s="3" customFormat="1">
      <c r="A158" s="7"/>
      <c r="B158" s="7"/>
      <c r="C158" s="7"/>
      <c r="D158" s="7"/>
      <c r="E158" s="7"/>
      <c r="F158" s="7"/>
      <c r="G158" s="7"/>
      <c r="H158" s="7"/>
      <c r="V158" s="20"/>
      <c r="AA158" s="4"/>
      <c r="AK158" s="4"/>
      <c r="AL158" s="4"/>
      <c r="AM158" s="4"/>
    </row>
    <row r="159" spans="1:45" s="3" customFormat="1">
      <c r="A159" s="7"/>
      <c r="B159" s="7"/>
      <c r="C159" s="7"/>
      <c r="D159" s="7"/>
      <c r="E159" s="7"/>
      <c r="F159" s="7"/>
      <c r="G159" s="7"/>
      <c r="H159" s="7"/>
      <c r="V159" s="20"/>
      <c r="AA159" s="4"/>
      <c r="AK159" s="4"/>
      <c r="AL159" s="4"/>
      <c r="AM159" s="4"/>
    </row>
    <row r="160" spans="1:45">
      <c r="C160" s="7"/>
      <c r="D160" s="7"/>
      <c r="E160" s="7"/>
      <c r="F160" s="7"/>
      <c r="G160" s="7"/>
      <c r="H160" s="7"/>
      <c r="O160" s="17"/>
      <c r="P160" s="17"/>
      <c r="Q160" s="17"/>
      <c r="R160" s="17"/>
      <c r="S160" s="11"/>
      <c r="T160" s="17"/>
      <c r="U160" s="17"/>
      <c r="V160" s="17"/>
    </row>
    <row r="161" spans="3:22">
      <c r="C161" s="7"/>
      <c r="D161" s="7"/>
      <c r="E161" s="7"/>
      <c r="F161" s="7"/>
      <c r="G161" s="7"/>
      <c r="H161" s="7"/>
      <c r="O161" s="17"/>
      <c r="P161" s="17"/>
      <c r="Q161" s="17"/>
      <c r="R161" s="17"/>
      <c r="S161" s="11"/>
      <c r="T161" s="17"/>
      <c r="U161" s="17"/>
      <c r="V161" s="17"/>
    </row>
    <row r="162" spans="3:22">
      <c r="C162" s="7"/>
      <c r="D162" s="7"/>
      <c r="E162" s="7"/>
      <c r="F162" s="7"/>
      <c r="G162" s="7"/>
      <c r="H162" s="7"/>
      <c r="O162" s="17"/>
      <c r="P162" s="17"/>
      <c r="Q162" s="17"/>
      <c r="R162" s="17"/>
      <c r="S162" s="11"/>
      <c r="T162" s="17"/>
      <c r="U162" s="17"/>
      <c r="V162" s="17"/>
    </row>
    <row r="163" spans="3:22">
      <c r="C163" s="7"/>
      <c r="D163" s="7"/>
      <c r="E163" s="7"/>
      <c r="F163" s="7"/>
      <c r="G163" s="7"/>
      <c r="H163" s="7"/>
      <c r="O163" s="17"/>
      <c r="P163" s="17"/>
      <c r="Q163" s="17"/>
      <c r="R163" s="17"/>
      <c r="S163" s="11"/>
      <c r="T163" s="17"/>
      <c r="U163" s="17"/>
      <c r="V163" s="17"/>
    </row>
    <row r="164" spans="3:22">
      <c r="C164" s="7"/>
      <c r="D164" s="7"/>
      <c r="E164" s="7"/>
      <c r="F164" s="7"/>
      <c r="G164" s="7"/>
      <c r="H164" s="7"/>
      <c r="O164" s="17"/>
      <c r="P164" s="17"/>
      <c r="Q164" s="17"/>
      <c r="R164" s="17"/>
      <c r="S164" s="11"/>
      <c r="T164" s="17"/>
      <c r="U164" s="17"/>
      <c r="V164" s="17"/>
    </row>
    <row r="165" spans="3:22">
      <c r="C165" s="7"/>
      <c r="D165" s="7"/>
      <c r="E165" s="7"/>
      <c r="F165" s="7"/>
      <c r="G165" s="7"/>
      <c r="H165" s="7"/>
    </row>
    <row r="166" spans="3:22">
      <c r="C166" s="7"/>
      <c r="D166" s="7"/>
      <c r="E166" s="7"/>
      <c r="F166" s="7"/>
      <c r="G166" s="7"/>
      <c r="H166" s="7"/>
    </row>
    <row r="167" spans="3:22">
      <c r="C167" s="7"/>
      <c r="D167" s="7"/>
      <c r="E167" s="7"/>
      <c r="F167" s="7"/>
      <c r="G167" s="7"/>
      <c r="H167" s="7"/>
    </row>
    <row r="168" spans="3:22">
      <c r="C168" s="7"/>
      <c r="D168" s="7"/>
      <c r="E168" s="7"/>
      <c r="F168" s="7"/>
      <c r="G168" s="7"/>
      <c r="H168" s="7"/>
    </row>
    <row r="169" spans="3:22">
      <c r="C169" s="7"/>
      <c r="D169" s="7"/>
      <c r="E169" s="7"/>
      <c r="F169" s="7"/>
      <c r="G169" s="7"/>
      <c r="H169" s="7"/>
    </row>
    <row r="170" spans="3:22">
      <c r="C170" s="7"/>
      <c r="D170" s="7"/>
      <c r="E170" s="7"/>
      <c r="F170" s="7"/>
      <c r="G170" s="7"/>
      <c r="H170" s="7"/>
    </row>
    <row r="171" spans="3:22">
      <c r="C171" s="7"/>
      <c r="D171" s="7"/>
      <c r="E171" s="7"/>
      <c r="F171" s="7"/>
      <c r="G171" s="7"/>
      <c r="H171" s="7"/>
    </row>
    <row r="172" spans="3:22">
      <c r="C172" s="7"/>
      <c r="D172" s="7"/>
      <c r="E172" s="7"/>
      <c r="F172" s="7"/>
      <c r="G172" s="7"/>
      <c r="H172" s="7"/>
    </row>
    <row r="173" spans="3:22">
      <c r="C173" s="7"/>
      <c r="D173" s="7"/>
      <c r="E173" s="7"/>
      <c r="F173" s="7"/>
      <c r="G173" s="7"/>
      <c r="H173" s="7"/>
    </row>
    <row r="174" spans="3:22">
      <c r="C174" s="7"/>
      <c r="D174" s="7"/>
      <c r="E174" s="7"/>
      <c r="F174" s="7"/>
      <c r="G174" s="7"/>
      <c r="H174" s="7"/>
    </row>
    <row r="175" spans="3:22">
      <c r="C175" s="7"/>
      <c r="D175" s="7"/>
      <c r="E175" s="7"/>
      <c r="F175" s="7"/>
      <c r="G175" s="7"/>
      <c r="H175" s="7"/>
    </row>
    <row r="176" spans="3:22">
      <c r="C176" s="7"/>
      <c r="D176" s="7"/>
      <c r="E176" s="7"/>
      <c r="F176" s="7"/>
      <c r="G176" s="7"/>
      <c r="H176" s="7"/>
    </row>
    <row r="177" spans="3:8">
      <c r="C177" s="7"/>
      <c r="D177" s="7"/>
      <c r="E177" s="7"/>
      <c r="F177" s="7"/>
      <c r="G177" s="7"/>
      <c r="H177" s="7"/>
    </row>
    <row r="178" spans="3:8">
      <c r="C178" s="7"/>
      <c r="D178" s="7"/>
      <c r="E178" s="7"/>
      <c r="F178" s="7"/>
      <c r="G178" s="7"/>
      <c r="H178" s="7"/>
    </row>
    <row r="179" spans="3:8">
      <c r="C179" s="7"/>
      <c r="D179" s="7"/>
      <c r="E179" s="7"/>
      <c r="F179" s="7"/>
      <c r="G179" s="7"/>
      <c r="H179" s="7"/>
    </row>
    <row r="180" spans="3:8">
      <c r="C180" s="7"/>
      <c r="D180" s="7"/>
      <c r="E180" s="7"/>
      <c r="F180" s="7"/>
      <c r="G180" s="7"/>
      <c r="H180" s="7"/>
    </row>
    <row r="181" spans="3:8">
      <c r="C181" s="7"/>
      <c r="D181" s="7"/>
      <c r="E181" s="7"/>
      <c r="F181" s="7"/>
      <c r="G181" s="7"/>
      <c r="H181" s="7"/>
    </row>
    <row r="182" spans="3:8">
      <c r="C182" s="7"/>
      <c r="D182" s="7"/>
      <c r="E182" s="7"/>
      <c r="F182" s="7"/>
      <c r="G182" s="7"/>
      <c r="H182" s="7"/>
    </row>
    <row r="183" spans="3:8">
      <c r="C183" s="7"/>
      <c r="D183" s="7"/>
      <c r="E183" s="7"/>
      <c r="F183" s="7"/>
      <c r="G183" s="7"/>
      <c r="H183" s="7"/>
    </row>
    <row r="184" spans="3:8">
      <c r="C184" s="7"/>
      <c r="D184" s="7"/>
      <c r="E184" s="7"/>
      <c r="F184" s="7"/>
      <c r="G184" s="7"/>
      <c r="H184" s="7"/>
    </row>
    <row r="185" spans="3:8">
      <c r="C185" s="7"/>
      <c r="D185" s="7"/>
      <c r="E185" s="7"/>
      <c r="F185" s="7"/>
      <c r="G185" s="7"/>
      <c r="H185" s="7"/>
    </row>
    <row r="186" spans="3:8">
      <c r="C186" s="7"/>
      <c r="D186" s="7"/>
      <c r="E186" s="7"/>
      <c r="F186" s="7"/>
      <c r="G186" s="7"/>
      <c r="H186" s="7"/>
    </row>
    <row r="187" spans="3:8">
      <c r="C187" s="7"/>
      <c r="D187" s="7"/>
      <c r="E187" s="7"/>
      <c r="F187" s="7"/>
      <c r="G187" s="7"/>
      <c r="H187" s="7"/>
    </row>
    <row r="188" spans="3:8">
      <c r="C188" s="7"/>
      <c r="D188" s="7"/>
      <c r="E188" s="7"/>
      <c r="F188" s="7"/>
      <c r="G188" s="7"/>
      <c r="H188" s="7"/>
    </row>
    <row r="189" spans="3:8">
      <c r="C189" s="7"/>
      <c r="D189" s="7"/>
      <c r="E189" s="7"/>
      <c r="F189" s="7"/>
      <c r="G189" s="7"/>
      <c r="H189" s="7"/>
    </row>
    <row r="190" spans="3:8">
      <c r="C190" s="7"/>
      <c r="D190" s="7"/>
      <c r="E190" s="7"/>
      <c r="F190" s="7"/>
      <c r="G190" s="7"/>
      <c r="H190" s="7"/>
    </row>
    <row r="191" spans="3:8">
      <c r="C191" s="7"/>
      <c r="D191" s="7"/>
      <c r="E191" s="7"/>
      <c r="F191" s="7"/>
      <c r="G191" s="7"/>
      <c r="H191" s="7"/>
    </row>
    <row r="192" spans="3:8">
      <c r="C192" s="7"/>
      <c r="D192" s="7"/>
      <c r="E192" s="7"/>
      <c r="F192" s="7"/>
      <c r="G192" s="7"/>
      <c r="H192" s="7"/>
    </row>
    <row r="193" spans="3:8">
      <c r="C193" s="7"/>
      <c r="D193" s="7"/>
      <c r="E193" s="7"/>
      <c r="F193" s="7"/>
      <c r="G193" s="7"/>
      <c r="H193" s="7"/>
    </row>
    <row r="194" spans="3:8">
      <c r="C194" s="7"/>
      <c r="D194" s="7"/>
      <c r="E194" s="7"/>
      <c r="F194" s="7"/>
      <c r="G194" s="7"/>
      <c r="H194" s="7"/>
    </row>
    <row r="195" spans="3:8">
      <c r="C195" s="7"/>
      <c r="D195" s="7"/>
      <c r="E195" s="7"/>
      <c r="F195" s="7"/>
      <c r="G195" s="7"/>
      <c r="H195" s="7"/>
    </row>
    <row r="196" spans="3:8">
      <c r="C196" s="7"/>
      <c r="D196" s="7"/>
      <c r="E196" s="7"/>
      <c r="F196" s="7"/>
      <c r="G196" s="7"/>
      <c r="H196" s="7"/>
    </row>
    <row r="197" spans="3:8">
      <c r="C197" s="7"/>
      <c r="D197" s="7"/>
      <c r="E197" s="7"/>
      <c r="F197" s="7"/>
      <c r="G197" s="7"/>
      <c r="H197" s="7"/>
    </row>
    <row r="198" spans="3:8">
      <c r="C198" s="7"/>
      <c r="D198" s="7"/>
      <c r="E198" s="7"/>
      <c r="F198" s="7"/>
      <c r="G198" s="7"/>
      <c r="H198" s="7"/>
    </row>
    <row r="199" spans="3:8">
      <c r="C199" s="7"/>
      <c r="D199" s="7"/>
      <c r="E199" s="7"/>
      <c r="F199" s="7"/>
      <c r="G199" s="7"/>
      <c r="H199" s="7"/>
    </row>
    <row r="200" spans="3:8">
      <c r="C200" s="7"/>
      <c r="D200" s="7"/>
      <c r="E200" s="7"/>
      <c r="F200" s="7"/>
      <c r="G200" s="7"/>
      <c r="H200" s="7"/>
    </row>
    <row r="201" spans="3:8">
      <c r="C201" s="7"/>
      <c r="D201" s="7"/>
      <c r="E201" s="7"/>
      <c r="F201" s="7"/>
      <c r="G201" s="7"/>
      <c r="H201" s="7"/>
    </row>
    <row r="202" spans="3:8">
      <c r="C202" s="7"/>
      <c r="D202" s="7"/>
      <c r="E202" s="7"/>
      <c r="F202" s="7"/>
      <c r="G202" s="7"/>
      <c r="H202" s="7"/>
    </row>
    <row r="203" spans="3:8">
      <c r="C203" s="7"/>
      <c r="D203" s="7"/>
      <c r="E203" s="7"/>
      <c r="F203" s="7"/>
      <c r="G203" s="7"/>
      <c r="H203" s="7"/>
    </row>
  </sheetData>
  <mergeCells count="12">
    <mergeCell ref="O125:O126"/>
    <mergeCell ref="O88:O89"/>
    <mergeCell ref="O51:O52"/>
    <mergeCell ref="O4:O11"/>
    <mergeCell ref="O12:O13"/>
    <mergeCell ref="O41:O48"/>
    <mergeCell ref="O49:O50"/>
    <mergeCell ref="O78:O85"/>
    <mergeCell ref="O86:O87"/>
    <mergeCell ref="O115:O122"/>
    <mergeCell ref="O123:O124"/>
    <mergeCell ref="O14:O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Evaluation Dashboard</vt:lpstr>
      <vt:lpstr>Evaluaton Raw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2014-09-23T14:34:07Z</dcterms:created>
  <dcterms:modified xsi:type="dcterms:W3CDTF">2014-09-29T01:08:45Z</dcterms:modified>
</cp:coreProperties>
</file>