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570" windowHeight="4560" activeTab="2"/>
  </bookViews>
  <sheets>
    <sheet name="NREL_5MW" sheetId="1" r:id="rId1"/>
    <sheet name="avg loads for DYMORE" sheetId="2" r:id="rId2"/>
    <sheet name="flap load dist for DYMORE" sheetId="3" r:id="rId3"/>
  </sheets>
  <calcPr calcId="145621"/>
</workbook>
</file>

<file path=xl/calcChain.xml><?xml version="1.0" encoding="utf-8"?>
<calcChain xmlns="http://schemas.openxmlformats.org/spreadsheetml/2006/main">
  <c r="S32" i="3" l="1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31" i="3"/>
  <c r="S8" i="3"/>
  <c r="S9" i="3"/>
  <c r="S10" i="3"/>
  <c r="S11" i="3"/>
  <c r="S12" i="3"/>
  <c r="S13" i="3"/>
  <c r="S14" i="3"/>
  <c r="S15" i="3"/>
  <c r="S7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16" i="3"/>
  <c r="D13" i="3" l="1"/>
  <c r="D18" i="3"/>
  <c r="D23" i="3"/>
  <c r="D28" i="3"/>
  <c r="D33" i="3"/>
  <c r="D38" i="3"/>
  <c r="D43" i="3"/>
  <c r="D48" i="3"/>
  <c r="D53" i="3"/>
  <c r="D58" i="3"/>
  <c r="D63" i="3"/>
  <c r="D68" i="3"/>
  <c r="D73" i="3"/>
  <c r="D78" i="3"/>
  <c r="D83" i="3"/>
  <c r="D88" i="3"/>
  <c r="D8" i="3"/>
  <c r="L24" i="3"/>
  <c r="H24" i="3"/>
  <c r="K24" i="3" s="1"/>
  <c r="I24" i="3" s="1"/>
  <c r="L23" i="3"/>
  <c r="H23" i="3"/>
  <c r="K23" i="3" s="1"/>
  <c r="I23" i="3" s="1"/>
  <c r="L22" i="3"/>
  <c r="H22" i="3"/>
  <c r="K22" i="3" s="1"/>
  <c r="I22" i="3" s="1"/>
  <c r="L21" i="3"/>
  <c r="H21" i="3"/>
  <c r="K21" i="3" s="1"/>
  <c r="I21" i="3" s="1"/>
  <c r="L20" i="3"/>
  <c r="H20" i="3"/>
  <c r="K20" i="3" s="1"/>
  <c r="I20" i="3" s="1"/>
  <c r="L19" i="3"/>
  <c r="H19" i="3"/>
  <c r="K19" i="3" s="1"/>
  <c r="I19" i="3" s="1"/>
  <c r="L18" i="3"/>
  <c r="H18" i="3"/>
  <c r="K18" i="3" s="1"/>
  <c r="I18" i="3" s="1"/>
  <c r="L17" i="3"/>
  <c r="H17" i="3"/>
  <c r="K17" i="3" s="1"/>
  <c r="I17" i="3" s="1"/>
  <c r="L16" i="3"/>
  <c r="H16" i="3"/>
  <c r="K16" i="3" s="1"/>
  <c r="I16" i="3" s="1"/>
  <c r="L15" i="3"/>
  <c r="H15" i="3"/>
  <c r="K15" i="3" s="1"/>
  <c r="I15" i="3" s="1"/>
  <c r="L14" i="3"/>
  <c r="H14" i="3"/>
  <c r="K14" i="3" s="1"/>
  <c r="I14" i="3" s="1"/>
  <c r="L13" i="3"/>
  <c r="H13" i="3"/>
  <c r="K13" i="3" s="1"/>
  <c r="I13" i="3" s="1"/>
  <c r="L12" i="3"/>
  <c r="H12" i="3"/>
  <c r="K12" i="3" s="1"/>
  <c r="I12" i="3" s="1"/>
  <c r="L11" i="3"/>
  <c r="H11" i="3"/>
  <c r="K11" i="3" s="1"/>
  <c r="I11" i="3" s="1"/>
  <c r="L10" i="3"/>
  <c r="H10" i="3"/>
  <c r="K10" i="3" s="1"/>
  <c r="L9" i="3"/>
  <c r="H9" i="3"/>
  <c r="K9" i="3" s="1"/>
  <c r="H8" i="3"/>
  <c r="K8" i="3" s="1"/>
  <c r="L8" i="3"/>
  <c r="I9" i="3" l="1"/>
  <c r="I10" i="3"/>
  <c r="I8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8" i="2"/>
  <c r="L8" i="2"/>
  <c r="L9" i="2"/>
  <c r="L10" i="2"/>
  <c r="L11" i="2"/>
  <c r="L17" i="2"/>
  <c r="L18" i="2"/>
  <c r="L19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D33" i="2"/>
  <c r="L13" i="2" s="1"/>
  <c r="D28" i="2"/>
  <c r="L12" i="2" s="1"/>
  <c r="D23" i="2"/>
  <c r="D18" i="2"/>
  <c r="D13" i="2"/>
  <c r="D8" i="2"/>
  <c r="D88" i="2"/>
  <c r="L24" i="2" s="1"/>
  <c r="D83" i="2"/>
  <c r="L23" i="2" s="1"/>
  <c r="D78" i="2"/>
  <c r="L22" i="2" s="1"/>
  <c r="D73" i="2"/>
  <c r="L21" i="2" s="1"/>
  <c r="D68" i="2"/>
  <c r="L20" i="2" s="1"/>
  <c r="D63" i="2"/>
  <c r="D58" i="2"/>
  <c r="D53" i="2"/>
  <c r="D48" i="2"/>
  <c r="L16" i="2" s="1"/>
  <c r="D43" i="2"/>
  <c r="L15" i="2" s="1"/>
  <c r="D38" i="2"/>
  <c r="L14" i="2" s="1"/>
</calcChain>
</file>

<file path=xl/comments1.xml><?xml version="1.0" encoding="utf-8"?>
<comments xmlns="http://schemas.openxmlformats.org/spreadsheetml/2006/main">
  <authors>
    <author>Perry Roth-Johnson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Perry Roth-Johnson:</t>
        </r>
        <r>
          <rPr>
            <sz val="9"/>
            <color indexed="81"/>
            <rFont val="Tahoma"/>
            <family val="2"/>
          </rPr>
          <t xml:space="preserve">
subtract the hub radius from the RElm values to get the correct span location on the blade, where the thrust load should be applied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Perry Roth-Johnson:</t>
        </r>
        <r>
          <rPr>
            <sz val="9"/>
            <color indexed="81"/>
            <rFont val="Tahoma"/>
            <family val="2"/>
          </rPr>
          <t xml:space="preserve">
span normalized by blade length (100 m)</t>
        </r>
      </text>
    </comment>
  </commentList>
</comments>
</file>

<file path=xl/comments2.xml><?xml version="1.0" encoding="utf-8"?>
<comments xmlns="http://schemas.openxmlformats.org/spreadsheetml/2006/main">
  <authors>
    <author>Perry Roth-Johnson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Perry Roth-Johnson:</t>
        </r>
        <r>
          <rPr>
            <sz val="9"/>
            <color indexed="81"/>
            <rFont val="Tahoma"/>
            <family val="2"/>
          </rPr>
          <t xml:space="preserve">
span normalized by blade length (100 m)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Perry Roth-Johnson:</t>
        </r>
        <r>
          <rPr>
            <sz val="9"/>
            <color indexed="81"/>
            <rFont val="Tahoma"/>
            <family val="2"/>
          </rPr>
          <t xml:space="preserve">
subtract the hub radius from the RElm values to get the correct span location on the blade, where the thrust load should be applied</t>
        </r>
      </text>
    </comment>
  </commentList>
</comments>
</file>

<file path=xl/sharedStrings.xml><?xml version="1.0" encoding="utf-8"?>
<sst xmlns="http://schemas.openxmlformats.org/spreadsheetml/2006/main" count="258" uniqueCount="65">
  <si>
    <t>Input file title:</t>
  </si>
  <si>
    <t xml:space="preserve">  WT_Perf Test01 input file.  "Ideal" blade layout for constant a=1/3 (Non-dimen, English, Space, BEM).</t>
  </si>
  <si>
    <t xml:space="preserve"> </t>
  </si>
  <si>
    <t>Blade-element data for:</t>
  </si>
  <si>
    <t>rpm Rotation Rate</t>
  </si>
  <si>
    <t>deg Blade Pitch</t>
  </si>
  <si>
    <t xml:space="preserve"> m/s Wind Speed</t>
  </si>
  <si>
    <t>Element</t>
  </si>
  <si>
    <t>RElm</t>
  </si>
  <si>
    <t>IncidAng</t>
  </si>
  <si>
    <t>Azimuth</t>
  </si>
  <si>
    <t>Loc Vel</t>
  </si>
  <si>
    <t>Re</t>
  </si>
  <si>
    <t>Loss</t>
  </si>
  <si>
    <t>Axial Ind.</t>
  </si>
  <si>
    <t>Tang. Ind.</t>
  </si>
  <si>
    <t>Airflow Angle</t>
  </si>
  <si>
    <t>AlfaD</t>
  </si>
  <si>
    <t>Cl</t>
  </si>
  <si>
    <t>Cd</t>
  </si>
  <si>
    <t>Cm</t>
  </si>
  <si>
    <t>Cpmin</t>
  </si>
  <si>
    <t>CavNum</t>
  </si>
  <si>
    <t>Cav</t>
  </si>
  <si>
    <t>Thrust Coef</t>
  </si>
  <si>
    <t>Torque Coef</t>
  </si>
  <si>
    <t>Power Coef</t>
  </si>
  <si>
    <t>Thrust/Len</t>
  </si>
  <si>
    <t>Torque/Len</t>
  </si>
  <si>
    <t>Power</t>
  </si>
  <si>
    <t>Converge</t>
  </si>
  <si>
    <t>(-)</t>
  </si>
  <si>
    <t>(m)</t>
  </si>
  <si>
    <t>(deg)</t>
  </si>
  <si>
    <t>(m/s)</t>
  </si>
  <si>
    <t>(millions)</t>
  </si>
  <si>
    <t>(N/m)</t>
  </si>
  <si>
    <t>(N)</t>
  </si>
  <si>
    <t>(kW)</t>
  </si>
  <si>
    <t xml:space="preserve">   F</t>
  </si>
  <si>
    <t xml:space="preserve">   T</t>
  </si>
  <si>
    <t>PerPerr</t>
  </si>
  <si>
    <t>Blade-element data generated by WT_Perf (v3.05.00a-adp, 09-Nov-2012) for input file "Sandia100.wtp".</t>
  </si>
  <si>
    <t>Generated on 17-Apr-2014 at 17:37:45.</t>
  </si>
  <si>
    <t>avg Thrust/Length</t>
  </si>
  <si>
    <t>rotor radius</t>
  </si>
  <si>
    <t>m</t>
  </si>
  <si>
    <t>rotation speed</t>
  </si>
  <si>
    <t>rpm</t>
  </si>
  <si>
    <t>wind speed</t>
  </si>
  <si>
    <t>m/s</t>
  </si>
  <si>
    <t>span</t>
  </si>
  <si>
    <t>eta</t>
  </si>
  <si>
    <t>summed Thrust/Length</t>
  </si>
  <si>
    <t>thrust/length</t>
  </si>
  <si>
    <t>if the loads are different in each azimuthal quadrant, maybe the wind inflow isn't uniform….maybe it's sheared</t>
  </si>
  <si>
    <t>interpolated Sandia</t>
  </si>
  <si>
    <t>interpolated biplane</t>
  </si>
  <si>
    <t>monoplane</t>
  </si>
  <si>
    <t>biplane</t>
  </si>
  <si>
    <t>monoplane thrust/length</t>
  </si>
  <si>
    <t>biplane thrust/length</t>
  </si>
  <si>
    <t>interpolated biplane/2</t>
  </si>
  <si>
    <t>station</t>
  </si>
  <si>
    <t>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</si>
</sst>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0" xfId="0" applyFill="1" applyBorder="1"/>
    <xf numFmtId="164" fontId="0" fillId="0" borderId="0" xfId="0" applyNumberFormat="1" applyBorder="1"/>
    <xf numFmtId="16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NREL_5MW!$H$12:$H$13</c:f>
              <c:strCache>
                <c:ptCount val="1"/>
                <c:pt idx="0">
                  <c:v>Axial Ind.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NREL_5MW!$B$14:$B$98</c:f>
              <c:numCache>
                <c:formatCode>General</c:formatCode>
                <c:ptCount val="85"/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4">
                  <c:v>4.6639999999999997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9">
                  <c:v>9.1110000000000007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4">
                  <c:v>13.558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19">
                  <c:v>19.117000000000001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4">
                  <c:v>25.788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29">
                  <c:v>32.457999999999998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4">
                  <c:v>39.128999999999998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39">
                  <c:v>45.8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4">
                  <c:v>52.47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49">
                  <c:v>59.140999999999998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4">
                  <c:v>65.811999999999998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59">
                  <c:v>72.481999999999999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4">
                  <c:v>79.153000000000006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69">
                  <c:v>85.822999999999993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4">
                  <c:v>91.382000000000005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79">
                  <c:v>95.828999999999994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  <c:pt idx="84">
                  <c:v>100.276</c:v>
                </c:pt>
              </c:numCache>
            </c:numRef>
          </c:xVal>
          <c:yVal>
            <c:numRef>
              <c:f>NREL_5MW!$H$14:$H$98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0.224</c:v>
                </c:pt>
                <c:pt idx="17">
                  <c:v>0.20699999999999999</c:v>
                </c:pt>
                <c:pt idx="18">
                  <c:v>0.22600000000000001</c:v>
                </c:pt>
                <c:pt idx="19">
                  <c:v>0.24</c:v>
                </c:pt>
                <c:pt idx="21">
                  <c:v>0.26300000000000001</c:v>
                </c:pt>
                <c:pt idx="22">
                  <c:v>0.25700000000000001</c:v>
                </c:pt>
                <c:pt idx="23">
                  <c:v>0.26400000000000001</c:v>
                </c:pt>
                <c:pt idx="24">
                  <c:v>0.26800000000000002</c:v>
                </c:pt>
                <c:pt idx="26">
                  <c:v>0.247</c:v>
                </c:pt>
                <c:pt idx="27">
                  <c:v>0.245</c:v>
                </c:pt>
                <c:pt idx="28">
                  <c:v>0.248</c:v>
                </c:pt>
                <c:pt idx="29">
                  <c:v>0.249</c:v>
                </c:pt>
                <c:pt idx="31">
                  <c:v>0.24399999999999999</c:v>
                </c:pt>
                <c:pt idx="32">
                  <c:v>0.24199999999999999</c:v>
                </c:pt>
                <c:pt idx="33">
                  <c:v>0.24399999999999999</c:v>
                </c:pt>
                <c:pt idx="34">
                  <c:v>0.246</c:v>
                </c:pt>
                <c:pt idx="36">
                  <c:v>0.26100000000000001</c:v>
                </c:pt>
                <c:pt idx="37">
                  <c:v>0.25600000000000001</c:v>
                </c:pt>
                <c:pt idx="38">
                  <c:v>0.26200000000000001</c:v>
                </c:pt>
                <c:pt idx="39">
                  <c:v>0.26700000000000002</c:v>
                </c:pt>
                <c:pt idx="41">
                  <c:v>0.26700000000000002</c:v>
                </c:pt>
                <c:pt idx="42">
                  <c:v>0.26300000000000001</c:v>
                </c:pt>
                <c:pt idx="43">
                  <c:v>0.26900000000000002</c:v>
                </c:pt>
                <c:pt idx="44">
                  <c:v>0.27400000000000002</c:v>
                </c:pt>
                <c:pt idx="46">
                  <c:v>0.28699999999999998</c:v>
                </c:pt>
                <c:pt idx="47">
                  <c:v>0.28199999999999997</c:v>
                </c:pt>
                <c:pt idx="48">
                  <c:v>0.28999999999999998</c:v>
                </c:pt>
                <c:pt idx="49">
                  <c:v>0.29499999999999998</c:v>
                </c:pt>
                <c:pt idx="51">
                  <c:v>0.30299999999999999</c:v>
                </c:pt>
                <c:pt idx="52">
                  <c:v>0.29699999999999999</c:v>
                </c:pt>
                <c:pt idx="53">
                  <c:v>0.30499999999999999</c:v>
                </c:pt>
                <c:pt idx="54">
                  <c:v>0.311</c:v>
                </c:pt>
                <c:pt idx="56">
                  <c:v>0.28999999999999998</c:v>
                </c:pt>
                <c:pt idx="57">
                  <c:v>0.28499999999999998</c:v>
                </c:pt>
                <c:pt idx="58">
                  <c:v>0.29299999999999998</c:v>
                </c:pt>
                <c:pt idx="59">
                  <c:v>0.29699999999999999</c:v>
                </c:pt>
                <c:pt idx="61">
                  <c:v>0.29899999999999999</c:v>
                </c:pt>
                <c:pt idx="62">
                  <c:v>0.29399999999999998</c:v>
                </c:pt>
                <c:pt idx="63">
                  <c:v>0.30099999999999999</c:v>
                </c:pt>
                <c:pt idx="64">
                  <c:v>0.30599999999999999</c:v>
                </c:pt>
                <c:pt idx="66">
                  <c:v>0.313</c:v>
                </c:pt>
                <c:pt idx="67">
                  <c:v>0.308</c:v>
                </c:pt>
                <c:pt idx="68">
                  <c:v>0.316</c:v>
                </c:pt>
                <c:pt idx="69">
                  <c:v>0.32100000000000001</c:v>
                </c:pt>
                <c:pt idx="71">
                  <c:v>0.34</c:v>
                </c:pt>
                <c:pt idx="72">
                  <c:v>0.33500000000000002</c:v>
                </c:pt>
                <c:pt idx="73">
                  <c:v>0.34399999999999997</c:v>
                </c:pt>
                <c:pt idx="74">
                  <c:v>0.34799999999999998</c:v>
                </c:pt>
                <c:pt idx="76">
                  <c:v>0.38200000000000001</c:v>
                </c:pt>
                <c:pt idx="77">
                  <c:v>0.377</c:v>
                </c:pt>
                <c:pt idx="78">
                  <c:v>0.38500000000000001</c:v>
                </c:pt>
                <c:pt idx="79">
                  <c:v>0.38900000000000001</c:v>
                </c:pt>
                <c:pt idx="81">
                  <c:v>0.41499999999999998</c:v>
                </c:pt>
                <c:pt idx="82">
                  <c:v>0.41099999999999998</c:v>
                </c:pt>
                <c:pt idx="83">
                  <c:v>0.41799999999999998</c:v>
                </c:pt>
                <c:pt idx="84">
                  <c:v>0.42099999999999999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2928"/>
        <c:axId val="80255616"/>
      </c:scatterChart>
      <c:valAx>
        <c:axId val="802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5616"/>
        <c:crosses val="autoZero"/>
        <c:crossBetween val="midCat"/>
      </c:valAx>
      <c:valAx>
        <c:axId val="80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NREL_5MW!$I$12:$I$13</c:f>
              <c:strCache>
                <c:ptCount val="1"/>
                <c:pt idx="0">
                  <c:v>Tang. Ind.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NREL_5MW!$B$14:$B$98</c:f>
              <c:numCache>
                <c:formatCode>General</c:formatCode>
                <c:ptCount val="85"/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4">
                  <c:v>4.6639999999999997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9">
                  <c:v>9.1110000000000007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4">
                  <c:v>13.558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19">
                  <c:v>19.117000000000001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4">
                  <c:v>25.788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29">
                  <c:v>32.457999999999998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4">
                  <c:v>39.128999999999998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39">
                  <c:v>45.8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4">
                  <c:v>52.47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49">
                  <c:v>59.140999999999998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4">
                  <c:v>65.811999999999998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59">
                  <c:v>72.481999999999999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4">
                  <c:v>79.153000000000006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69">
                  <c:v>85.822999999999993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4">
                  <c:v>91.382000000000005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79">
                  <c:v>95.828999999999994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  <c:pt idx="84">
                  <c:v>100.276</c:v>
                </c:pt>
              </c:numCache>
            </c:numRef>
          </c:xVal>
          <c:yVal>
            <c:numRef>
              <c:f>NREL_5MW!$I$14:$I$98</c:f>
              <c:numCache>
                <c:formatCode>General</c:formatCode>
                <c:ptCount val="85"/>
                <c:pt idx="1">
                  <c:v>0.21</c:v>
                </c:pt>
                <c:pt idx="2">
                  <c:v>0.21199999999999999</c:v>
                </c:pt>
                <c:pt idx="3">
                  <c:v>0.21</c:v>
                </c:pt>
                <c:pt idx="4">
                  <c:v>0.20699999999999999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6.4000000000000001E-2</c:v>
                </c:pt>
                <c:pt idx="14">
                  <c:v>6.4000000000000001E-2</c:v>
                </c:pt>
                <c:pt idx="16">
                  <c:v>9.4E-2</c:v>
                </c:pt>
                <c:pt idx="17">
                  <c:v>0.1</c:v>
                </c:pt>
                <c:pt idx="18">
                  <c:v>9.2999999999999999E-2</c:v>
                </c:pt>
                <c:pt idx="19">
                  <c:v>8.5999999999999993E-2</c:v>
                </c:pt>
                <c:pt idx="21">
                  <c:v>5.8999999999999997E-2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5.3999999999999999E-2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3.5999999999999997E-2</c:v>
                </c:pt>
                <c:pt idx="29">
                  <c:v>3.4000000000000002E-2</c:v>
                </c:pt>
                <c:pt idx="31">
                  <c:v>2.5000000000000001E-2</c:v>
                </c:pt>
                <c:pt idx="32">
                  <c:v>2.7E-2</c:v>
                </c:pt>
                <c:pt idx="33">
                  <c:v>2.5000000000000001E-2</c:v>
                </c:pt>
                <c:pt idx="34">
                  <c:v>2.4E-2</c:v>
                </c:pt>
                <c:pt idx="36">
                  <c:v>1.9E-2</c:v>
                </c:pt>
                <c:pt idx="37">
                  <c:v>0.02</c:v>
                </c:pt>
                <c:pt idx="38">
                  <c:v>1.9E-2</c:v>
                </c:pt>
                <c:pt idx="39">
                  <c:v>1.7999999999999999E-2</c:v>
                </c:pt>
                <c:pt idx="41">
                  <c:v>1.4999999999999999E-2</c:v>
                </c:pt>
                <c:pt idx="42">
                  <c:v>1.6E-2</c:v>
                </c:pt>
                <c:pt idx="43">
                  <c:v>1.4999999999999999E-2</c:v>
                </c:pt>
                <c:pt idx="44">
                  <c:v>1.4E-2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1.2E-2</c:v>
                </c:pt>
                <c:pt idx="49">
                  <c:v>1.2E-2</c:v>
                </c:pt>
                <c:pt idx="51">
                  <c:v>0.01</c:v>
                </c:pt>
                <c:pt idx="52">
                  <c:v>1.0999999999999999E-2</c:v>
                </c:pt>
                <c:pt idx="53">
                  <c:v>0.01</c:v>
                </c:pt>
                <c:pt idx="54">
                  <c:v>0.01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6">
                  <c:v>5.0000000000000001E-3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1232"/>
        <c:axId val="79561472"/>
      </c:scatterChart>
      <c:valAx>
        <c:axId val="802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1472"/>
        <c:crosses val="autoZero"/>
        <c:crossBetween val="midCat"/>
      </c:valAx>
      <c:valAx>
        <c:axId val="79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NREL_5MW!$K$12:$K$13</c:f>
              <c:strCache>
                <c:ptCount val="1"/>
                <c:pt idx="0">
                  <c:v>AlfaD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NREL_5MW!$B$14:$B$98</c:f>
              <c:numCache>
                <c:formatCode>General</c:formatCode>
                <c:ptCount val="85"/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4">
                  <c:v>4.6639999999999997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9">
                  <c:v>9.1110000000000007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4">
                  <c:v>13.558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19">
                  <c:v>19.117000000000001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4">
                  <c:v>25.788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29">
                  <c:v>32.457999999999998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4">
                  <c:v>39.128999999999998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39">
                  <c:v>45.8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4">
                  <c:v>52.47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49">
                  <c:v>59.140999999999998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4">
                  <c:v>65.811999999999998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59">
                  <c:v>72.481999999999999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4">
                  <c:v>79.153000000000006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69">
                  <c:v>85.822999999999993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4">
                  <c:v>91.382000000000005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79">
                  <c:v>95.828999999999994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  <c:pt idx="84">
                  <c:v>100.276</c:v>
                </c:pt>
              </c:numCache>
            </c:numRef>
          </c:xVal>
          <c:yVal>
            <c:numRef>
              <c:f>NREL_5MW!$K$14:$K$98</c:f>
              <c:numCache>
                <c:formatCode>General</c:formatCode>
                <c:ptCount val="85"/>
                <c:pt idx="1">
                  <c:v>55.6</c:v>
                </c:pt>
                <c:pt idx="2">
                  <c:v>60.96</c:v>
                </c:pt>
                <c:pt idx="3">
                  <c:v>55.46</c:v>
                </c:pt>
                <c:pt idx="4">
                  <c:v>50.5</c:v>
                </c:pt>
                <c:pt idx="6">
                  <c:v>42.53</c:v>
                </c:pt>
                <c:pt idx="7">
                  <c:v>46.32</c:v>
                </c:pt>
                <c:pt idx="8">
                  <c:v>42.32</c:v>
                </c:pt>
                <c:pt idx="9">
                  <c:v>38.85</c:v>
                </c:pt>
                <c:pt idx="11">
                  <c:v>32.11</c:v>
                </c:pt>
                <c:pt idx="12">
                  <c:v>34.83</c:v>
                </c:pt>
                <c:pt idx="13">
                  <c:v>31.89</c:v>
                </c:pt>
                <c:pt idx="14">
                  <c:v>29.43</c:v>
                </c:pt>
                <c:pt idx="16">
                  <c:v>15.19</c:v>
                </c:pt>
                <c:pt idx="17">
                  <c:v>17.190000000000001</c:v>
                </c:pt>
                <c:pt idx="18">
                  <c:v>14.96</c:v>
                </c:pt>
                <c:pt idx="19">
                  <c:v>13.27</c:v>
                </c:pt>
                <c:pt idx="21">
                  <c:v>10.050000000000001</c:v>
                </c:pt>
                <c:pt idx="22">
                  <c:v>11.07</c:v>
                </c:pt>
                <c:pt idx="23">
                  <c:v>9.9</c:v>
                </c:pt>
                <c:pt idx="24">
                  <c:v>9.02</c:v>
                </c:pt>
                <c:pt idx="26">
                  <c:v>7.96</c:v>
                </c:pt>
                <c:pt idx="27">
                  <c:v>8.61</c:v>
                </c:pt>
                <c:pt idx="28">
                  <c:v>7.84</c:v>
                </c:pt>
                <c:pt idx="29">
                  <c:v>7.27</c:v>
                </c:pt>
                <c:pt idx="31">
                  <c:v>6.4</c:v>
                </c:pt>
                <c:pt idx="32">
                  <c:v>6.86</c:v>
                </c:pt>
                <c:pt idx="33">
                  <c:v>6.29</c:v>
                </c:pt>
                <c:pt idx="34">
                  <c:v>5.87</c:v>
                </c:pt>
                <c:pt idx="36">
                  <c:v>5.25</c:v>
                </c:pt>
                <c:pt idx="37">
                  <c:v>5.63</c:v>
                </c:pt>
                <c:pt idx="38">
                  <c:v>5.13</c:v>
                </c:pt>
                <c:pt idx="39">
                  <c:v>4.7699999999999996</c:v>
                </c:pt>
                <c:pt idx="41">
                  <c:v>4.84</c:v>
                </c:pt>
                <c:pt idx="42">
                  <c:v>5.14</c:v>
                </c:pt>
                <c:pt idx="43">
                  <c:v>4.7300000000000004</c:v>
                </c:pt>
                <c:pt idx="44">
                  <c:v>4.4400000000000004</c:v>
                </c:pt>
                <c:pt idx="46">
                  <c:v>4.5199999999999996</c:v>
                </c:pt>
                <c:pt idx="47">
                  <c:v>4.7699999999999996</c:v>
                </c:pt>
                <c:pt idx="48">
                  <c:v>4.41</c:v>
                </c:pt>
                <c:pt idx="49">
                  <c:v>4.18</c:v>
                </c:pt>
                <c:pt idx="51">
                  <c:v>4.54</c:v>
                </c:pt>
                <c:pt idx="52">
                  <c:v>4.74</c:v>
                </c:pt>
                <c:pt idx="53">
                  <c:v>4.4400000000000004</c:v>
                </c:pt>
                <c:pt idx="54">
                  <c:v>4.24</c:v>
                </c:pt>
                <c:pt idx="56">
                  <c:v>4.96</c:v>
                </c:pt>
                <c:pt idx="57">
                  <c:v>5.13</c:v>
                </c:pt>
                <c:pt idx="58">
                  <c:v>4.88</c:v>
                </c:pt>
                <c:pt idx="59">
                  <c:v>4.72</c:v>
                </c:pt>
                <c:pt idx="61">
                  <c:v>5.0199999999999996</c:v>
                </c:pt>
                <c:pt idx="62">
                  <c:v>5.16</c:v>
                </c:pt>
                <c:pt idx="63">
                  <c:v>4.93</c:v>
                </c:pt>
                <c:pt idx="64">
                  <c:v>4.8</c:v>
                </c:pt>
                <c:pt idx="66">
                  <c:v>5.12</c:v>
                </c:pt>
                <c:pt idx="67">
                  <c:v>5.24</c:v>
                </c:pt>
                <c:pt idx="68">
                  <c:v>5.03</c:v>
                </c:pt>
                <c:pt idx="69">
                  <c:v>4.92</c:v>
                </c:pt>
                <c:pt idx="71">
                  <c:v>5.13</c:v>
                </c:pt>
                <c:pt idx="72">
                  <c:v>5.24</c:v>
                </c:pt>
                <c:pt idx="73">
                  <c:v>5.0599999999999996</c:v>
                </c:pt>
                <c:pt idx="74">
                  <c:v>4.96</c:v>
                </c:pt>
                <c:pt idx="76">
                  <c:v>4.99</c:v>
                </c:pt>
                <c:pt idx="77">
                  <c:v>5.09</c:v>
                </c:pt>
                <c:pt idx="78">
                  <c:v>4.93</c:v>
                </c:pt>
                <c:pt idx="79">
                  <c:v>4.84</c:v>
                </c:pt>
                <c:pt idx="81">
                  <c:v>4.75</c:v>
                </c:pt>
                <c:pt idx="82">
                  <c:v>4.82</c:v>
                </c:pt>
                <c:pt idx="83">
                  <c:v>4.6900000000000004</c:v>
                </c:pt>
                <c:pt idx="84">
                  <c:v>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5280"/>
        <c:axId val="79587968"/>
      </c:scatterChart>
      <c:valAx>
        <c:axId val="795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968"/>
        <c:crosses val="autoZero"/>
        <c:crossBetween val="midCat"/>
      </c:valAx>
      <c:valAx>
        <c:axId val="795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NREL_5MW!$T$12:$T$13</c:f>
              <c:strCache>
                <c:ptCount val="1"/>
                <c:pt idx="0">
                  <c:v>Power Coef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NREL_5MW!$B$15:$B$99</c:f>
              <c:numCache>
                <c:formatCode>General</c:formatCode>
                <c:ptCount val="85"/>
                <c:pt idx="0">
                  <c:v>4.6639999999999997</c:v>
                </c:pt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5">
                  <c:v>9.1110000000000007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10">
                  <c:v>13.558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5">
                  <c:v>19.117000000000001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20">
                  <c:v>25.788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5">
                  <c:v>32.457999999999998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30">
                  <c:v>39.128999999999998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5">
                  <c:v>45.8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40">
                  <c:v>52.47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5">
                  <c:v>59.140999999999998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50">
                  <c:v>65.811999999999998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5">
                  <c:v>72.481999999999999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60">
                  <c:v>79.153000000000006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5">
                  <c:v>85.822999999999993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70">
                  <c:v>91.382000000000005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5">
                  <c:v>95.828999999999994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80">
                  <c:v>100.276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</c:numCache>
            </c:numRef>
          </c:xVal>
          <c:yVal>
            <c:numRef>
              <c:f>NREL_5MW!$T$15:$T$99</c:f>
              <c:numCache>
                <c:formatCode>General</c:formatCode>
                <c:ptCount val="85"/>
                <c:pt idx="0">
                  <c:v>-3.9E-2</c:v>
                </c:pt>
                <c:pt idx="1">
                  <c:v>-2.7E-2</c:v>
                </c:pt>
                <c:pt idx="2">
                  <c:v>-3.9E-2</c:v>
                </c:pt>
                <c:pt idx="3">
                  <c:v>-5.0999999999999997E-2</c:v>
                </c:pt>
                <c:pt idx="5">
                  <c:v>-8.4000000000000005E-2</c:v>
                </c:pt>
                <c:pt idx="6">
                  <c:v>-6.9000000000000006E-2</c:v>
                </c:pt>
                <c:pt idx="7">
                  <c:v>-8.3000000000000004E-2</c:v>
                </c:pt>
                <c:pt idx="8">
                  <c:v>-0.1</c:v>
                </c:pt>
                <c:pt idx="10">
                  <c:v>-0.107</c:v>
                </c:pt>
                <c:pt idx="11">
                  <c:v>-9.1999999999999998E-2</c:v>
                </c:pt>
                <c:pt idx="12">
                  <c:v>-0.107</c:v>
                </c:pt>
                <c:pt idx="13">
                  <c:v>-0.122</c:v>
                </c:pt>
                <c:pt idx="15">
                  <c:v>0.38600000000000001</c:v>
                </c:pt>
                <c:pt idx="16">
                  <c:v>0.36199999999999999</c:v>
                </c:pt>
                <c:pt idx="17">
                  <c:v>0.38200000000000001</c:v>
                </c:pt>
                <c:pt idx="18">
                  <c:v>0.39700000000000002</c:v>
                </c:pt>
                <c:pt idx="20">
                  <c:v>0.52500000000000002</c:v>
                </c:pt>
                <c:pt idx="21">
                  <c:v>0.53800000000000003</c:v>
                </c:pt>
                <c:pt idx="22">
                  <c:v>0.51400000000000001</c:v>
                </c:pt>
                <c:pt idx="23">
                  <c:v>0.499</c:v>
                </c:pt>
                <c:pt idx="25">
                  <c:v>0.52400000000000002</c:v>
                </c:pt>
                <c:pt idx="26">
                  <c:v>0.53700000000000003</c:v>
                </c:pt>
                <c:pt idx="27">
                  <c:v>0.51300000000000001</c:v>
                </c:pt>
                <c:pt idx="28">
                  <c:v>0.5</c:v>
                </c:pt>
                <c:pt idx="30">
                  <c:v>0.52600000000000002</c:v>
                </c:pt>
                <c:pt idx="31">
                  <c:v>0.53600000000000003</c:v>
                </c:pt>
                <c:pt idx="32">
                  <c:v>0.51400000000000001</c:v>
                </c:pt>
                <c:pt idx="33">
                  <c:v>0.504</c:v>
                </c:pt>
                <c:pt idx="35">
                  <c:v>0.54</c:v>
                </c:pt>
                <c:pt idx="36">
                  <c:v>0.54500000000000004</c:v>
                </c:pt>
                <c:pt idx="37">
                  <c:v>0.52900000000000003</c:v>
                </c:pt>
                <c:pt idx="38">
                  <c:v>0.52300000000000002</c:v>
                </c:pt>
                <c:pt idx="40">
                  <c:v>0.54400000000000004</c:v>
                </c:pt>
                <c:pt idx="41">
                  <c:v>0.54800000000000004</c:v>
                </c:pt>
                <c:pt idx="42">
                  <c:v>0.53300000000000003</c:v>
                </c:pt>
                <c:pt idx="43">
                  <c:v>0.52800000000000002</c:v>
                </c:pt>
                <c:pt idx="45">
                  <c:v>0.55000000000000004</c:v>
                </c:pt>
                <c:pt idx="46">
                  <c:v>0.55300000000000005</c:v>
                </c:pt>
                <c:pt idx="47">
                  <c:v>0.53900000000000003</c:v>
                </c:pt>
                <c:pt idx="48">
                  <c:v>0.53600000000000003</c:v>
                </c:pt>
                <c:pt idx="50">
                  <c:v>0.55200000000000005</c:v>
                </c:pt>
                <c:pt idx="51">
                  <c:v>0.55400000000000005</c:v>
                </c:pt>
                <c:pt idx="52">
                  <c:v>0.54</c:v>
                </c:pt>
                <c:pt idx="53">
                  <c:v>0.53700000000000003</c:v>
                </c:pt>
                <c:pt idx="55">
                  <c:v>0.55200000000000005</c:v>
                </c:pt>
                <c:pt idx="56">
                  <c:v>0.55200000000000005</c:v>
                </c:pt>
                <c:pt idx="57">
                  <c:v>0.54</c:v>
                </c:pt>
                <c:pt idx="58">
                  <c:v>0.53800000000000003</c:v>
                </c:pt>
                <c:pt idx="60">
                  <c:v>0.54600000000000004</c:v>
                </c:pt>
                <c:pt idx="61">
                  <c:v>0.54500000000000004</c:v>
                </c:pt>
                <c:pt idx="62">
                  <c:v>0.53400000000000003</c:v>
                </c:pt>
                <c:pt idx="63">
                  <c:v>0.53300000000000003</c:v>
                </c:pt>
                <c:pt idx="65">
                  <c:v>0.52800000000000002</c:v>
                </c:pt>
                <c:pt idx="66">
                  <c:v>0.52600000000000002</c:v>
                </c:pt>
                <c:pt idx="67">
                  <c:v>0.51800000000000002</c:v>
                </c:pt>
                <c:pt idx="68">
                  <c:v>0.51800000000000002</c:v>
                </c:pt>
                <c:pt idx="70">
                  <c:v>0.49199999999999999</c:v>
                </c:pt>
                <c:pt idx="71">
                  <c:v>0.49099999999999999</c:v>
                </c:pt>
                <c:pt idx="72">
                  <c:v>0.48299999999999998</c:v>
                </c:pt>
                <c:pt idx="73">
                  <c:v>0.48399999999999999</c:v>
                </c:pt>
                <c:pt idx="75">
                  <c:v>0.42899999999999999</c:v>
                </c:pt>
                <c:pt idx="76">
                  <c:v>0.42799999999999999</c:v>
                </c:pt>
                <c:pt idx="77">
                  <c:v>0.42</c:v>
                </c:pt>
                <c:pt idx="78">
                  <c:v>0.41899999999999998</c:v>
                </c:pt>
                <c:pt idx="80">
                  <c:v>0.27900000000000003</c:v>
                </c:pt>
                <c:pt idx="81">
                  <c:v>0.27800000000000002</c:v>
                </c:pt>
                <c:pt idx="82">
                  <c:v>0.27300000000000002</c:v>
                </c:pt>
                <c:pt idx="83">
                  <c:v>0.27300000000000002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1024"/>
        <c:axId val="80550144"/>
      </c:scatterChart>
      <c:valAx>
        <c:axId val="796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0144"/>
        <c:crosses val="autoZero"/>
        <c:crossBetween val="midCat"/>
      </c:valAx>
      <c:valAx>
        <c:axId val="805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NREL_5MW!$U$12:$U$13</c:f>
              <c:strCache>
                <c:ptCount val="1"/>
                <c:pt idx="0">
                  <c:v>Thrust/Len (N/m)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NREL_5MW!$B$15:$B$99</c:f>
              <c:numCache>
                <c:formatCode>General</c:formatCode>
                <c:ptCount val="85"/>
                <c:pt idx="0">
                  <c:v>4.6639999999999997</c:v>
                </c:pt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5">
                  <c:v>9.1110000000000007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10">
                  <c:v>13.558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5">
                  <c:v>19.117000000000001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20">
                  <c:v>25.788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5">
                  <c:v>32.457999999999998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30">
                  <c:v>39.128999999999998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5">
                  <c:v>45.8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40">
                  <c:v>52.47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5">
                  <c:v>59.140999999999998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50">
                  <c:v>65.811999999999998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5">
                  <c:v>72.481999999999999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60">
                  <c:v>79.153000000000006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5">
                  <c:v>85.822999999999993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70">
                  <c:v>91.382000000000005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5">
                  <c:v>95.828999999999994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80">
                  <c:v>100.276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</c:numCache>
            </c:numRef>
          </c:xVal>
          <c:yVal>
            <c:numRef>
              <c:f>NREL_5MW!$U$15:$U$99</c:f>
              <c:numCache>
                <c:formatCode>General</c:formatCode>
                <c:ptCount val="85"/>
                <c:pt idx="0">
                  <c:v>61.28</c:v>
                </c:pt>
                <c:pt idx="1">
                  <c:v>58.948999999999998</c:v>
                </c:pt>
                <c:pt idx="2">
                  <c:v>60.411000000000001</c:v>
                </c:pt>
                <c:pt idx="3">
                  <c:v>63.238</c:v>
                </c:pt>
                <c:pt idx="5">
                  <c:v>75.19</c:v>
                </c:pt>
                <c:pt idx="6">
                  <c:v>71.558000000000007</c:v>
                </c:pt>
                <c:pt idx="7">
                  <c:v>74.228999999999999</c:v>
                </c:pt>
                <c:pt idx="8">
                  <c:v>78.177000000000007</c:v>
                </c:pt>
                <c:pt idx="10">
                  <c:v>66.108000000000004</c:v>
                </c:pt>
                <c:pt idx="11">
                  <c:v>62.744999999999997</c:v>
                </c:pt>
                <c:pt idx="12">
                  <c:v>65.352000000000004</c:v>
                </c:pt>
                <c:pt idx="13">
                  <c:v>68.86</c:v>
                </c:pt>
                <c:pt idx="15">
                  <c:v>589.346</c:v>
                </c:pt>
                <c:pt idx="16">
                  <c:v>568.37099999999998</c:v>
                </c:pt>
                <c:pt idx="17">
                  <c:v>582.26</c:v>
                </c:pt>
                <c:pt idx="18">
                  <c:v>598.33799999999997</c:v>
                </c:pt>
                <c:pt idx="20">
                  <c:v>836.18100000000004</c:v>
                </c:pt>
                <c:pt idx="21">
                  <c:v>817.82899999999995</c:v>
                </c:pt>
                <c:pt idx="22">
                  <c:v>824.98900000000003</c:v>
                </c:pt>
                <c:pt idx="23">
                  <c:v>838.55499999999995</c:v>
                </c:pt>
                <c:pt idx="25">
                  <c:v>1008.4589999999999</c:v>
                </c:pt>
                <c:pt idx="26">
                  <c:v>993.60199999999998</c:v>
                </c:pt>
                <c:pt idx="27">
                  <c:v>994.02</c:v>
                </c:pt>
                <c:pt idx="28">
                  <c:v>1004.658</c:v>
                </c:pt>
                <c:pt idx="30">
                  <c:v>1204.155</c:v>
                </c:pt>
                <c:pt idx="31">
                  <c:v>1189.114</c:v>
                </c:pt>
                <c:pt idx="32">
                  <c:v>1187.2239999999999</c:v>
                </c:pt>
                <c:pt idx="33">
                  <c:v>1200.6949999999999</c:v>
                </c:pt>
                <c:pt idx="35">
                  <c:v>1471.71</c:v>
                </c:pt>
                <c:pt idx="36">
                  <c:v>1443.8440000000001</c:v>
                </c:pt>
                <c:pt idx="37">
                  <c:v>1454.529</c:v>
                </c:pt>
                <c:pt idx="38">
                  <c:v>1481.9010000000001</c:v>
                </c:pt>
                <c:pt idx="40">
                  <c:v>1712.9670000000001</c:v>
                </c:pt>
                <c:pt idx="41">
                  <c:v>1680.4290000000001</c:v>
                </c:pt>
                <c:pt idx="42">
                  <c:v>1694.154</c:v>
                </c:pt>
                <c:pt idx="43">
                  <c:v>1724.8140000000001</c:v>
                </c:pt>
                <c:pt idx="45">
                  <c:v>2016.0350000000001</c:v>
                </c:pt>
                <c:pt idx="46">
                  <c:v>1977.634</c:v>
                </c:pt>
                <c:pt idx="47">
                  <c:v>1994.979</c:v>
                </c:pt>
                <c:pt idx="48">
                  <c:v>2032.155</c:v>
                </c:pt>
                <c:pt idx="50">
                  <c:v>2307.8429999999998</c:v>
                </c:pt>
                <c:pt idx="51">
                  <c:v>2264.4920000000002</c:v>
                </c:pt>
                <c:pt idx="52">
                  <c:v>2285.078</c:v>
                </c:pt>
                <c:pt idx="53">
                  <c:v>2327.194</c:v>
                </c:pt>
                <c:pt idx="55">
                  <c:v>2467.4520000000002</c:v>
                </c:pt>
                <c:pt idx="56">
                  <c:v>2421.6999999999998</c:v>
                </c:pt>
                <c:pt idx="57">
                  <c:v>2442.5459999999998</c:v>
                </c:pt>
                <c:pt idx="58">
                  <c:v>2483.7539999999999</c:v>
                </c:pt>
                <c:pt idx="60">
                  <c:v>2705.9409999999998</c:v>
                </c:pt>
                <c:pt idx="61">
                  <c:v>2655.136</c:v>
                </c:pt>
                <c:pt idx="62">
                  <c:v>2680.9180000000001</c:v>
                </c:pt>
                <c:pt idx="63">
                  <c:v>2726.3180000000002</c:v>
                </c:pt>
                <c:pt idx="65">
                  <c:v>2914.49</c:v>
                </c:pt>
                <c:pt idx="66">
                  <c:v>2860.4940000000001</c:v>
                </c:pt>
                <c:pt idx="67">
                  <c:v>2891.9879999999998</c:v>
                </c:pt>
                <c:pt idx="68">
                  <c:v>2942.3809999999999</c:v>
                </c:pt>
                <c:pt idx="70">
                  <c:v>3033.665</c:v>
                </c:pt>
                <c:pt idx="71">
                  <c:v>2978.386</c:v>
                </c:pt>
                <c:pt idx="72">
                  <c:v>3011.5949999999998</c:v>
                </c:pt>
                <c:pt idx="73">
                  <c:v>3064.7939999999999</c:v>
                </c:pt>
                <c:pt idx="75">
                  <c:v>2965.5360000000001</c:v>
                </c:pt>
                <c:pt idx="76">
                  <c:v>2912.8150000000001</c:v>
                </c:pt>
                <c:pt idx="77">
                  <c:v>2941.98</c:v>
                </c:pt>
                <c:pt idx="78">
                  <c:v>2991.2190000000001</c:v>
                </c:pt>
                <c:pt idx="80">
                  <c:v>2145.3110000000001</c:v>
                </c:pt>
                <c:pt idx="81">
                  <c:v>2108.6790000000001</c:v>
                </c:pt>
                <c:pt idx="82">
                  <c:v>2130.1799999999998</c:v>
                </c:pt>
                <c:pt idx="83">
                  <c:v>2167.1039999999998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2048"/>
        <c:axId val="80601856"/>
      </c:scatterChart>
      <c:valAx>
        <c:axId val="805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856"/>
        <c:crosses val="autoZero"/>
        <c:crossBetween val="midCat"/>
      </c:valAx>
      <c:valAx>
        <c:axId val="806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NREL_5MW!$V$12:$V$13</c:f>
              <c:strCache>
                <c:ptCount val="1"/>
                <c:pt idx="0">
                  <c:v>Torque/Len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NREL_5MW!$B$15:$B$99</c:f>
              <c:numCache>
                <c:formatCode>General</c:formatCode>
                <c:ptCount val="85"/>
                <c:pt idx="0">
                  <c:v>4.6639999999999997</c:v>
                </c:pt>
                <c:pt idx="1">
                  <c:v>4.6639999999999997</c:v>
                </c:pt>
                <c:pt idx="2">
                  <c:v>4.6639999999999997</c:v>
                </c:pt>
                <c:pt idx="3">
                  <c:v>4.6639999999999997</c:v>
                </c:pt>
                <c:pt idx="5">
                  <c:v>9.1110000000000007</c:v>
                </c:pt>
                <c:pt idx="6">
                  <c:v>9.1110000000000007</c:v>
                </c:pt>
                <c:pt idx="7">
                  <c:v>9.1110000000000007</c:v>
                </c:pt>
                <c:pt idx="8">
                  <c:v>9.1110000000000007</c:v>
                </c:pt>
                <c:pt idx="10">
                  <c:v>13.558</c:v>
                </c:pt>
                <c:pt idx="11">
                  <c:v>13.558</c:v>
                </c:pt>
                <c:pt idx="12">
                  <c:v>13.558</c:v>
                </c:pt>
                <c:pt idx="13">
                  <c:v>13.558</c:v>
                </c:pt>
                <c:pt idx="15">
                  <c:v>19.117000000000001</c:v>
                </c:pt>
                <c:pt idx="16">
                  <c:v>19.117000000000001</c:v>
                </c:pt>
                <c:pt idx="17">
                  <c:v>19.117000000000001</c:v>
                </c:pt>
                <c:pt idx="18">
                  <c:v>19.117000000000001</c:v>
                </c:pt>
                <c:pt idx="20">
                  <c:v>25.788</c:v>
                </c:pt>
                <c:pt idx="21">
                  <c:v>25.788</c:v>
                </c:pt>
                <c:pt idx="22">
                  <c:v>25.788</c:v>
                </c:pt>
                <c:pt idx="23">
                  <c:v>25.788</c:v>
                </c:pt>
                <c:pt idx="25">
                  <c:v>32.457999999999998</c:v>
                </c:pt>
                <c:pt idx="26">
                  <c:v>32.457999999999998</c:v>
                </c:pt>
                <c:pt idx="27">
                  <c:v>32.457999999999998</c:v>
                </c:pt>
                <c:pt idx="28">
                  <c:v>32.457999999999998</c:v>
                </c:pt>
                <c:pt idx="30">
                  <c:v>39.128999999999998</c:v>
                </c:pt>
                <c:pt idx="31">
                  <c:v>39.128999999999998</c:v>
                </c:pt>
                <c:pt idx="32">
                  <c:v>39.128999999999998</c:v>
                </c:pt>
                <c:pt idx="33">
                  <c:v>39.128999999999998</c:v>
                </c:pt>
                <c:pt idx="35">
                  <c:v>45.8</c:v>
                </c:pt>
                <c:pt idx="36">
                  <c:v>45.8</c:v>
                </c:pt>
                <c:pt idx="37">
                  <c:v>45.8</c:v>
                </c:pt>
                <c:pt idx="38">
                  <c:v>45.8</c:v>
                </c:pt>
                <c:pt idx="40">
                  <c:v>52.47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5">
                  <c:v>59.140999999999998</c:v>
                </c:pt>
                <c:pt idx="46">
                  <c:v>59.140999999999998</c:v>
                </c:pt>
                <c:pt idx="47">
                  <c:v>59.140999999999998</c:v>
                </c:pt>
                <c:pt idx="48">
                  <c:v>59.140999999999998</c:v>
                </c:pt>
                <c:pt idx="50">
                  <c:v>65.811999999999998</c:v>
                </c:pt>
                <c:pt idx="51">
                  <c:v>65.811999999999998</c:v>
                </c:pt>
                <c:pt idx="52">
                  <c:v>65.811999999999998</c:v>
                </c:pt>
                <c:pt idx="53">
                  <c:v>65.811999999999998</c:v>
                </c:pt>
                <c:pt idx="55">
                  <c:v>72.481999999999999</c:v>
                </c:pt>
                <c:pt idx="56">
                  <c:v>72.481999999999999</c:v>
                </c:pt>
                <c:pt idx="57">
                  <c:v>72.481999999999999</c:v>
                </c:pt>
                <c:pt idx="58">
                  <c:v>72.481999999999999</c:v>
                </c:pt>
                <c:pt idx="60">
                  <c:v>79.153000000000006</c:v>
                </c:pt>
                <c:pt idx="61">
                  <c:v>79.153000000000006</c:v>
                </c:pt>
                <c:pt idx="62">
                  <c:v>79.153000000000006</c:v>
                </c:pt>
                <c:pt idx="63">
                  <c:v>79.153000000000006</c:v>
                </c:pt>
                <c:pt idx="65">
                  <c:v>85.822999999999993</c:v>
                </c:pt>
                <c:pt idx="66">
                  <c:v>85.822999999999993</c:v>
                </c:pt>
                <c:pt idx="67">
                  <c:v>85.822999999999993</c:v>
                </c:pt>
                <c:pt idx="68">
                  <c:v>85.822999999999993</c:v>
                </c:pt>
                <c:pt idx="70">
                  <c:v>91.382000000000005</c:v>
                </c:pt>
                <c:pt idx="71">
                  <c:v>91.382000000000005</c:v>
                </c:pt>
                <c:pt idx="72">
                  <c:v>91.382000000000005</c:v>
                </c:pt>
                <c:pt idx="73">
                  <c:v>91.382000000000005</c:v>
                </c:pt>
                <c:pt idx="75">
                  <c:v>95.828999999999994</c:v>
                </c:pt>
                <c:pt idx="76">
                  <c:v>95.828999999999994</c:v>
                </c:pt>
                <c:pt idx="77">
                  <c:v>95.828999999999994</c:v>
                </c:pt>
                <c:pt idx="78">
                  <c:v>95.828999999999994</c:v>
                </c:pt>
                <c:pt idx="80">
                  <c:v>100.276</c:v>
                </c:pt>
                <c:pt idx="81">
                  <c:v>100.276</c:v>
                </c:pt>
                <c:pt idx="82">
                  <c:v>100.276</c:v>
                </c:pt>
                <c:pt idx="83">
                  <c:v>100.276</c:v>
                </c:pt>
              </c:numCache>
            </c:numRef>
          </c:xVal>
          <c:yVal>
            <c:numRef>
              <c:f>NREL_5MW!$V$15:$V$99</c:f>
              <c:numCache>
                <c:formatCode>General</c:formatCode>
                <c:ptCount val="85"/>
                <c:pt idx="0">
                  <c:v>-110.214</c:v>
                </c:pt>
                <c:pt idx="1">
                  <c:v>-77.433000000000007</c:v>
                </c:pt>
                <c:pt idx="2">
                  <c:v>-109.477</c:v>
                </c:pt>
                <c:pt idx="3">
                  <c:v>-145.11199999999999</c:v>
                </c:pt>
                <c:pt idx="5">
                  <c:v>-464.98700000000002</c:v>
                </c:pt>
                <c:pt idx="6">
                  <c:v>-382.01600000000002</c:v>
                </c:pt>
                <c:pt idx="7">
                  <c:v>-462.56400000000002</c:v>
                </c:pt>
                <c:pt idx="8">
                  <c:v>-553.24800000000005</c:v>
                </c:pt>
                <c:pt idx="10">
                  <c:v>-883.29499999999996</c:v>
                </c:pt>
                <c:pt idx="11">
                  <c:v>-762.33100000000002</c:v>
                </c:pt>
                <c:pt idx="12">
                  <c:v>-879.89099999999996</c:v>
                </c:pt>
                <c:pt idx="13">
                  <c:v>-1010.529</c:v>
                </c:pt>
                <c:pt idx="15">
                  <c:v>4490.0690000000004</c:v>
                </c:pt>
                <c:pt idx="16">
                  <c:v>4212.5339999999997</c:v>
                </c:pt>
                <c:pt idx="17">
                  <c:v>4450.5469999999996</c:v>
                </c:pt>
                <c:pt idx="18">
                  <c:v>4627.8509999999997</c:v>
                </c:pt>
                <c:pt idx="20">
                  <c:v>8243.4660000000003</c:v>
                </c:pt>
                <c:pt idx="21">
                  <c:v>8447.82</c:v>
                </c:pt>
                <c:pt idx="22">
                  <c:v>8071.5209999999997</c:v>
                </c:pt>
                <c:pt idx="23">
                  <c:v>7847.5780000000004</c:v>
                </c:pt>
                <c:pt idx="25">
                  <c:v>10370.071</c:v>
                </c:pt>
                <c:pt idx="26">
                  <c:v>10617.130999999999</c:v>
                </c:pt>
                <c:pt idx="27">
                  <c:v>10140.258</c:v>
                </c:pt>
                <c:pt idx="28">
                  <c:v>9884.4680000000008</c:v>
                </c:pt>
                <c:pt idx="30">
                  <c:v>12529.668</c:v>
                </c:pt>
                <c:pt idx="31">
                  <c:v>12775.157999999999</c:v>
                </c:pt>
                <c:pt idx="32">
                  <c:v>12250.251</c:v>
                </c:pt>
                <c:pt idx="33">
                  <c:v>12011.111000000001</c:v>
                </c:pt>
                <c:pt idx="35">
                  <c:v>15068.419</c:v>
                </c:pt>
                <c:pt idx="36">
                  <c:v>15218.41</c:v>
                </c:pt>
                <c:pt idx="37">
                  <c:v>14758.248</c:v>
                </c:pt>
                <c:pt idx="38">
                  <c:v>14597.856</c:v>
                </c:pt>
                <c:pt idx="40">
                  <c:v>17392.960999999999</c:v>
                </c:pt>
                <c:pt idx="41">
                  <c:v>17532.453000000001</c:v>
                </c:pt>
                <c:pt idx="42">
                  <c:v>17024.23</c:v>
                </c:pt>
                <c:pt idx="43">
                  <c:v>16868.146000000001</c:v>
                </c:pt>
                <c:pt idx="45">
                  <c:v>19832.914000000001</c:v>
                </c:pt>
                <c:pt idx="46">
                  <c:v>19935.562000000002</c:v>
                </c:pt>
                <c:pt idx="47">
                  <c:v>19418.109</c:v>
                </c:pt>
                <c:pt idx="48">
                  <c:v>19298.5</c:v>
                </c:pt>
                <c:pt idx="50">
                  <c:v>22127.344000000001</c:v>
                </c:pt>
                <c:pt idx="51">
                  <c:v>22219.313999999998</c:v>
                </c:pt>
                <c:pt idx="52">
                  <c:v>21659.08</c:v>
                </c:pt>
                <c:pt idx="53">
                  <c:v>21545.182000000001</c:v>
                </c:pt>
                <c:pt idx="55">
                  <c:v>24365.164000000001</c:v>
                </c:pt>
                <c:pt idx="56">
                  <c:v>24377.205000000002</c:v>
                </c:pt>
                <c:pt idx="57">
                  <c:v>23843.188999999998</c:v>
                </c:pt>
                <c:pt idx="58">
                  <c:v>23748.793000000001</c:v>
                </c:pt>
                <c:pt idx="60">
                  <c:v>26313.701000000001</c:v>
                </c:pt>
                <c:pt idx="61">
                  <c:v>26271.67</c:v>
                </c:pt>
                <c:pt idx="62">
                  <c:v>25764.886999999999</c:v>
                </c:pt>
                <c:pt idx="63">
                  <c:v>25699.453000000001</c:v>
                </c:pt>
                <c:pt idx="65">
                  <c:v>27590.986000000001</c:v>
                </c:pt>
                <c:pt idx="66">
                  <c:v>27523.331999999999</c:v>
                </c:pt>
                <c:pt idx="67">
                  <c:v>27073.252</c:v>
                </c:pt>
                <c:pt idx="68">
                  <c:v>27064.945</c:v>
                </c:pt>
                <c:pt idx="70">
                  <c:v>27417.219000000001</c:v>
                </c:pt>
                <c:pt idx="71">
                  <c:v>27343.037</c:v>
                </c:pt>
                <c:pt idx="72">
                  <c:v>26898.82</c:v>
                </c:pt>
                <c:pt idx="73">
                  <c:v>26926.678</c:v>
                </c:pt>
                <c:pt idx="75">
                  <c:v>25043.865000000002</c:v>
                </c:pt>
                <c:pt idx="76">
                  <c:v>24988.543000000001</c:v>
                </c:pt>
                <c:pt idx="77">
                  <c:v>24498.782999999999</c:v>
                </c:pt>
                <c:pt idx="78">
                  <c:v>24476.870999999999</c:v>
                </c:pt>
                <c:pt idx="80">
                  <c:v>17021.809000000001</c:v>
                </c:pt>
                <c:pt idx="81">
                  <c:v>16998.953000000001</c:v>
                </c:pt>
                <c:pt idx="82">
                  <c:v>16675.368999999999</c:v>
                </c:pt>
                <c:pt idx="83">
                  <c:v>16702.232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4240"/>
        <c:axId val="81676928"/>
      </c:scatterChart>
      <c:valAx>
        <c:axId val="816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6928"/>
        <c:crosses val="autoZero"/>
        <c:crossBetween val="midCat"/>
      </c:valAx>
      <c:valAx>
        <c:axId val="816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wt_perf</c:v>
          </c:tx>
          <c:xVal>
            <c:numRef>
              <c:f>'flap load dist for DYMORE'!$K$7:$K$31</c:f>
              <c:numCache>
                <c:formatCode>0.000</c:formatCode>
                <c:ptCount val="25"/>
                <c:pt idx="0" formatCode="General">
                  <c:v>0</c:v>
                </c:pt>
                <c:pt idx="1">
                  <c:v>2.1639999999999997</c:v>
                </c:pt>
                <c:pt idx="2">
                  <c:v>6.6110000000000007</c:v>
                </c:pt>
                <c:pt idx="3">
                  <c:v>11.058</c:v>
                </c:pt>
                <c:pt idx="4">
                  <c:v>16.617000000000001</c:v>
                </c:pt>
                <c:pt idx="5">
                  <c:v>23.288</c:v>
                </c:pt>
                <c:pt idx="6">
                  <c:v>29.957999999999998</c:v>
                </c:pt>
                <c:pt idx="7">
                  <c:v>36.628999999999998</c:v>
                </c:pt>
                <c:pt idx="8">
                  <c:v>43.3</c:v>
                </c:pt>
                <c:pt idx="9">
                  <c:v>49.97</c:v>
                </c:pt>
                <c:pt idx="10">
                  <c:v>56.640999999999998</c:v>
                </c:pt>
                <c:pt idx="11">
                  <c:v>63.311999999999998</c:v>
                </c:pt>
                <c:pt idx="12">
                  <c:v>69.981999999999999</c:v>
                </c:pt>
                <c:pt idx="13">
                  <c:v>76.653000000000006</c:v>
                </c:pt>
                <c:pt idx="14">
                  <c:v>83.322999999999993</c:v>
                </c:pt>
                <c:pt idx="15">
                  <c:v>88.882000000000005</c:v>
                </c:pt>
                <c:pt idx="16">
                  <c:v>93.328999999999994</c:v>
                </c:pt>
                <c:pt idx="17">
                  <c:v>97.775999999999996</c:v>
                </c:pt>
                <c:pt idx="18" formatCode="General">
                  <c:v>100</c:v>
                </c:pt>
              </c:numCache>
            </c:numRef>
          </c:xVal>
          <c:yVal>
            <c:numRef>
              <c:f>'flap load dist for DYMORE'!$L$7:$L$31</c:f>
              <c:numCache>
                <c:formatCode>0.000</c:formatCode>
                <c:ptCount val="25"/>
                <c:pt idx="0" formatCode="General">
                  <c:v>0</c:v>
                </c:pt>
                <c:pt idx="1">
                  <c:v>243.87799999999999</c:v>
                </c:pt>
                <c:pt idx="2">
                  <c:v>299.154</c:v>
                </c:pt>
                <c:pt idx="3">
                  <c:v>263.065</c:v>
                </c:pt>
                <c:pt idx="4">
                  <c:v>2338.3150000000001</c:v>
                </c:pt>
                <c:pt idx="5">
                  <c:v>3317.5539999999996</c:v>
                </c:pt>
                <c:pt idx="6">
                  <c:v>4000.739</c:v>
                </c:pt>
                <c:pt idx="7">
                  <c:v>4781.1880000000001</c:v>
                </c:pt>
                <c:pt idx="8">
                  <c:v>5851.9840000000004</c:v>
                </c:pt>
                <c:pt idx="9">
                  <c:v>6812.3640000000005</c:v>
                </c:pt>
                <c:pt idx="10">
                  <c:v>8020.8029999999999</c:v>
                </c:pt>
                <c:pt idx="11">
                  <c:v>9184.607</c:v>
                </c:pt>
                <c:pt idx="12">
                  <c:v>9815.4520000000011</c:v>
                </c:pt>
                <c:pt idx="13">
                  <c:v>10768.312999999998</c:v>
                </c:pt>
                <c:pt idx="14">
                  <c:v>11609.352999999999</c:v>
                </c:pt>
                <c:pt idx="15">
                  <c:v>12088.439999999999</c:v>
                </c:pt>
                <c:pt idx="16">
                  <c:v>11811.55</c:v>
                </c:pt>
                <c:pt idx="17">
                  <c:v>8551.2739999999994</c:v>
                </c:pt>
                <c:pt idx="18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'flap load dist for DYMORE'!$M$4</c:f>
              <c:strCache>
                <c:ptCount val="1"/>
                <c:pt idx="0">
                  <c:v>interpolated Sandia</c:v>
                </c:pt>
              </c:strCache>
            </c:strRef>
          </c:tx>
          <c:xVal>
            <c:numRef>
              <c:f>'flap load dist for DYMORE'!$M$7:$M$40</c:f>
              <c:numCache>
                <c:formatCode>General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60.2</c:v>
                </c:pt>
                <c:pt idx="23">
                  <c:v>66.7</c:v>
                </c:pt>
                <c:pt idx="24">
                  <c:v>68.3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'flap load dist for DYMORE'!$N$7:$N$40</c:f>
              <c:numCache>
                <c:formatCode>0.0000</c:formatCode>
                <c:ptCount val="34"/>
                <c:pt idx="0">
                  <c:v>0</c:v>
                </c:pt>
                <c:pt idx="1">
                  <c:v>56.348890939999997</c:v>
                </c:pt>
                <c:pt idx="2">
                  <c:v>78.888447319999997</c:v>
                </c:pt>
                <c:pt idx="3">
                  <c:v>101.4280037</c:v>
                </c:pt>
                <c:pt idx="4">
                  <c:v>123.96756007</c:v>
                </c:pt>
                <c:pt idx="5">
                  <c:v>146.50711645000001</c:v>
                </c:pt>
                <c:pt idx="6">
                  <c:v>246.81146885999999</c:v>
                </c:pt>
                <c:pt idx="7">
                  <c:v>249.29745940999999</c:v>
                </c:pt>
                <c:pt idx="8">
                  <c:v>275.40036024</c:v>
                </c:pt>
                <c:pt idx="9">
                  <c:v>297.62019721000001</c:v>
                </c:pt>
                <c:pt idx="10">
                  <c:v>280.57794401000001</c:v>
                </c:pt>
                <c:pt idx="11">
                  <c:v>390.7382326</c:v>
                </c:pt>
                <c:pt idx="12">
                  <c:v>1585.34157852</c:v>
                </c:pt>
                <c:pt idx="13">
                  <c:v>2219.9746060399998</c:v>
                </c:pt>
                <c:pt idx="14">
                  <c:v>2526.6471296700001</c:v>
                </c:pt>
                <c:pt idx="15">
                  <c:v>2761.5118276100002</c:v>
                </c:pt>
                <c:pt idx="16">
                  <c:v>3157.8460054000002</c:v>
                </c:pt>
                <c:pt idx="17">
                  <c:v>3482.6655772099998</c:v>
                </c:pt>
                <c:pt idx="18">
                  <c:v>3759.2172263900002</c:v>
                </c:pt>
                <c:pt idx="19">
                  <c:v>4684.2022076200001</c:v>
                </c:pt>
                <c:pt idx="20">
                  <c:v>5938.3750044999997</c:v>
                </c:pt>
                <c:pt idx="21">
                  <c:v>7180.0946505800002</c:v>
                </c:pt>
                <c:pt idx="22">
                  <c:v>8641.6961848299998</c:v>
                </c:pt>
                <c:pt idx="23">
                  <c:v>9505.0422113900004</c:v>
                </c:pt>
                <c:pt idx="24">
                  <c:v>9656.3693478299992</c:v>
                </c:pt>
                <c:pt idx="25">
                  <c:v>10275.099233999999</c:v>
                </c:pt>
                <c:pt idx="26">
                  <c:v>10732.17541448</c:v>
                </c:pt>
                <c:pt idx="27">
                  <c:v>11719.4077039</c:v>
                </c:pt>
                <c:pt idx="28">
                  <c:v>12056.187015969999</c:v>
                </c:pt>
                <c:pt idx="29">
                  <c:v>11099.67053159</c:v>
                </c:pt>
                <c:pt idx="30">
                  <c:v>10073.27376973</c:v>
                </c:pt>
                <c:pt idx="31">
                  <c:v>8973.5629534500004</c:v>
                </c:pt>
                <c:pt idx="32">
                  <c:v>5382.9962230199999</c:v>
                </c:pt>
                <c:pt idx="3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'flap load dist for DYMORE'!$Q$4</c:f>
              <c:strCache>
                <c:ptCount val="1"/>
                <c:pt idx="0">
                  <c:v>interpolated biplane</c:v>
                </c:pt>
              </c:strCache>
            </c:strRef>
          </c:tx>
          <c:xVal>
            <c:numRef>
              <c:f>'flap load dist for DYMORE'!$Q$7:$Q$46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30.332999999999998</c:v>
                </c:pt>
                <c:pt idx="20">
                  <c:v>33.067</c:v>
                </c:pt>
                <c:pt idx="21">
                  <c:v>35.799999999999997</c:v>
                </c:pt>
                <c:pt idx="22">
                  <c:v>38.5</c:v>
                </c:pt>
                <c:pt idx="23">
                  <c:v>41.2</c:v>
                </c:pt>
                <c:pt idx="24">
                  <c:v>43.9</c:v>
                </c:pt>
                <c:pt idx="25">
                  <c:v>46.6</c:v>
                </c:pt>
                <c:pt idx="26">
                  <c:v>49.3</c:v>
                </c:pt>
                <c:pt idx="27">
                  <c:v>52</c:v>
                </c:pt>
                <c:pt idx="28">
                  <c:v>60.2</c:v>
                </c:pt>
                <c:pt idx="29">
                  <c:v>66.7</c:v>
                </c:pt>
                <c:pt idx="30">
                  <c:v>68.3</c:v>
                </c:pt>
                <c:pt idx="31">
                  <c:v>73.2</c:v>
                </c:pt>
                <c:pt idx="32">
                  <c:v>76.400000000000006</c:v>
                </c:pt>
                <c:pt idx="33">
                  <c:v>84.6</c:v>
                </c:pt>
                <c:pt idx="34">
                  <c:v>89.4</c:v>
                </c:pt>
                <c:pt idx="35">
                  <c:v>94.3</c:v>
                </c:pt>
                <c:pt idx="36">
                  <c:v>95.7</c:v>
                </c:pt>
                <c:pt idx="37">
                  <c:v>97.2</c:v>
                </c:pt>
                <c:pt idx="38">
                  <c:v>98.6</c:v>
                </c:pt>
                <c:pt idx="39">
                  <c:v>100</c:v>
                </c:pt>
              </c:numCache>
            </c:numRef>
          </c:xVal>
          <c:yVal>
            <c:numRef>
              <c:f>'flap load dist for DYMORE'!$R$7:$R$46</c:f>
              <c:numCache>
                <c:formatCode>0.0000</c:formatCode>
                <c:ptCount val="40"/>
                <c:pt idx="0">
                  <c:v>0</c:v>
                </c:pt>
                <c:pt idx="1">
                  <c:v>56.348890939999997</c:v>
                </c:pt>
                <c:pt idx="2">
                  <c:v>78.888447319999997</c:v>
                </c:pt>
                <c:pt idx="3">
                  <c:v>101.4280037</c:v>
                </c:pt>
                <c:pt idx="4">
                  <c:v>123.96756007</c:v>
                </c:pt>
                <c:pt idx="5">
                  <c:v>146.50711645000001</c:v>
                </c:pt>
                <c:pt idx="6">
                  <c:v>246.81146885999999</c:v>
                </c:pt>
                <c:pt idx="7">
                  <c:v>249.29745940999999</c:v>
                </c:pt>
                <c:pt idx="8">
                  <c:v>275.40036024</c:v>
                </c:pt>
                <c:pt idx="9">
                  <c:v>297.62019721000001</c:v>
                </c:pt>
                <c:pt idx="10">
                  <c:v>280.57794401000001</c:v>
                </c:pt>
                <c:pt idx="11">
                  <c:v>390.7382326</c:v>
                </c:pt>
                <c:pt idx="12">
                  <c:v>1585.34157852</c:v>
                </c:pt>
                <c:pt idx="13">
                  <c:v>2219.9746060399998</c:v>
                </c:pt>
                <c:pt idx="14">
                  <c:v>2526.6471296700001</c:v>
                </c:pt>
                <c:pt idx="15">
                  <c:v>2761.5118276100002</c:v>
                </c:pt>
                <c:pt idx="16">
                  <c:v>3157.8460054000002</c:v>
                </c:pt>
                <c:pt idx="17">
                  <c:v>3482.6655772099998</c:v>
                </c:pt>
                <c:pt idx="18">
                  <c:v>3759.2172263900002</c:v>
                </c:pt>
                <c:pt idx="19">
                  <c:v>4044.61073962</c:v>
                </c:pt>
                <c:pt idx="20">
                  <c:v>4364.4649692700004</c:v>
                </c:pt>
                <c:pt idx="21">
                  <c:v>4684.2022076200001</c:v>
                </c:pt>
                <c:pt idx="22">
                  <c:v>5081.5116870000002</c:v>
                </c:pt>
                <c:pt idx="23">
                  <c:v>5514.9023630600004</c:v>
                </c:pt>
                <c:pt idx="24">
                  <c:v>5938.3750044999997</c:v>
                </c:pt>
                <c:pt idx="25">
                  <c:v>6327.1345247400004</c:v>
                </c:pt>
                <c:pt idx="26">
                  <c:v>6715.8940449800002</c:v>
                </c:pt>
                <c:pt idx="27">
                  <c:v>7180.0946505800002</c:v>
                </c:pt>
                <c:pt idx="28">
                  <c:v>8641.6961848299998</c:v>
                </c:pt>
                <c:pt idx="29">
                  <c:v>9505.0422113900004</c:v>
                </c:pt>
                <c:pt idx="30">
                  <c:v>9656.3693478299992</c:v>
                </c:pt>
                <c:pt idx="31">
                  <c:v>10275.099233999999</c:v>
                </c:pt>
                <c:pt idx="32">
                  <c:v>10732.17541448</c:v>
                </c:pt>
                <c:pt idx="33">
                  <c:v>11719.4077039</c:v>
                </c:pt>
                <c:pt idx="34">
                  <c:v>12056.187015969999</c:v>
                </c:pt>
                <c:pt idx="35">
                  <c:v>11099.67053159</c:v>
                </c:pt>
                <c:pt idx="36">
                  <c:v>10073.27376973</c:v>
                </c:pt>
                <c:pt idx="37">
                  <c:v>8973.5629534500004</c:v>
                </c:pt>
                <c:pt idx="38">
                  <c:v>5382.9962230199999</c:v>
                </c:pt>
                <c:pt idx="3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'flap load dist for DYMORE'!$S$4</c:f>
              <c:strCache>
                <c:ptCount val="1"/>
                <c:pt idx="0">
                  <c:v>interpolated biplane/2</c:v>
                </c:pt>
              </c:strCache>
            </c:strRef>
          </c:tx>
          <c:xVal>
            <c:numRef>
              <c:f>'flap load dist for DYMORE'!$Q$7:$Q$46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30.332999999999998</c:v>
                </c:pt>
                <c:pt idx="20">
                  <c:v>33.067</c:v>
                </c:pt>
                <c:pt idx="21">
                  <c:v>35.799999999999997</c:v>
                </c:pt>
                <c:pt idx="22">
                  <c:v>38.5</c:v>
                </c:pt>
                <c:pt idx="23">
                  <c:v>41.2</c:v>
                </c:pt>
                <c:pt idx="24">
                  <c:v>43.9</c:v>
                </c:pt>
                <c:pt idx="25">
                  <c:v>46.6</c:v>
                </c:pt>
                <c:pt idx="26">
                  <c:v>49.3</c:v>
                </c:pt>
                <c:pt idx="27">
                  <c:v>52</c:v>
                </c:pt>
                <c:pt idx="28">
                  <c:v>60.2</c:v>
                </c:pt>
                <c:pt idx="29">
                  <c:v>66.7</c:v>
                </c:pt>
                <c:pt idx="30">
                  <c:v>68.3</c:v>
                </c:pt>
                <c:pt idx="31">
                  <c:v>73.2</c:v>
                </c:pt>
                <c:pt idx="32">
                  <c:v>76.400000000000006</c:v>
                </c:pt>
                <c:pt idx="33">
                  <c:v>84.6</c:v>
                </c:pt>
                <c:pt idx="34">
                  <c:v>89.4</c:v>
                </c:pt>
                <c:pt idx="35">
                  <c:v>94.3</c:v>
                </c:pt>
                <c:pt idx="36">
                  <c:v>95.7</c:v>
                </c:pt>
                <c:pt idx="37">
                  <c:v>97.2</c:v>
                </c:pt>
                <c:pt idx="38">
                  <c:v>98.6</c:v>
                </c:pt>
                <c:pt idx="39">
                  <c:v>100</c:v>
                </c:pt>
              </c:numCache>
            </c:numRef>
          </c:xVal>
          <c:yVal>
            <c:numRef>
              <c:f>'flap load dist for DYMORE'!$S$7:$S$46</c:f>
              <c:numCache>
                <c:formatCode>0.0000</c:formatCode>
                <c:ptCount val="40"/>
                <c:pt idx="0">
                  <c:v>0</c:v>
                </c:pt>
                <c:pt idx="1">
                  <c:v>56.348890939999997</c:v>
                </c:pt>
                <c:pt idx="2">
                  <c:v>78.888447319999997</c:v>
                </c:pt>
                <c:pt idx="3">
                  <c:v>101.4280037</c:v>
                </c:pt>
                <c:pt idx="4">
                  <c:v>123.96756007</c:v>
                </c:pt>
                <c:pt idx="5">
                  <c:v>146.50711645000001</c:v>
                </c:pt>
                <c:pt idx="6">
                  <c:v>246.81146885999999</c:v>
                </c:pt>
                <c:pt idx="7">
                  <c:v>249.29745940999999</c:v>
                </c:pt>
                <c:pt idx="8">
                  <c:v>275.40036024</c:v>
                </c:pt>
                <c:pt idx="9">
                  <c:v>148.81009860500001</c:v>
                </c:pt>
                <c:pt idx="10">
                  <c:v>140.28897200500001</c:v>
                </c:pt>
                <c:pt idx="11">
                  <c:v>195.3691163</c:v>
                </c:pt>
                <c:pt idx="12">
                  <c:v>792.67078925999999</c:v>
                </c:pt>
                <c:pt idx="13">
                  <c:v>1109.9873030199999</c:v>
                </c:pt>
                <c:pt idx="14">
                  <c:v>1263.3235648350001</c:v>
                </c:pt>
                <c:pt idx="15">
                  <c:v>1380.7559138050001</c:v>
                </c:pt>
                <c:pt idx="16">
                  <c:v>1578.9230027000001</c:v>
                </c:pt>
                <c:pt idx="17">
                  <c:v>1741.3327886049999</c:v>
                </c:pt>
                <c:pt idx="18">
                  <c:v>1879.6086131950001</c:v>
                </c:pt>
                <c:pt idx="19">
                  <c:v>2022.30536981</c:v>
                </c:pt>
                <c:pt idx="20">
                  <c:v>2182.2324846350002</c:v>
                </c:pt>
                <c:pt idx="21">
                  <c:v>2342.10110381</c:v>
                </c:pt>
                <c:pt idx="22">
                  <c:v>2540.7558435000001</c:v>
                </c:pt>
                <c:pt idx="23">
                  <c:v>2757.4511815300002</c:v>
                </c:pt>
                <c:pt idx="24">
                  <c:v>5938.3750044999997</c:v>
                </c:pt>
                <c:pt idx="25">
                  <c:v>6327.1345247400004</c:v>
                </c:pt>
                <c:pt idx="26">
                  <c:v>6715.8940449800002</c:v>
                </c:pt>
                <c:pt idx="27">
                  <c:v>7180.0946505800002</c:v>
                </c:pt>
                <c:pt idx="28">
                  <c:v>8641.6961848299998</c:v>
                </c:pt>
                <c:pt idx="29">
                  <c:v>9505.0422113900004</c:v>
                </c:pt>
                <c:pt idx="30">
                  <c:v>9656.3693478299992</c:v>
                </c:pt>
                <c:pt idx="31">
                  <c:v>10275.099233999999</c:v>
                </c:pt>
                <c:pt idx="32">
                  <c:v>10732.17541448</c:v>
                </c:pt>
                <c:pt idx="33">
                  <c:v>11719.4077039</c:v>
                </c:pt>
                <c:pt idx="34">
                  <c:v>12056.187015969999</c:v>
                </c:pt>
                <c:pt idx="35">
                  <c:v>11099.67053159</c:v>
                </c:pt>
                <c:pt idx="36">
                  <c:v>10073.27376973</c:v>
                </c:pt>
                <c:pt idx="37">
                  <c:v>8973.5629534500004</c:v>
                </c:pt>
                <c:pt idx="38">
                  <c:v>5382.9962230199999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77536"/>
        <c:axId val="87223296"/>
      </c:scatterChart>
      <c:valAx>
        <c:axId val="95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23296"/>
        <c:crosses val="autoZero"/>
        <c:crossBetween val="midCat"/>
      </c:valAx>
      <c:valAx>
        <c:axId val="87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7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585107</xdr:colOff>
      <xdr:row>14</xdr:row>
      <xdr:rowOff>0</xdr:rowOff>
    </xdr:from>
    <xdr:to>
      <xdr:col>31</xdr:col>
      <xdr:colOff>277586</xdr:colOff>
      <xdr:row>28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12246</xdr:colOff>
      <xdr:row>13</xdr:row>
      <xdr:rowOff>184377</xdr:rowOff>
    </xdr:from>
    <xdr:to>
      <xdr:col>39</xdr:col>
      <xdr:colOff>310243</xdr:colOff>
      <xdr:row>28</xdr:row>
      <xdr:rowOff>70077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39</xdr:col>
      <xdr:colOff>304800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571499</xdr:colOff>
      <xdr:row>5</xdr:row>
      <xdr:rowOff>27385</xdr:rowOff>
    </xdr:from>
    <xdr:to>
      <xdr:col>29</xdr:col>
      <xdr:colOff>71437</xdr:colOff>
      <xdr:row>27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8"/>
  <sheetViews>
    <sheetView topLeftCell="R1" zoomScale="80" zoomScaleNormal="80" workbookViewId="0"/>
  </sheetViews>
  <sheetFormatPr defaultRowHeight="15" x14ac:dyDescent="0.25"/>
  <sheetData>
    <row r="1" spans="1:36" x14ac:dyDescent="0.25">
      <c r="A1" t="s">
        <v>42</v>
      </c>
    </row>
    <row r="2" spans="1:36" x14ac:dyDescent="0.25">
      <c r="A2" t="s">
        <v>43</v>
      </c>
    </row>
    <row r="3" spans="1:36" x14ac:dyDescent="0.25">
      <c r="A3" t="s">
        <v>0</v>
      </c>
    </row>
    <row r="4" spans="1:36" x14ac:dyDescent="0.25">
      <c r="A4" t="s">
        <v>1</v>
      </c>
    </row>
    <row r="5" spans="1:36" x14ac:dyDescent="0.25">
      <c r="A5" t="s">
        <v>2</v>
      </c>
    </row>
    <row r="7" spans="1:36" x14ac:dyDescent="0.25">
      <c r="A7" t="s">
        <v>3</v>
      </c>
    </row>
    <row r="8" spans="1:36" x14ac:dyDescent="0.25">
      <c r="A8">
        <v>7.44</v>
      </c>
      <c r="B8" t="s">
        <v>4</v>
      </c>
    </row>
    <row r="9" spans="1:36" x14ac:dyDescent="0.25">
      <c r="A9">
        <v>0</v>
      </c>
      <c r="B9" t="s">
        <v>5</v>
      </c>
    </row>
    <row r="10" spans="1:36" x14ac:dyDescent="0.25">
      <c r="A10">
        <v>11.4</v>
      </c>
      <c r="B10" t="s">
        <v>6</v>
      </c>
    </row>
    <row r="12" spans="1:36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t="s">
        <v>18</v>
      </c>
      <c r="M12" t="s">
        <v>19</v>
      </c>
      <c r="N12" t="s">
        <v>20</v>
      </c>
      <c r="O12" t="s">
        <v>21</v>
      </c>
      <c r="P12" t="s">
        <v>22</v>
      </c>
      <c r="Q12" t="s">
        <v>23</v>
      </c>
      <c r="R12" t="s">
        <v>24</v>
      </c>
      <c r="S12" t="s">
        <v>25</v>
      </c>
      <c r="T12" t="s">
        <v>26</v>
      </c>
      <c r="U12" t="s">
        <v>27</v>
      </c>
      <c r="V12" t="s">
        <v>28</v>
      </c>
      <c r="W12" t="s">
        <v>29</v>
      </c>
      <c r="X12" t="s">
        <v>30</v>
      </c>
      <c r="AJ12" t="s">
        <v>41</v>
      </c>
    </row>
    <row r="13" spans="1:36" x14ac:dyDescent="0.25">
      <c r="A13" t="s">
        <v>31</v>
      </c>
      <c r="B13" t="s">
        <v>32</v>
      </c>
      <c r="C13" t="s">
        <v>33</v>
      </c>
      <c r="D13" t="s">
        <v>33</v>
      </c>
      <c r="E13" t="s">
        <v>34</v>
      </c>
      <c r="F13" t="s">
        <v>35</v>
      </c>
      <c r="G13" t="s">
        <v>31</v>
      </c>
      <c r="H13" t="s">
        <v>31</v>
      </c>
      <c r="I13" t="s">
        <v>31</v>
      </c>
      <c r="J13" t="s">
        <v>33</v>
      </c>
      <c r="K13" t="s">
        <v>33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36</v>
      </c>
      <c r="V13" t="s">
        <v>37</v>
      </c>
      <c r="W13" t="s">
        <v>38</v>
      </c>
      <c r="X13" t="s">
        <v>31</v>
      </c>
    </row>
    <row r="15" spans="1:36" x14ac:dyDescent="0.25">
      <c r="A15">
        <v>1</v>
      </c>
      <c r="B15">
        <v>4.6639999999999997</v>
      </c>
      <c r="C15">
        <v>13.31</v>
      </c>
      <c r="D15">
        <v>0</v>
      </c>
      <c r="E15">
        <v>12.21</v>
      </c>
      <c r="F15">
        <v>4.8049999999999997</v>
      </c>
      <c r="G15">
        <v>0.85199999999999998</v>
      </c>
      <c r="H15">
        <v>0</v>
      </c>
      <c r="I15">
        <v>0.21</v>
      </c>
      <c r="J15">
        <v>72.319999999999993</v>
      </c>
      <c r="K15">
        <v>55.6</v>
      </c>
      <c r="L15">
        <v>0</v>
      </c>
      <c r="M15">
        <v>0.5</v>
      </c>
      <c r="N15">
        <v>0</v>
      </c>
      <c r="O15">
        <v>0</v>
      </c>
      <c r="P15">
        <v>0</v>
      </c>
      <c r="Q15" t="s">
        <v>39</v>
      </c>
      <c r="R15">
        <v>0.316</v>
      </c>
      <c r="S15">
        <v>-0.122</v>
      </c>
      <c r="T15">
        <v>-3.9E-2</v>
      </c>
      <c r="U15">
        <v>61.28</v>
      </c>
      <c r="V15">
        <v>-110.214</v>
      </c>
      <c r="W15">
        <v>-1.1459999999999999</v>
      </c>
      <c r="X15" t="s">
        <v>40</v>
      </c>
    </row>
    <row r="16" spans="1:36" x14ac:dyDescent="0.25">
      <c r="A16">
        <v>1</v>
      </c>
      <c r="B16">
        <v>4.6639999999999997</v>
      </c>
      <c r="C16">
        <v>13.31</v>
      </c>
      <c r="D16">
        <v>90</v>
      </c>
      <c r="E16">
        <v>11.79</v>
      </c>
      <c r="F16">
        <v>4.6399999999999997</v>
      </c>
      <c r="G16">
        <v>0.84499999999999997</v>
      </c>
      <c r="H16">
        <v>0</v>
      </c>
      <c r="I16">
        <v>0.21199999999999999</v>
      </c>
      <c r="J16">
        <v>76.92</v>
      </c>
      <c r="K16">
        <v>60.96</v>
      </c>
      <c r="L16">
        <v>0</v>
      </c>
      <c r="M16">
        <v>0.5</v>
      </c>
      <c r="N16">
        <v>0</v>
      </c>
      <c r="O16">
        <v>0</v>
      </c>
      <c r="P16">
        <v>0</v>
      </c>
      <c r="Q16" t="s">
        <v>39</v>
      </c>
      <c r="R16">
        <v>0.30399999999999999</v>
      </c>
      <c r="S16">
        <v>-8.5999999999999993E-2</v>
      </c>
      <c r="T16">
        <v>-2.7E-2</v>
      </c>
      <c r="U16">
        <v>58.948999999999998</v>
      </c>
      <c r="V16">
        <v>-77.433000000000007</v>
      </c>
      <c r="W16">
        <v>-0.80500000000000005</v>
      </c>
      <c r="X16" t="s">
        <v>40</v>
      </c>
    </row>
    <row r="17" spans="1:24" x14ac:dyDescent="0.25">
      <c r="A17">
        <v>1</v>
      </c>
      <c r="B17">
        <v>4.6639999999999997</v>
      </c>
      <c r="C17">
        <v>13.31</v>
      </c>
      <c r="D17">
        <v>180</v>
      </c>
      <c r="E17">
        <v>12.13</v>
      </c>
      <c r="F17">
        <v>4.7729999999999997</v>
      </c>
      <c r="G17">
        <v>0.85199999999999998</v>
      </c>
      <c r="H17">
        <v>0</v>
      </c>
      <c r="I17">
        <v>0.21</v>
      </c>
      <c r="J17">
        <v>72.19</v>
      </c>
      <c r="K17">
        <v>55.46</v>
      </c>
      <c r="L17">
        <v>0</v>
      </c>
      <c r="M17">
        <v>0.5</v>
      </c>
      <c r="N17">
        <v>0</v>
      </c>
      <c r="O17">
        <v>0</v>
      </c>
      <c r="P17">
        <v>0</v>
      </c>
      <c r="Q17" t="s">
        <v>39</v>
      </c>
      <c r="R17">
        <v>0.311</v>
      </c>
      <c r="S17">
        <v>-0.121</v>
      </c>
      <c r="T17">
        <v>-3.9E-2</v>
      </c>
      <c r="U17">
        <v>60.411000000000001</v>
      </c>
      <c r="V17">
        <v>-109.477</v>
      </c>
      <c r="W17">
        <v>-1.1379999999999999</v>
      </c>
      <c r="X17" t="s">
        <v>40</v>
      </c>
    </row>
    <row r="18" spans="1:24" x14ac:dyDescent="0.25">
      <c r="A18">
        <v>1</v>
      </c>
      <c r="B18">
        <v>4.6639999999999997</v>
      </c>
      <c r="C18">
        <v>13.31</v>
      </c>
      <c r="D18">
        <v>270</v>
      </c>
      <c r="E18">
        <v>12.64</v>
      </c>
      <c r="F18">
        <v>4.9779999999999998</v>
      </c>
      <c r="G18">
        <v>0.86</v>
      </c>
      <c r="H18">
        <v>0</v>
      </c>
      <c r="I18">
        <v>0.20699999999999999</v>
      </c>
      <c r="J18">
        <v>67.83</v>
      </c>
      <c r="K18">
        <v>50.5</v>
      </c>
      <c r="L18">
        <v>0</v>
      </c>
      <c r="M18">
        <v>0.5</v>
      </c>
      <c r="N18">
        <v>0</v>
      </c>
      <c r="O18">
        <v>0</v>
      </c>
      <c r="P18">
        <v>0</v>
      </c>
      <c r="Q18" t="s">
        <v>39</v>
      </c>
      <c r="R18">
        <v>0.32600000000000001</v>
      </c>
      <c r="S18">
        <v>-0.16</v>
      </c>
      <c r="T18">
        <v>-5.0999999999999997E-2</v>
      </c>
      <c r="U18">
        <v>63.238</v>
      </c>
      <c r="V18">
        <v>-145.11199999999999</v>
      </c>
      <c r="W18">
        <v>-1.508</v>
      </c>
      <c r="X18" t="s">
        <v>40</v>
      </c>
    </row>
    <row r="20" spans="1:24" x14ac:dyDescent="0.25">
      <c r="A20">
        <v>2</v>
      </c>
      <c r="B20">
        <v>9.1110000000000007</v>
      </c>
      <c r="C20">
        <v>13.31</v>
      </c>
      <c r="D20">
        <v>0</v>
      </c>
      <c r="E20">
        <v>13.76</v>
      </c>
      <c r="F20">
        <v>5.8959999999999999</v>
      </c>
      <c r="G20">
        <v>0.996</v>
      </c>
      <c r="H20">
        <v>0</v>
      </c>
      <c r="I20">
        <v>0.09</v>
      </c>
      <c r="J20">
        <v>53.07</v>
      </c>
      <c r="K20">
        <v>42.53</v>
      </c>
      <c r="L20">
        <v>0</v>
      </c>
      <c r="M20">
        <v>0.5</v>
      </c>
      <c r="N20">
        <v>0</v>
      </c>
      <c r="O20">
        <v>0</v>
      </c>
      <c r="P20">
        <v>0</v>
      </c>
      <c r="Q20" t="s">
        <v>39</v>
      </c>
      <c r="R20">
        <v>0.19800000000000001</v>
      </c>
      <c r="S20">
        <v>-0.13500000000000001</v>
      </c>
      <c r="T20">
        <v>-8.4000000000000005E-2</v>
      </c>
      <c r="U20">
        <v>75.19</v>
      </c>
      <c r="V20">
        <v>-464.98700000000002</v>
      </c>
      <c r="W20">
        <v>-4.8330000000000002</v>
      </c>
      <c r="X20" t="s">
        <v>40</v>
      </c>
    </row>
    <row r="21" spans="1:24" x14ac:dyDescent="0.25">
      <c r="A21">
        <v>2</v>
      </c>
      <c r="B21">
        <v>9.1110000000000007</v>
      </c>
      <c r="C21">
        <v>13.31</v>
      </c>
      <c r="D21">
        <v>90</v>
      </c>
      <c r="E21">
        <v>13.15</v>
      </c>
      <c r="F21">
        <v>5.633</v>
      </c>
      <c r="G21">
        <v>0.995</v>
      </c>
      <c r="H21">
        <v>0</v>
      </c>
      <c r="I21">
        <v>0.09</v>
      </c>
      <c r="J21">
        <v>59.63</v>
      </c>
      <c r="K21">
        <v>46.32</v>
      </c>
      <c r="L21">
        <v>0</v>
      </c>
      <c r="M21">
        <v>0.5</v>
      </c>
      <c r="N21">
        <v>0</v>
      </c>
      <c r="O21">
        <v>0</v>
      </c>
      <c r="P21">
        <v>0</v>
      </c>
      <c r="Q21" t="s">
        <v>39</v>
      </c>
      <c r="R21">
        <v>0.189</v>
      </c>
      <c r="S21">
        <v>-0.111</v>
      </c>
      <c r="T21">
        <v>-6.9000000000000006E-2</v>
      </c>
      <c r="U21">
        <v>71.558000000000007</v>
      </c>
      <c r="V21">
        <v>-382.01600000000002</v>
      </c>
      <c r="W21">
        <v>-3.9710000000000001</v>
      </c>
      <c r="X21" t="s">
        <v>40</v>
      </c>
    </row>
    <row r="22" spans="1:24" x14ac:dyDescent="0.25">
      <c r="A22">
        <v>2</v>
      </c>
      <c r="B22">
        <v>9.1110000000000007</v>
      </c>
      <c r="C22">
        <v>13.31</v>
      </c>
      <c r="D22">
        <v>180</v>
      </c>
      <c r="E22">
        <v>13.69</v>
      </c>
      <c r="F22">
        <v>5.8650000000000002</v>
      </c>
      <c r="G22">
        <v>0.996</v>
      </c>
      <c r="H22">
        <v>0</v>
      </c>
      <c r="I22">
        <v>0.09</v>
      </c>
      <c r="J22">
        <v>55.63</v>
      </c>
      <c r="K22">
        <v>42.32</v>
      </c>
      <c r="L22">
        <v>0</v>
      </c>
      <c r="M22">
        <v>0.5</v>
      </c>
      <c r="N22">
        <v>0</v>
      </c>
      <c r="O22">
        <v>0</v>
      </c>
      <c r="P22">
        <v>0</v>
      </c>
      <c r="Q22" t="s">
        <v>39</v>
      </c>
      <c r="R22">
        <v>0.19600000000000001</v>
      </c>
      <c r="S22">
        <v>-0.13400000000000001</v>
      </c>
      <c r="T22">
        <v>-8.3000000000000004E-2</v>
      </c>
      <c r="U22">
        <v>74.228999999999999</v>
      </c>
      <c r="V22">
        <v>-462.56400000000002</v>
      </c>
      <c r="W22">
        <v>-4.8079999999999998</v>
      </c>
      <c r="X22" t="s">
        <v>40</v>
      </c>
    </row>
    <row r="23" spans="1:24" x14ac:dyDescent="0.25">
      <c r="A23">
        <v>2</v>
      </c>
      <c r="B23">
        <v>9.1110000000000007</v>
      </c>
      <c r="C23">
        <v>13.31</v>
      </c>
      <c r="D23">
        <v>270</v>
      </c>
      <c r="E23">
        <v>14.37</v>
      </c>
      <c r="F23">
        <v>6.1539999999999999</v>
      </c>
      <c r="G23">
        <v>0.996</v>
      </c>
      <c r="H23">
        <v>0</v>
      </c>
      <c r="I23">
        <v>0.09</v>
      </c>
      <c r="J23">
        <v>52.16</v>
      </c>
      <c r="K23">
        <v>38.85</v>
      </c>
      <c r="L23">
        <v>0</v>
      </c>
      <c r="M23">
        <v>0.5</v>
      </c>
      <c r="N23">
        <v>0</v>
      </c>
      <c r="O23">
        <v>0</v>
      </c>
      <c r="P23">
        <v>0</v>
      </c>
      <c r="Q23" t="s">
        <v>39</v>
      </c>
      <c r="R23">
        <v>0.20599999999999999</v>
      </c>
      <c r="S23">
        <v>-0.16</v>
      </c>
      <c r="T23">
        <v>-0.1</v>
      </c>
      <c r="U23">
        <v>78.177000000000007</v>
      </c>
      <c r="V23">
        <v>-553.24800000000005</v>
      </c>
      <c r="W23">
        <v>-5.75</v>
      </c>
      <c r="X23" t="s">
        <v>40</v>
      </c>
    </row>
    <row r="25" spans="1:24" x14ac:dyDescent="0.25">
      <c r="A25">
        <v>3</v>
      </c>
      <c r="B25">
        <v>13.558</v>
      </c>
      <c r="C25">
        <v>13.31</v>
      </c>
      <c r="D25">
        <v>0</v>
      </c>
      <c r="E25">
        <v>15.99</v>
      </c>
      <c r="F25">
        <v>7.4050000000000002</v>
      </c>
      <c r="G25">
        <v>1</v>
      </c>
      <c r="H25">
        <v>0</v>
      </c>
      <c r="I25">
        <v>6.4000000000000001E-2</v>
      </c>
      <c r="J25">
        <v>44.72</v>
      </c>
      <c r="K25">
        <v>32.11</v>
      </c>
      <c r="L25">
        <v>0</v>
      </c>
      <c r="M25">
        <v>0.35</v>
      </c>
      <c r="N25">
        <v>0</v>
      </c>
      <c r="O25">
        <v>0</v>
      </c>
      <c r="P25">
        <v>0</v>
      </c>
      <c r="Q25" t="s">
        <v>39</v>
      </c>
      <c r="R25">
        <v>0.11700000000000001</v>
      </c>
      <c r="S25">
        <v>-0.11600000000000001</v>
      </c>
      <c r="T25">
        <v>-0.107</v>
      </c>
      <c r="U25">
        <v>66.108000000000004</v>
      </c>
      <c r="V25">
        <v>-883.29499999999996</v>
      </c>
      <c r="W25">
        <v>-9.1820000000000004</v>
      </c>
      <c r="X25" t="s">
        <v>40</v>
      </c>
    </row>
    <row r="26" spans="1:24" x14ac:dyDescent="0.25">
      <c r="A26">
        <v>3</v>
      </c>
      <c r="B26">
        <v>13.558</v>
      </c>
      <c r="C26">
        <v>13.31</v>
      </c>
      <c r="D26">
        <v>90</v>
      </c>
      <c r="E26">
        <v>15.23</v>
      </c>
      <c r="F26">
        <v>7.056</v>
      </c>
      <c r="G26">
        <v>1</v>
      </c>
      <c r="H26">
        <v>0</v>
      </c>
      <c r="I26">
        <v>6.4000000000000001E-2</v>
      </c>
      <c r="J26">
        <v>48.14</v>
      </c>
      <c r="K26">
        <v>34.83</v>
      </c>
      <c r="L26">
        <v>0</v>
      </c>
      <c r="M26">
        <v>0.35</v>
      </c>
      <c r="N26">
        <v>0</v>
      </c>
      <c r="O26">
        <v>0</v>
      </c>
      <c r="P26">
        <v>0</v>
      </c>
      <c r="Q26" t="s">
        <v>39</v>
      </c>
      <c r="R26">
        <v>0.111</v>
      </c>
      <c r="S26">
        <v>-0.1</v>
      </c>
      <c r="T26">
        <v>-9.1999999999999998E-2</v>
      </c>
      <c r="U26">
        <v>62.744999999999997</v>
      </c>
      <c r="V26">
        <v>-762.33100000000002</v>
      </c>
      <c r="W26">
        <v>-7.9240000000000004</v>
      </c>
      <c r="X26" t="s">
        <v>40</v>
      </c>
    </row>
    <row r="27" spans="1:24" x14ac:dyDescent="0.25">
      <c r="A27">
        <v>3</v>
      </c>
      <c r="B27">
        <v>13.558</v>
      </c>
      <c r="C27">
        <v>13.31</v>
      </c>
      <c r="D27">
        <v>180</v>
      </c>
      <c r="E27">
        <v>15.93</v>
      </c>
      <c r="F27">
        <v>7.3769999999999998</v>
      </c>
      <c r="G27">
        <v>1</v>
      </c>
      <c r="H27">
        <v>0</v>
      </c>
      <c r="I27">
        <v>6.4000000000000001E-2</v>
      </c>
      <c r="J27">
        <v>45.2</v>
      </c>
      <c r="K27">
        <v>31.89</v>
      </c>
      <c r="L27">
        <v>0</v>
      </c>
      <c r="M27">
        <v>0.35</v>
      </c>
      <c r="N27">
        <v>0</v>
      </c>
      <c r="O27">
        <v>0</v>
      </c>
      <c r="P27">
        <v>0</v>
      </c>
      <c r="Q27" t="s">
        <v>39</v>
      </c>
      <c r="R27">
        <v>0.11600000000000001</v>
      </c>
      <c r="S27">
        <v>-0.115</v>
      </c>
      <c r="T27">
        <v>-0.107</v>
      </c>
      <c r="U27">
        <v>65.352000000000004</v>
      </c>
      <c r="V27">
        <v>-879.89099999999996</v>
      </c>
      <c r="W27">
        <v>-9.1460000000000008</v>
      </c>
      <c r="X27" t="s">
        <v>40</v>
      </c>
    </row>
    <row r="28" spans="1:24" x14ac:dyDescent="0.25">
      <c r="A28">
        <v>3</v>
      </c>
      <c r="B28">
        <v>13.558</v>
      </c>
      <c r="C28">
        <v>13.31</v>
      </c>
      <c r="D28">
        <v>270</v>
      </c>
      <c r="E28">
        <v>16.72</v>
      </c>
      <c r="F28">
        <v>7.7430000000000003</v>
      </c>
      <c r="G28">
        <v>1</v>
      </c>
      <c r="H28">
        <v>0</v>
      </c>
      <c r="I28">
        <v>6.4000000000000001E-2</v>
      </c>
      <c r="J28">
        <v>42.73</v>
      </c>
      <c r="K28">
        <v>29.43</v>
      </c>
      <c r="L28">
        <v>0</v>
      </c>
      <c r="M28">
        <v>0.35</v>
      </c>
      <c r="N28">
        <v>0</v>
      </c>
      <c r="O28">
        <v>0</v>
      </c>
      <c r="P28">
        <v>0</v>
      </c>
      <c r="Q28" t="s">
        <v>39</v>
      </c>
      <c r="R28">
        <v>0.122</v>
      </c>
      <c r="S28">
        <v>-0.13200000000000001</v>
      </c>
      <c r="T28">
        <v>-0.122</v>
      </c>
      <c r="U28">
        <v>68.86</v>
      </c>
      <c r="V28">
        <v>-1010.529</v>
      </c>
      <c r="W28">
        <v>-10.504</v>
      </c>
      <c r="X28" t="s">
        <v>40</v>
      </c>
    </row>
    <row r="30" spans="1:24" x14ac:dyDescent="0.25">
      <c r="A30">
        <v>4</v>
      </c>
      <c r="B30">
        <v>19.117000000000001</v>
      </c>
      <c r="C30">
        <v>13.31</v>
      </c>
      <c r="D30">
        <v>0</v>
      </c>
      <c r="E30">
        <v>18.510000000000002</v>
      </c>
      <c r="F30">
        <v>9.3770000000000007</v>
      </c>
      <c r="G30">
        <v>1</v>
      </c>
      <c r="H30">
        <v>0.224</v>
      </c>
      <c r="I30">
        <v>9.4E-2</v>
      </c>
      <c r="J30">
        <v>28.49</v>
      </c>
      <c r="K30">
        <v>15.19</v>
      </c>
      <c r="L30">
        <v>1.62</v>
      </c>
      <c r="M30">
        <v>0.192</v>
      </c>
      <c r="N30">
        <v>0</v>
      </c>
      <c r="O30">
        <v>0</v>
      </c>
      <c r="P30">
        <v>0</v>
      </c>
      <c r="Q30" t="s">
        <v>39</v>
      </c>
      <c r="R30">
        <v>0.74</v>
      </c>
      <c r="S30">
        <v>0.29499999999999998</v>
      </c>
      <c r="T30">
        <v>0.38600000000000001</v>
      </c>
      <c r="U30">
        <v>589.346</v>
      </c>
      <c r="V30">
        <v>4490.0690000000004</v>
      </c>
      <c r="W30">
        <v>70.007000000000005</v>
      </c>
      <c r="X30" t="s">
        <v>40</v>
      </c>
    </row>
    <row r="31" spans="1:24" x14ac:dyDescent="0.25">
      <c r="A31">
        <v>4</v>
      </c>
      <c r="B31">
        <v>19.117000000000001</v>
      </c>
      <c r="C31">
        <v>13.31</v>
      </c>
      <c r="D31">
        <v>90</v>
      </c>
      <c r="E31">
        <v>17.73</v>
      </c>
      <c r="F31">
        <v>8.9779999999999998</v>
      </c>
      <c r="G31">
        <v>1</v>
      </c>
      <c r="H31">
        <v>0.20699999999999999</v>
      </c>
      <c r="I31">
        <v>0.1</v>
      </c>
      <c r="J31">
        <v>30.5</v>
      </c>
      <c r="K31">
        <v>17.190000000000001</v>
      </c>
      <c r="L31">
        <v>1.6879999999999999</v>
      </c>
      <c r="M31">
        <v>0.27700000000000002</v>
      </c>
      <c r="N31">
        <v>0</v>
      </c>
      <c r="O31">
        <v>0</v>
      </c>
      <c r="P31">
        <v>0</v>
      </c>
      <c r="Q31" t="s">
        <v>39</v>
      </c>
      <c r="R31">
        <v>0.71399999999999997</v>
      </c>
      <c r="S31">
        <v>0.27700000000000002</v>
      </c>
      <c r="T31">
        <v>0.36199999999999999</v>
      </c>
      <c r="U31">
        <v>568.37099999999998</v>
      </c>
      <c r="V31">
        <v>4212.5339999999997</v>
      </c>
      <c r="W31">
        <v>65.680000000000007</v>
      </c>
      <c r="X31" t="s">
        <v>40</v>
      </c>
    </row>
    <row r="32" spans="1:24" x14ac:dyDescent="0.25">
      <c r="A32">
        <v>4</v>
      </c>
      <c r="B32">
        <v>19.117000000000001</v>
      </c>
      <c r="C32">
        <v>13.31</v>
      </c>
      <c r="D32">
        <v>180</v>
      </c>
      <c r="E32">
        <v>18.46</v>
      </c>
      <c r="F32">
        <v>9.35</v>
      </c>
      <c r="G32">
        <v>1</v>
      </c>
      <c r="H32">
        <v>0.22600000000000001</v>
      </c>
      <c r="I32">
        <v>9.2999999999999999E-2</v>
      </c>
      <c r="J32">
        <v>28.27</v>
      </c>
      <c r="K32">
        <v>14.96</v>
      </c>
      <c r="L32">
        <v>1.6120000000000001</v>
      </c>
      <c r="M32">
        <v>0.183</v>
      </c>
      <c r="N32">
        <v>0</v>
      </c>
      <c r="O32">
        <v>0</v>
      </c>
      <c r="P32">
        <v>0</v>
      </c>
      <c r="Q32" t="s">
        <v>39</v>
      </c>
      <c r="R32">
        <v>0.73099999999999998</v>
      </c>
      <c r="S32">
        <v>0.29299999999999998</v>
      </c>
      <c r="T32">
        <v>0.38200000000000001</v>
      </c>
      <c r="U32">
        <v>582.26</v>
      </c>
      <c r="V32">
        <v>4450.5469999999996</v>
      </c>
      <c r="W32">
        <v>69.391000000000005</v>
      </c>
      <c r="X32" t="s">
        <v>40</v>
      </c>
    </row>
    <row r="33" spans="1:24" x14ac:dyDescent="0.25">
      <c r="A33">
        <v>4</v>
      </c>
      <c r="B33">
        <v>19.117000000000001</v>
      </c>
      <c r="C33">
        <v>13.31</v>
      </c>
      <c r="D33">
        <v>270</v>
      </c>
      <c r="E33">
        <v>19.28</v>
      </c>
      <c r="F33">
        <v>9.7629999999999999</v>
      </c>
      <c r="G33">
        <v>1</v>
      </c>
      <c r="H33">
        <v>0.24</v>
      </c>
      <c r="I33">
        <v>8.5999999999999993E-2</v>
      </c>
      <c r="J33">
        <v>26.58</v>
      </c>
      <c r="K33">
        <v>13.27</v>
      </c>
      <c r="L33">
        <v>1.5269999999999999</v>
      </c>
      <c r="M33">
        <v>0.122</v>
      </c>
      <c r="N33">
        <v>0</v>
      </c>
      <c r="O33">
        <v>0</v>
      </c>
      <c r="P33">
        <v>0</v>
      </c>
      <c r="Q33" t="s">
        <v>39</v>
      </c>
      <c r="R33">
        <v>0.752</v>
      </c>
      <c r="S33">
        <v>0.30399999999999999</v>
      </c>
      <c r="T33">
        <v>0.39700000000000002</v>
      </c>
      <c r="U33">
        <v>598.33799999999997</v>
      </c>
      <c r="V33">
        <v>4627.8509999999997</v>
      </c>
      <c r="W33">
        <v>72.156000000000006</v>
      </c>
      <c r="X33" t="s">
        <v>40</v>
      </c>
    </row>
    <row r="35" spans="1:24" x14ac:dyDescent="0.25">
      <c r="A35">
        <v>5</v>
      </c>
      <c r="B35">
        <v>25.788</v>
      </c>
      <c r="C35">
        <v>11.48</v>
      </c>
      <c r="D35">
        <v>0</v>
      </c>
      <c r="E35">
        <v>22.85</v>
      </c>
      <c r="F35">
        <v>11.817</v>
      </c>
      <c r="G35">
        <v>1</v>
      </c>
      <c r="H35">
        <v>0.26300000000000001</v>
      </c>
      <c r="I35">
        <v>5.8999999999999997E-2</v>
      </c>
      <c r="J35">
        <v>21.53</v>
      </c>
      <c r="K35">
        <v>10.050000000000001</v>
      </c>
      <c r="L35">
        <v>1.48</v>
      </c>
      <c r="M35">
        <v>1.6E-2</v>
      </c>
      <c r="N35">
        <v>0</v>
      </c>
      <c r="O35">
        <v>0</v>
      </c>
      <c r="P35">
        <v>0</v>
      </c>
      <c r="Q35" t="s">
        <v>39</v>
      </c>
      <c r="R35">
        <v>0.77900000000000003</v>
      </c>
      <c r="S35">
        <v>0.29799999999999999</v>
      </c>
      <c r="T35">
        <v>0.52500000000000002</v>
      </c>
      <c r="U35">
        <v>836.18100000000004</v>
      </c>
      <c r="V35">
        <v>8243.4660000000003</v>
      </c>
      <c r="W35">
        <v>128.529</v>
      </c>
      <c r="X35" t="s">
        <v>40</v>
      </c>
    </row>
    <row r="36" spans="1:24" x14ac:dyDescent="0.25">
      <c r="A36">
        <v>5</v>
      </c>
      <c r="B36">
        <v>25.788</v>
      </c>
      <c r="C36">
        <v>11.48</v>
      </c>
      <c r="D36">
        <v>90</v>
      </c>
      <c r="E36">
        <v>21.97</v>
      </c>
      <c r="F36">
        <v>11.361000000000001</v>
      </c>
      <c r="G36">
        <v>1</v>
      </c>
      <c r="H36">
        <v>0.25700000000000001</v>
      </c>
      <c r="I36">
        <v>6.4000000000000001E-2</v>
      </c>
      <c r="J36">
        <v>22.55</v>
      </c>
      <c r="K36">
        <v>11.07</v>
      </c>
      <c r="L36">
        <v>1.5760000000000001</v>
      </c>
      <c r="M36">
        <v>0.02</v>
      </c>
      <c r="N36">
        <v>0</v>
      </c>
      <c r="O36">
        <v>0</v>
      </c>
      <c r="P36">
        <v>0</v>
      </c>
      <c r="Q36" t="s">
        <v>39</v>
      </c>
      <c r="R36">
        <v>0.76200000000000001</v>
      </c>
      <c r="S36">
        <v>0.30499999999999999</v>
      </c>
      <c r="T36">
        <v>0.53800000000000003</v>
      </c>
      <c r="U36">
        <v>817.82899999999995</v>
      </c>
      <c r="V36">
        <v>8447.82</v>
      </c>
      <c r="W36">
        <v>131.715</v>
      </c>
      <c r="X36" t="s">
        <v>40</v>
      </c>
    </row>
    <row r="37" spans="1:24" x14ac:dyDescent="0.25">
      <c r="A37">
        <v>5</v>
      </c>
      <c r="B37">
        <v>25.788</v>
      </c>
      <c r="C37">
        <v>11.48</v>
      </c>
      <c r="D37">
        <v>180</v>
      </c>
      <c r="E37">
        <v>22.81</v>
      </c>
      <c r="F37">
        <v>11.795999999999999</v>
      </c>
      <c r="G37">
        <v>1</v>
      </c>
      <c r="H37">
        <v>0.26400000000000001</v>
      </c>
      <c r="I37">
        <v>5.8000000000000003E-2</v>
      </c>
      <c r="J37">
        <v>21.38</v>
      </c>
      <c r="K37">
        <v>9.9</v>
      </c>
      <c r="L37">
        <v>1.464</v>
      </c>
      <c r="M37">
        <v>1.4999999999999999E-2</v>
      </c>
      <c r="N37">
        <v>0</v>
      </c>
      <c r="O37">
        <v>0</v>
      </c>
      <c r="P37">
        <v>0</v>
      </c>
      <c r="Q37" t="s">
        <v>39</v>
      </c>
      <c r="R37">
        <v>0.76800000000000002</v>
      </c>
      <c r="S37">
        <v>0.29199999999999998</v>
      </c>
      <c r="T37">
        <v>0.51400000000000001</v>
      </c>
      <c r="U37">
        <v>824.98900000000003</v>
      </c>
      <c r="V37">
        <v>8071.5209999999997</v>
      </c>
      <c r="W37">
        <v>125.848</v>
      </c>
      <c r="X37" t="s">
        <v>40</v>
      </c>
    </row>
    <row r="38" spans="1:24" x14ac:dyDescent="0.25">
      <c r="A38">
        <v>5</v>
      </c>
      <c r="B38">
        <v>25.788</v>
      </c>
      <c r="C38">
        <v>11.48</v>
      </c>
      <c r="D38">
        <v>270</v>
      </c>
      <c r="E38">
        <v>23.71</v>
      </c>
      <c r="F38">
        <v>12.257999999999999</v>
      </c>
      <c r="G38">
        <v>1</v>
      </c>
      <c r="H38">
        <v>0.26800000000000002</v>
      </c>
      <c r="I38">
        <v>5.3999999999999999E-2</v>
      </c>
      <c r="J38">
        <v>20.5</v>
      </c>
      <c r="K38">
        <v>9.02</v>
      </c>
      <c r="L38">
        <v>1.371</v>
      </c>
      <c r="M38">
        <v>1.2999999999999999E-2</v>
      </c>
      <c r="N38">
        <v>0</v>
      </c>
      <c r="O38">
        <v>0</v>
      </c>
      <c r="P38">
        <v>0</v>
      </c>
      <c r="Q38" t="s">
        <v>39</v>
      </c>
      <c r="R38">
        <v>0.78100000000000003</v>
      </c>
      <c r="S38">
        <v>0.28399999999999997</v>
      </c>
      <c r="T38">
        <v>0.499</v>
      </c>
      <c r="U38">
        <v>838.55499999999995</v>
      </c>
      <c r="V38">
        <v>7847.5780000000004</v>
      </c>
      <c r="W38">
        <v>122.35599999999999</v>
      </c>
      <c r="X38" t="s">
        <v>40</v>
      </c>
    </row>
    <row r="40" spans="1:24" x14ac:dyDescent="0.25">
      <c r="A40">
        <v>6</v>
      </c>
      <c r="B40">
        <v>32.457999999999998</v>
      </c>
      <c r="C40">
        <v>10.16</v>
      </c>
      <c r="D40">
        <v>0</v>
      </c>
      <c r="E40">
        <v>27.56</v>
      </c>
      <c r="F40">
        <v>13.653</v>
      </c>
      <c r="G40">
        <v>1</v>
      </c>
      <c r="H40">
        <v>0.247</v>
      </c>
      <c r="I40">
        <v>3.6999999999999998E-2</v>
      </c>
      <c r="J40">
        <v>18.12</v>
      </c>
      <c r="K40">
        <v>7.96</v>
      </c>
      <c r="L40">
        <v>1.2549999999999999</v>
      </c>
      <c r="M40">
        <v>1.2E-2</v>
      </c>
      <c r="N40">
        <v>0</v>
      </c>
      <c r="O40">
        <v>0</v>
      </c>
      <c r="P40">
        <v>0</v>
      </c>
      <c r="Q40" t="s">
        <v>39</v>
      </c>
      <c r="R40">
        <v>0.746</v>
      </c>
      <c r="S40">
        <v>0.23699999999999999</v>
      </c>
      <c r="T40">
        <v>0.52400000000000002</v>
      </c>
      <c r="U40">
        <v>1008.4589999999999</v>
      </c>
      <c r="V40">
        <v>10370.071</v>
      </c>
      <c r="W40">
        <v>161.68600000000001</v>
      </c>
      <c r="X40" t="s">
        <v>40</v>
      </c>
    </row>
    <row r="41" spans="1:24" x14ac:dyDescent="0.25">
      <c r="A41">
        <v>6</v>
      </c>
      <c r="B41">
        <v>32.457999999999998</v>
      </c>
      <c r="C41">
        <v>10.16</v>
      </c>
      <c r="D41">
        <v>90</v>
      </c>
      <c r="E41">
        <v>26.63</v>
      </c>
      <c r="F41">
        <v>13.196</v>
      </c>
      <c r="G41">
        <v>1</v>
      </c>
      <c r="H41">
        <v>0.245</v>
      </c>
      <c r="I41">
        <v>3.9E-2</v>
      </c>
      <c r="J41">
        <v>18.77</v>
      </c>
      <c r="K41">
        <v>8.61</v>
      </c>
      <c r="L41">
        <v>1.329</v>
      </c>
      <c r="M41">
        <v>1.2999999999999999E-2</v>
      </c>
      <c r="N41">
        <v>0</v>
      </c>
      <c r="O41">
        <v>0</v>
      </c>
      <c r="P41">
        <v>0</v>
      </c>
      <c r="Q41" t="s">
        <v>39</v>
      </c>
      <c r="R41">
        <v>0.73499999999999999</v>
      </c>
      <c r="S41">
        <v>0.24199999999999999</v>
      </c>
      <c r="T41">
        <v>0.53700000000000003</v>
      </c>
      <c r="U41">
        <v>993.60199999999998</v>
      </c>
      <c r="V41">
        <v>10617.130999999999</v>
      </c>
      <c r="W41">
        <v>165.53800000000001</v>
      </c>
      <c r="X41" t="s">
        <v>40</v>
      </c>
    </row>
    <row r="42" spans="1:24" x14ac:dyDescent="0.25">
      <c r="A42">
        <v>6</v>
      </c>
      <c r="B42">
        <v>32.457999999999998</v>
      </c>
      <c r="C42">
        <v>10.16</v>
      </c>
      <c r="D42">
        <v>180</v>
      </c>
      <c r="E42">
        <v>27.52</v>
      </c>
      <c r="F42">
        <v>13.637</v>
      </c>
      <c r="G42">
        <v>1</v>
      </c>
      <c r="H42">
        <v>0.248</v>
      </c>
      <c r="I42">
        <v>3.5999999999999997E-2</v>
      </c>
      <c r="J42">
        <v>18</v>
      </c>
      <c r="K42">
        <v>7.84</v>
      </c>
      <c r="L42">
        <v>1.24</v>
      </c>
      <c r="M42">
        <v>1.2E-2</v>
      </c>
      <c r="N42">
        <v>0</v>
      </c>
      <c r="O42">
        <v>0</v>
      </c>
      <c r="P42">
        <v>0</v>
      </c>
      <c r="Q42" t="s">
        <v>39</v>
      </c>
      <c r="R42">
        <v>0.73499999999999999</v>
      </c>
      <c r="S42">
        <v>0.23100000000000001</v>
      </c>
      <c r="T42">
        <v>0.51300000000000001</v>
      </c>
      <c r="U42">
        <v>994.02</v>
      </c>
      <c r="V42">
        <v>10140.258</v>
      </c>
      <c r="W42">
        <v>158.10300000000001</v>
      </c>
      <c r="X42" t="s">
        <v>40</v>
      </c>
    </row>
    <row r="43" spans="1:24" x14ac:dyDescent="0.25">
      <c r="A43">
        <v>6</v>
      </c>
      <c r="B43">
        <v>32.457999999999998</v>
      </c>
      <c r="C43">
        <v>10.16</v>
      </c>
      <c r="D43">
        <v>270</v>
      </c>
      <c r="E43">
        <v>28.45</v>
      </c>
      <c r="F43">
        <v>14.098000000000001</v>
      </c>
      <c r="G43">
        <v>1</v>
      </c>
      <c r="H43">
        <v>0.249</v>
      </c>
      <c r="I43">
        <v>3.4000000000000002E-2</v>
      </c>
      <c r="J43">
        <v>17.43</v>
      </c>
      <c r="K43">
        <v>7.27</v>
      </c>
      <c r="L43">
        <v>1.169</v>
      </c>
      <c r="M43">
        <v>1.2E-2</v>
      </c>
      <c r="N43">
        <v>0</v>
      </c>
      <c r="O43">
        <v>0</v>
      </c>
      <c r="P43">
        <v>0</v>
      </c>
      <c r="Q43" t="s">
        <v>39</v>
      </c>
      <c r="R43">
        <v>0.74299999999999999</v>
      </c>
      <c r="S43">
        <v>0.22600000000000001</v>
      </c>
      <c r="T43">
        <v>0.5</v>
      </c>
      <c r="U43">
        <v>1004.658</v>
      </c>
      <c r="V43">
        <v>9884.4680000000008</v>
      </c>
      <c r="W43">
        <v>154.114</v>
      </c>
      <c r="X43" t="s">
        <v>40</v>
      </c>
    </row>
    <row r="45" spans="1:24" x14ac:dyDescent="0.25">
      <c r="A45">
        <v>7</v>
      </c>
      <c r="B45">
        <v>39.128999999999998</v>
      </c>
      <c r="C45">
        <v>9.01</v>
      </c>
      <c r="D45">
        <v>0</v>
      </c>
      <c r="E45">
        <v>32.39</v>
      </c>
      <c r="F45">
        <v>15.295999999999999</v>
      </c>
      <c r="G45">
        <v>1</v>
      </c>
      <c r="H45">
        <v>0.24399999999999999</v>
      </c>
      <c r="I45">
        <v>2.5000000000000001E-2</v>
      </c>
      <c r="J45">
        <v>15.42</v>
      </c>
      <c r="K45">
        <v>6.4</v>
      </c>
      <c r="L45">
        <v>1.123</v>
      </c>
      <c r="M45">
        <v>0.01</v>
      </c>
      <c r="N45">
        <v>0</v>
      </c>
      <c r="O45">
        <v>0</v>
      </c>
      <c r="P45">
        <v>0</v>
      </c>
      <c r="Q45" t="s">
        <v>39</v>
      </c>
      <c r="R45">
        <v>0.73899999999999999</v>
      </c>
      <c r="S45">
        <v>0.19700000000000001</v>
      </c>
      <c r="T45">
        <v>0.52600000000000002</v>
      </c>
      <c r="U45">
        <v>1204.155</v>
      </c>
      <c r="V45">
        <v>12529.668</v>
      </c>
      <c r="W45">
        <v>195.357</v>
      </c>
      <c r="X45" t="s">
        <v>40</v>
      </c>
    </row>
    <row r="46" spans="1:24" x14ac:dyDescent="0.25">
      <c r="A46">
        <v>7</v>
      </c>
      <c r="B46">
        <v>39.128999999999998</v>
      </c>
      <c r="C46">
        <v>9.01</v>
      </c>
      <c r="D46">
        <v>90</v>
      </c>
      <c r="E46">
        <v>31.44</v>
      </c>
      <c r="F46">
        <v>14.849</v>
      </c>
      <c r="G46">
        <v>1</v>
      </c>
      <c r="H46">
        <v>0.24199999999999999</v>
      </c>
      <c r="I46">
        <v>2.7E-2</v>
      </c>
      <c r="J46">
        <v>15.87</v>
      </c>
      <c r="K46">
        <v>6.86</v>
      </c>
      <c r="L46">
        <v>1.179</v>
      </c>
      <c r="M46">
        <v>1.0999999999999999E-2</v>
      </c>
      <c r="N46">
        <v>0</v>
      </c>
      <c r="O46">
        <v>0</v>
      </c>
      <c r="P46">
        <v>0</v>
      </c>
      <c r="Q46" t="s">
        <v>39</v>
      </c>
      <c r="R46">
        <v>0.73</v>
      </c>
      <c r="S46">
        <v>0.20100000000000001</v>
      </c>
      <c r="T46">
        <v>0.53600000000000003</v>
      </c>
      <c r="U46">
        <v>1189.114</v>
      </c>
      <c r="V46">
        <v>12775.157999999999</v>
      </c>
      <c r="W46">
        <v>199.185</v>
      </c>
      <c r="X46" t="s">
        <v>40</v>
      </c>
    </row>
    <row r="47" spans="1:24" x14ac:dyDescent="0.25">
      <c r="A47">
        <v>7</v>
      </c>
      <c r="B47">
        <v>39.128999999999998</v>
      </c>
      <c r="C47">
        <v>9.01</v>
      </c>
      <c r="D47">
        <v>180</v>
      </c>
      <c r="E47">
        <v>32.36</v>
      </c>
      <c r="F47">
        <v>15.282</v>
      </c>
      <c r="G47">
        <v>1</v>
      </c>
      <c r="H47">
        <v>0.24399999999999999</v>
      </c>
      <c r="I47">
        <v>2.5000000000000001E-2</v>
      </c>
      <c r="J47">
        <v>15.3</v>
      </c>
      <c r="K47">
        <v>6.29</v>
      </c>
      <c r="L47">
        <v>1.109</v>
      </c>
      <c r="M47">
        <v>0.01</v>
      </c>
      <c r="N47">
        <v>0</v>
      </c>
      <c r="O47">
        <v>0</v>
      </c>
      <c r="P47">
        <v>0</v>
      </c>
      <c r="Q47" t="s">
        <v>39</v>
      </c>
      <c r="R47">
        <v>0.72899999999999998</v>
      </c>
      <c r="S47">
        <v>0.192</v>
      </c>
      <c r="T47">
        <v>0.51400000000000001</v>
      </c>
      <c r="U47">
        <v>1187.2239999999999</v>
      </c>
      <c r="V47">
        <v>12250.251</v>
      </c>
      <c r="W47">
        <v>191.001</v>
      </c>
      <c r="X47" t="s">
        <v>40</v>
      </c>
    </row>
    <row r="48" spans="1:24" x14ac:dyDescent="0.25">
      <c r="A48">
        <v>7</v>
      </c>
      <c r="B48">
        <v>39.128999999999998</v>
      </c>
      <c r="C48">
        <v>9.01</v>
      </c>
      <c r="D48">
        <v>270</v>
      </c>
      <c r="E48">
        <v>33.31</v>
      </c>
      <c r="F48">
        <v>15.731</v>
      </c>
      <c r="G48">
        <v>1</v>
      </c>
      <c r="H48">
        <v>0.246</v>
      </c>
      <c r="I48">
        <v>2.4E-2</v>
      </c>
      <c r="J48">
        <v>14.88</v>
      </c>
      <c r="K48">
        <v>5.87</v>
      </c>
      <c r="L48">
        <v>1.056</v>
      </c>
      <c r="M48">
        <v>0.01</v>
      </c>
      <c r="N48">
        <v>0</v>
      </c>
      <c r="O48">
        <v>0</v>
      </c>
      <c r="P48">
        <v>0</v>
      </c>
      <c r="Q48" t="s">
        <v>39</v>
      </c>
      <c r="R48">
        <v>0.73699999999999999</v>
      </c>
      <c r="S48">
        <v>0.189</v>
      </c>
      <c r="T48">
        <v>0.504</v>
      </c>
      <c r="U48">
        <v>1200.6949999999999</v>
      </c>
      <c r="V48">
        <v>12011.111000000001</v>
      </c>
      <c r="W48">
        <v>187.27199999999999</v>
      </c>
      <c r="X48" t="s">
        <v>40</v>
      </c>
    </row>
    <row r="50" spans="1:24" x14ac:dyDescent="0.25">
      <c r="A50">
        <v>8</v>
      </c>
      <c r="B50">
        <v>45.8</v>
      </c>
      <c r="C50">
        <v>7.8</v>
      </c>
      <c r="D50">
        <v>0</v>
      </c>
      <c r="E50">
        <v>37.299999999999997</v>
      </c>
      <c r="F50">
        <v>16.611999999999998</v>
      </c>
      <c r="G50">
        <v>1</v>
      </c>
      <c r="H50">
        <v>0.26100000000000001</v>
      </c>
      <c r="I50">
        <v>1.9E-2</v>
      </c>
      <c r="J50">
        <v>13.04</v>
      </c>
      <c r="K50">
        <v>5.25</v>
      </c>
      <c r="L50">
        <v>1.087</v>
      </c>
      <c r="M50">
        <v>8.0000000000000002E-3</v>
      </c>
      <c r="N50">
        <v>0</v>
      </c>
      <c r="O50">
        <v>0</v>
      </c>
      <c r="P50">
        <v>0</v>
      </c>
      <c r="Q50" t="s">
        <v>39</v>
      </c>
      <c r="R50">
        <v>0.77200000000000002</v>
      </c>
      <c r="S50">
        <v>0.17299999999999999</v>
      </c>
      <c r="T50">
        <v>0.54</v>
      </c>
      <c r="U50">
        <v>1471.71</v>
      </c>
      <c r="V50">
        <v>15068.419</v>
      </c>
      <c r="W50">
        <v>234.94</v>
      </c>
      <c r="X50" t="s">
        <v>40</v>
      </c>
    </row>
    <row r="51" spans="1:24" x14ac:dyDescent="0.25">
      <c r="A51">
        <v>8</v>
      </c>
      <c r="B51">
        <v>45.8</v>
      </c>
      <c r="C51">
        <v>7.8</v>
      </c>
      <c r="D51">
        <v>90</v>
      </c>
      <c r="E51">
        <v>36.340000000000003</v>
      </c>
      <c r="F51">
        <v>16.186</v>
      </c>
      <c r="G51">
        <v>1</v>
      </c>
      <c r="H51">
        <v>0.25600000000000001</v>
      </c>
      <c r="I51">
        <v>0.02</v>
      </c>
      <c r="J51">
        <v>13.43</v>
      </c>
      <c r="K51">
        <v>5.63</v>
      </c>
      <c r="L51">
        <v>1.125</v>
      </c>
      <c r="M51">
        <v>8.9999999999999993E-3</v>
      </c>
      <c r="N51">
        <v>0</v>
      </c>
      <c r="O51">
        <v>0</v>
      </c>
      <c r="P51">
        <v>0</v>
      </c>
      <c r="Q51" t="s">
        <v>39</v>
      </c>
      <c r="R51">
        <v>0.75700000000000001</v>
      </c>
      <c r="S51">
        <v>0.17399999999999999</v>
      </c>
      <c r="T51">
        <v>0.54500000000000004</v>
      </c>
      <c r="U51">
        <v>1443.8440000000001</v>
      </c>
      <c r="V51">
        <v>15218.41</v>
      </c>
      <c r="W51">
        <v>237.279</v>
      </c>
      <c r="X51" t="s">
        <v>40</v>
      </c>
    </row>
    <row r="52" spans="1:24" x14ac:dyDescent="0.25">
      <c r="A52">
        <v>8</v>
      </c>
      <c r="B52">
        <v>45.8</v>
      </c>
      <c r="C52">
        <v>7.8</v>
      </c>
      <c r="D52">
        <v>180</v>
      </c>
      <c r="E52">
        <v>37.28</v>
      </c>
      <c r="F52">
        <v>16.600000000000001</v>
      </c>
      <c r="G52">
        <v>1</v>
      </c>
      <c r="H52">
        <v>0.26200000000000001</v>
      </c>
      <c r="I52">
        <v>1.9E-2</v>
      </c>
      <c r="J52">
        <v>12.93</v>
      </c>
      <c r="K52">
        <v>5.13</v>
      </c>
      <c r="L52">
        <v>1.075</v>
      </c>
      <c r="M52">
        <v>8.0000000000000002E-3</v>
      </c>
      <c r="N52">
        <v>0</v>
      </c>
      <c r="O52">
        <v>0</v>
      </c>
      <c r="P52">
        <v>0</v>
      </c>
      <c r="Q52" t="s">
        <v>39</v>
      </c>
      <c r="R52">
        <v>0.76300000000000001</v>
      </c>
      <c r="S52">
        <v>0.16900000000000001</v>
      </c>
      <c r="T52">
        <v>0.52900000000000003</v>
      </c>
      <c r="U52">
        <v>1454.529</v>
      </c>
      <c r="V52">
        <v>14758.248</v>
      </c>
      <c r="W52">
        <v>230.10400000000001</v>
      </c>
      <c r="X52" t="s">
        <v>40</v>
      </c>
    </row>
    <row r="53" spans="1:24" x14ac:dyDescent="0.25">
      <c r="A53">
        <v>8</v>
      </c>
      <c r="B53">
        <v>45.8</v>
      </c>
      <c r="C53">
        <v>7.8</v>
      </c>
      <c r="D53">
        <v>270</v>
      </c>
      <c r="E53">
        <v>38.24</v>
      </c>
      <c r="F53">
        <v>17.027999999999999</v>
      </c>
      <c r="G53">
        <v>1</v>
      </c>
      <c r="H53">
        <v>0.26700000000000002</v>
      </c>
      <c r="I53">
        <v>1.7999999999999999E-2</v>
      </c>
      <c r="J53">
        <v>12.57</v>
      </c>
      <c r="K53">
        <v>4.7699999999999996</v>
      </c>
      <c r="L53">
        <v>1.04</v>
      </c>
      <c r="M53">
        <v>8.0000000000000002E-3</v>
      </c>
      <c r="N53">
        <v>0</v>
      </c>
      <c r="O53">
        <v>0</v>
      </c>
      <c r="P53">
        <v>0</v>
      </c>
      <c r="Q53" t="s">
        <v>39</v>
      </c>
      <c r="R53">
        <v>0.77700000000000002</v>
      </c>
      <c r="S53">
        <v>0.16700000000000001</v>
      </c>
      <c r="T53">
        <v>0.52300000000000002</v>
      </c>
      <c r="U53">
        <v>1481.9010000000001</v>
      </c>
      <c r="V53">
        <v>14597.856</v>
      </c>
      <c r="W53">
        <v>227.60300000000001</v>
      </c>
      <c r="X53" t="s">
        <v>40</v>
      </c>
    </row>
    <row r="55" spans="1:24" x14ac:dyDescent="0.25">
      <c r="A55">
        <v>9</v>
      </c>
      <c r="B55">
        <v>52.47</v>
      </c>
      <c r="C55">
        <v>6.54</v>
      </c>
      <c r="D55">
        <v>0</v>
      </c>
      <c r="E55">
        <v>42.29</v>
      </c>
      <c r="F55">
        <v>17.614999999999998</v>
      </c>
      <c r="G55">
        <v>1</v>
      </c>
      <c r="H55">
        <v>0.26700000000000002</v>
      </c>
      <c r="I55">
        <v>1.4999999999999999E-2</v>
      </c>
      <c r="J55">
        <v>11.38</v>
      </c>
      <c r="K55">
        <v>4.84</v>
      </c>
      <c r="L55">
        <v>1.046</v>
      </c>
      <c r="M55">
        <v>8.0000000000000002E-3</v>
      </c>
      <c r="N55">
        <v>0</v>
      </c>
      <c r="O55">
        <v>0</v>
      </c>
      <c r="P55">
        <v>0</v>
      </c>
      <c r="Q55" t="s">
        <v>39</v>
      </c>
      <c r="R55">
        <v>0.78400000000000003</v>
      </c>
      <c r="S55">
        <v>0.152</v>
      </c>
      <c r="T55">
        <v>0.54400000000000004</v>
      </c>
      <c r="U55">
        <v>1712.9670000000001</v>
      </c>
      <c r="V55">
        <v>17392.960999999999</v>
      </c>
      <c r="W55">
        <v>271.18400000000003</v>
      </c>
      <c r="X55" t="s">
        <v>40</v>
      </c>
    </row>
    <row r="56" spans="1:24" x14ac:dyDescent="0.25">
      <c r="A56">
        <v>9</v>
      </c>
      <c r="B56">
        <v>52.47</v>
      </c>
      <c r="C56">
        <v>6.54</v>
      </c>
      <c r="D56">
        <v>90</v>
      </c>
      <c r="E56">
        <v>41.32</v>
      </c>
      <c r="F56">
        <v>17.213000000000001</v>
      </c>
      <c r="G56">
        <v>1</v>
      </c>
      <c r="H56">
        <v>0.26300000000000001</v>
      </c>
      <c r="I56">
        <v>1.6E-2</v>
      </c>
      <c r="J56">
        <v>11.68</v>
      </c>
      <c r="K56">
        <v>5.14</v>
      </c>
      <c r="L56">
        <v>1.0760000000000001</v>
      </c>
      <c r="M56">
        <v>8.0000000000000002E-3</v>
      </c>
      <c r="N56">
        <v>0</v>
      </c>
      <c r="O56">
        <v>0</v>
      </c>
      <c r="P56">
        <v>0</v>
      </c>
      <c r="Q56" t="s">
        <v>39</v>
      </c>
      <c r="R56">
        <v>0.76900000000000002</v>
      </c>
      <c r="S56">
        <v>0.153</v>
      </c>
      <c r="T56">
        <v>0.54800000000000004</v>
      </c>
      <c r="U56">
        <v>1680.4290000000001</v>
      </c>
      <c r="V56">
        <v>17532.453000000001</v>
      </c>
      <c r="W56">
        <v>273.35899999999998</v>
      </c>
      <c r="X56" t="s">
        <v>40</v>
      </c>
    </row>
    <row r="57" spans="1:24" x14ac:dyDescent="0.25">
      <c r="A57">
        <v>9</v>
      </c>
      <c r="B57">
        <v>52.47</v>
      </c>
      <c r="C57">
        <v>6.54</v>
      </c>
      <c r="D57">
        <v>180</v>
      </c>
      <c r="E57">
        <v>42.26</v>
      </c>
      <c r="F57">
        <v>17.605</v>
      </c>
      <c r="G57">
        <v>1</v>
      </c>
      <c r="H57">
        <v>0.26900000000000002</v>
      </c>
      <c r="I57">
        <v>1.4999999999999999E-2</v>
      </c>
      <c r="J57">
        <v>11.27</v>
      </c>
      <c r="K57">
        <v>4.7300000000000004</v>
      </c>
      <c r="L57">
        <v>1.0349999999999999</v>
      </c>
      <c r="M57">
        <v>8.0000000000000002E-3</v>
      </c>
      <c r="N57">
        <v>0</v>
      </c>
      <c r="O57">
        <v>0</v>
      </c>
      <c r="P57">
        <v>0</v>
      </c>
      <c r="Q57" t="s">
        <v>39</v>
      </c>
      <c r="R57">
        <v>0.77500000000000002</v>
      </c>
      <c r="S57">
        <v>0.14899999999999999</v>
      </c>
      <c r="T57">
        <v>0.53300000000000003</v>
      </c>
      <c r="U57">
        <v>1694.154</v>
      </c>
      <c r="V57">
        <v>17024.23</v>
      </c>
      <c r="W57">
        <v>265.435</v>
      </c>
      <c r="X57" t="s">
        <v>40</v>
      </c>
    </row>
    <row r="58" spans="1:24" x14ac:dyDescent="0.25">
      <c r="A58">
        <v>9</v>
      </c>
      <c r="B58">
        <v>52.47</v>
      </c>
      <c r="C58">
        <v>6.54</v>
      </c>
      <c r="D58">
        <v>270</v>
      </c>
      <c r="E58">
        <v>43.23</v>
      </c>
      <c r="F58">
        <v>18.009</v>
      </c>
      <c r="G58">
        <v>1</v>
      </c>
      <c r="H58">
        <v>0.27400000000000002</v>
      </c>
      <c r="I58">
        <v>1.4E-2</v>
      </c>
      <c r="J58">
        <v>10.99</v>
      </c>
      <c r="K58">
        <v>4.4400000000000004</v>
      </c>
      <c r="L58">
        <v>1.006</v>
      </c>
      <c r="M58">
        <v>8.0000000000000002E-3</v>
      </c>
      <c r="N58">
        <v>0</v>
      </c>
      <c r="O58">
        <v>0</v>
      </c>
      <c r="P58">
        <v>0</v>
      </c>
      <c r="Q58" t="s">
        <v>39</v>
      </c>
      <c r="R58">
        <v>0.78900000000000003</v>
      </c>
      <c r="S58">
        <v>0.14699999999999999</v>
      </c>
      <c r="T58">
        <v>0.52800000000000002</v>
      </c>
      <c r="U58">
        <v>1724.8140000000001</v>
      </c>
      <c r="V58">
        <v>16868.146000000001</v>
      </c>
      <c r="W58">
        <v>263.00099999999998</v>
      </c>
      <c r="X58" t="s">
        <v>40</v>
      </c>
    </row>
    <row r="60" spans="1:24" x14ac:dyDescent="0.25">
      <c r="A60">
        <v>10</v>
      </c>
      <c r="B60">
        <v>59.140999999999998</v>
      </c>
      <c r="C60">
        <v>5.36</v>
      </c>
      <c r="D60">
        <v>0</v>
      </c>
      <c r="E60">
        <v>47.31</v>
      </c>
      <c r="F60">
        <v>18.411999999999999</v>
      </c>
      <c r="G60">
        <v>0.999</v>
      </c>
      <c r="H60">
        <v>0.28699999999999998</v>
      </c>
      <c r="I60">
        <v>1.2E-2</v>
      </c>
      <c r="J60">
        <v>9.8800000000000008</v>
      </c>
      <c r="K60">
        <v>4.5199999999999996</v>
      </c>
      <c r="L60">
        <v>1.048</v>
      </c>
      <c r="M60">
        <v>8.0000000000000002E-3</v>
      </c>
      <c r="N60">
        <v>0</v>
      </c>
      <c r="O60">
        <v>0</v>
      </c>
      <c r="P60">
        <v>0</v>
      </c>
      <c r="Q60" t="s">
        <v>39</v>
      </c>
      <c r="R60">
        <v>0.81899999999999995</v>
      </c>
      <c r="S60">
        <v>0.13600000000000001</v>
      </c>
      <c r="T60">
        <v>0.55000000000000004</v>
      </c>
      <c r="U60">
        <v>2016.0350000000001</v>
      </c>
      <c r="V60">
        <v>19832.914000000001</v>
      </c>
      <c r="W60">
        <v>309.226</v>
      </c>
      <c r="X60" t="s">
        <v>40</v>
      </c>
    </row>
    <row r="61" spans="1:24" x14ac:dyDescent="0.25">
      <c r="A61">
        <v>10</v>
      </c>
      <c r="B61">
        <v>59.140999999999998</v>
      </c>
      <c r="C61">
        <v>5.36</v>
      </c>
      <c r="D61">
        <v>90</v>
      </c>
      <c r="E61">
        <v>46.33</v>
      </c>
      <c r="F61">
        <v>18.033999999999999</v>
      </c>
      <c r="G61">
        <v>0.999</v>
      </c>
      <c r="H61">
        <v>0.28199999999999997</v>
      </c>
      <c r="I61">
        <v>1.2999999999999999E-2</v>
      </c>
      <c r="J61">
        <v>10.130000000000001</v>
      </c>
      <c r="K61">
        <v>4.7699999999999996</v>
      </c>
      <c r="L61">
        <v>1.0720000000000001</v>
      </c>
      <c r="M61">
        <v>8.0000000000000002E-3</v>
      </c>
      <c r="N61">
        <v>0</v>
      </c>
      <c r="O61">
        <v>0</v>
      </c>
      <c r="P61">
        <v>0</v>
      </c>
      <c r="Q61" t="s">
        <v>39</v>
      </c>
      <c r="R61">
        <v>0.80300000000000005</v>
      </c>
      <c r="S61">
        <v>0.13700000000000001</v>
      </c>
      <c r="T61">
        <v>0.55300000000000005</v>
      </c>
      <c r="U61">
        <v>1977.634</v>
      </c>
      <c r="V61">
        <v>19935.562000000002</v>
      </c>
      <c r="W61">
        <v>310.82600000000002</v>
      </c>
      <c r="X61" t="s">
        <v>40</v>
      </c>
    </row>
    <row r="62" spans="1:24" x14ac:dyDescent="0.25">
      <c r="A62">
        <v>10</v>
      </c>
      <c r="B62">
        <v>59.140999999999998</v>
      </c>
      <c r="C62">
        <v>5.36</v>
      </c>
      <c r="D62">
        <v>180</v>
      </c>
      <c r="E62">
        <v>47.29</v>
      </c>
      <c r="F62">
        <v>18.404</v>
      </c>
      <c r="G62">
        <v>0.999</v>
      </c>
      <c r="H62">
        <v>0.28999999999999998</v>
      </c>
      <c r="I62">
        <v>1.2E-2</v>
      </c>
      <c r="J62">
        <v>9.77</v>
      </c>
      <c r="K62">
        <v>4.41</v>
      </c>
      <c r="L62">
        <v>1.0369999999999999</v>
      </c>
      <c r="M62">
        <v>8.0000000000000002E-3</v>
      </c>
      <c r="N62">
        <v>0</v>
      </c>
      <c r="O62">
        <v>0</v>
      </c>
      <c r="P62">
        <v>0</v>
      </c>
      <c r="Q62" t="s">
        <v>39</v>
      </c>
      <c r="R62">
        <v>0.81</v>
      </c>
      <c r="S62">
        <v>0.13300000000000001</v>
      </c>
      <c r="T62">
        <v>0.53900000000000003</v>
      </c>
      <c r="U62">
        <v>1994.979</v>
      </c>
      <c r="V62">
        <v>19418.109</v>
      </c>
      <c r="W62">
        <v>302.75799999999998</v>
      </c>
      <c r="X62" t="s">
        <v>40</v>
      </c>
    </row>
    <row r="63" spans="1:24" x14ac:dyDescent="0.25">
      <c r="A63">
        <v>10</v>
      </c>
      <c r="B63">
        <v>59.140999999999998</v>
      </c>
      <c r="C63">
        <v>5.36</v>
      </c>
      <c r="D63">
        <v>270</v>
      </c>
      <c r="E63">
        <v>48.26</v>
      </c>
      <c r="F63">
        <v>18.783000000000001</v>
      </c>
      <c r="G63">
        <v>0.999</v>
      </c>
      <c r="H63">
        <v>0.29499999999999998</v>
      </c>
      <c r="I63">
        <v>1.2E-2</v>
      </c>
      <c r="J63">
        <v>9.5399999999999991</v>
      </c>
      <c r="K63">
        <v>4.18</v>
      </c>
      <c r="L63">
        <v>1.014</v>
      </c>
      <c r="M63">
        <v>7.0000000000000001E-3</v>
      </c>
      <c r="N63">
        <v>0</v>
      </c>
      <c r="O63">
        <v>0</v>
      </c>
      <c r="P63">
        <v>0</v>
      </c>
      <c r="Q63" t="s">
        <v>39</v>
      </c>
      <c r="R63">
        <v>0.82499999999999996</v>
      </c>
      <c r="S63">
        <v>0.13300000000000001</v>
      </c>
      <c r="T63">
        <v>0.53600000000000003</v>
      </c>
      <c r="U63">
        <v>2032.155</v>
      </c>
      <c r="V63">
        <v>19298.5</v>
      </c>
      <c r="W63">
        <v>300.89400000000001</v>
      </c>
      <c r="X63" t="s">
        <v>40</v>
      </c>
    </row>
    <row r="65" spans="1:24" x14ac:dyDescent="0.25">
      <c r="A65">
        <v>11</v>
      </c>
      <c r="B65">
        <v>65.811999999999998</v>
      </c>
      <c r="C65">
        <v>4.1900000000000004</v>
      </c>
      <c r="D65">
        <v>0</v>
      </c>
      <c r="E65">
        <v>52.36</v>
      </c>
      <c r="F65">
        <v>18.948</v>
      </c>
      <c r="G65">
        <v>0.997</v>
      </c>
      <c r="H65">
        <v>0.30299999999999999</v>
      </c>
      <c r="I65">
        <v>0.01</v>
      </c>
      <c r="J65">
        <v>8.7200000000000006</v>
      </c>
      <c r="K65">
        <v>4.54</v>
      </c>
      <c r="L65">
        <v>1.05</v>
      </c>
      <c r="M65">
        <v>8.0000000000000002E-3</v>
      </c>
      <c r="N65">
        <v>0</v>
      </c>
      <c r="O65">
        <v>0</v>
      </c>
      <c r="P65">
        <v>0</v>
      </c>
      <c r="Q65" t="s">
        <v>39</v>
      </c>
      <c r="R65">
        <v>0.84199999999999997</v>
      </c>
      <c r="S65">
        <v>0.123</v>
      </c>
      <c r="T65">
        <v>0.55200000000000005</v>
      </c>
      <c r="U65">
        <v>2307.8429999999998</v>
      </c>
      <c r="V65">
        <v>22127.344000000001</v>
      </c>
      <c r="W65">
        <v>345.00099999999998</v>
      </c>
      <c r="X65" t="s">
        <v>40</v>
      </c>
    </row>
    <row r="66" spans="1:24" x14ac:dyDescent="0.25">
      <c r="A66">
        <v>11</v>
      </c>
      <c r="B66">
        <v>65.811999999999998</v>
      </c>
      <c r="C66">
        <v>4.1900000000000004</v>
      </c>
      <c r="D66">
        <v>90</v>
      </c>
      <c r="E66">
        <v>51.39</v>
      </c>
      <c r="F66">
        <v>18.594999999999999</v>
      </c>
      <c r="G66">
        <v>0.997</v>
      </c>
      <c r="H66">
        <v>0.29699999999999999</v>
      </c>
      <c r="I66">
        <v>1.0999999999999999E-2</v>
      </c>
      <c r="J66">
        <v>8.93</v>
      </c>
      <c r="K66">
        <v>4.74</v>
      </c>
      <c r="L66">
        <v>1.07</v>
      </c>
      <c r="M66">
        <v>8.0000000000000002E-3</v>
      </c>
      <c r="N66">
        <v>0</v>
      </c>
      <c r="O66">
        <v>0</v>
      </c>
      <c r="P66">
        <v>0</v>
      </c>
      <c r="Q66" t="s">
        <v>39</v>
      </c>
      <c r="R66">
        <v>0.82599999999999996</v>
      </c>
      <c r="S66">
        <v>0.123</v>
      </c>
      <c r="T66">
        <v>0.55400000000000005</v>
      </c>
      <c r="U66">
        <v>2264.4920000000002</v>
      </c>
      <c r="V66">
        <v>22219.313999999998</v>
      </c>
      <c r="W66">
        <v>346.435</v>
      </c>
      <c r="X66" t="s">
        <v>40</v>
      </c>
    </row>
    <row r="67" spans="1:24" x14ac:dyDescent="0.25">
      <c r="A67">
        <v>11</v>
      </c>
      <c r="B67">
        <v>65.811999999999998</v>
      </c>
      <c r="C67">
        <v>4.1900000000000004</v>
      </c>
      <c r="D67">
        <v>180</v>
      </c>
      <c r="E67">
        <v>52.34</v>
      </c>
      <c r="F67">
        <v>18.942</v>
      </c>
      <c r="G67">
        <v>0.998</v>
      </c>
      <c r="H67">
        <v>0.30499999999999999</v>
      </c>
      <c r="I67">
        <v>0.01</v>
      </c>
      <c r="J67">
        <v>8.6300000000000008</v>
      </c>
      <c r="K67">
        <v>4.4400000000000004</v>
      </c>
      <c r="L67">
        <v>1.04</v>
      </c>
      <c r="M67">
        <v>8.0000000000000002E-3</v>
      </c>
      <c r="N67">
        <v>0</v>
      </c>
      <c r="O67">
        <v>0</v>
      </c>
      <c r="P67">
        <v>0</v>
      </c>
      <c r="Q67" t="s">
        <v>39</v>
      </c>
      <c r="R67">
        <v>0.83399999999999996</v>
      </c>
      <c r="S67">
        <v>0.12</v>
      </c>
      <c r="T67">
        <v>0.54</v>
      </c>
      <c r="U67">
        <v>2285.078</v>
      </c>
      <c r="V67">
        <v>21659.08</v>
      </c>
      <c r="W67">
        <v>337.7</v>
      </c>
      <c r="X67" t="s">
        <v>40</v>
      </c>
    </row>
    <row r="68" spans="1:24" x14ac:dyDescent="0.25">
      <c r="A68">
        <v>11</v>
      </c>
      <c r="B68">
        <v>65.811999999999998</v>
      </c>
      <c r="C68">
        <v>4.1900000000000004</v>
      </c>
      <c r="D68">
        <v>270</v>
      </c>
      <c r="E68">
        <v>53.32</v>
      </c>
      <c r="F68">
        <v>19.295000000000002</v>
      </c>
      <c r="G68">
        <v>0.998</v>
      </c>
      <c r="H68">
        <v>0.311</v>
      </c>
      <c r="I68">
        <v>0.01</v>
      </c>
      <c r="J68">
        <v>8.43</v>
      </c>
      <c r="K68">
        <v>4.24</v>
      </c>
      <c r="L68">
        <v>1.02</v>
      </c>
      <c r="M68">
        <v>7.0000000000000001E-3</v>
      </c>
      <c r="N68">
        <v>0</v>
      </c>
      <c r="O68">
        <v>0</v>
      </c>
      <c r="P68">
        <v>0</v>
      </c>
      <c r="Q68" t="s">
        <v>39</v>
      </c>
      <c r="R68">
        <v>0.84899999999999998</v>
      </c>
      <c r="S68">
        <v>0.12</v>
      </c>
      <c r="T68">
        <v>0.53700000000000003</v>
      </c>
      <c r="U68">
        <v>2327.194</v>
      </c>
      <c r="V68">
        <v>21545.182000000001</v>
      </c>
      <c r="W68">
        <v>335.92399999999998</v>
      </c>
      <c r="X68" t="s">
        <v>40</v>
      </c>
    </row>
    <row r="70" spans="1:24" x14ac:dyDescent="0.25">
      <c r="A70">
        <v>12</v>
      </c>
      <c r="B70">
        <v>72.481999999999999</v>
      </c>
      <c r="C70">
        <v>3.12</v>
      </c>
      <c r="D70">
        <v>0</v>
      </c>
      <c r="E70">
        <v>57.46</v>
      </c>
      <c r="F70">
        <v>19.222000000000001</v>
      </c>
      <c r="G70">
        <v>0.99199999999999999</v>
      </c>
      <c r="H70">
        <v>0.28999999999999998</v>
      </c>
      <c r="I70">
        <v>8.0000000000000002E-3</v>
      </c>
      <c r="J70">
        <v>8.09</v>
      </c>
      <c r="K70">
        <v>4.96</v>
      </c>
      <c r="L70">
        <v>1.0069999999999999</v>
      </c>
      <c r="M70">
        <v>6.0000000000000001E-3</v>
      </c>
      <c r="N70">
        <v>0</v>
      </c>
      <c r="O70">
        <v>0</v>
      </c>
      <c r="P70">
        <v>0</v>
      </c>
      <c r="Q70" t="s">
        <v>39</v>
      </c>
      <c r="R70">
        <v>0.81799999999999995</v>
      </c>
      <c r="S70">
        <v>0.111</v>
      </c>
      <c r="T70">
        <v>0.55200000000000005</v>
      </c>
      <c r="U70">
        <v>2467.4520000000002</v>
      </c>
      <c r="V70">
        <v>24365.164000000001</v>
      </c>
      <c r="W70">
        <v>379.89</v>
      </c>
      <c r="X70" t="s">
        <v>40</v>
      </c>
    </row>
    <row r="71" spans="1:24" x14ac:dyDescent="0.25">
      <c r="A71">
        <v>12</v>
      </c>
      <c r="B71">
        <v>72.481999999999999</v>
      </c>
      <c r="C71">
        <v>3.12</v>
      </c>
      <c r="D71">
        <v>90</v>
      </c>
      <c r="E71">
        <v>56.48</v>
      </c>
      <c r="F71">
        <v>18.895</v>
      </c>
      <c r="G71">
        <v>0.99199999999999999</v>
      </c>
      <c r="H71">
        <v>0.28499999999999998</v>
      </c>
      <c r="I71">
        <v>8.0000000000000002E-3</v>
      </c>
      <c r="J71">
        <v>8.26</v>
      </c>
      <c r="K71">
        <v>5.13</v>
      </c>
      <c r="L71">
        <v>1.0229999999999999</v>
      </c>
      <c r="M71">
        <v>6.0000000000000001E-3</v>
      </c>
      <c r="N71">
        <v>0</v>
      </c>
      <c r="O71">
        <v>0</v>
      </c>
      <c r="P71">
        <v>0</v>
      </c>
      <c r="Q71" t="s">
        <v>39</v>
      </c>
      <c r="R71">
        <v>0.80200000000000005</v>
      </c>
      <c r="S71">
        <v>0.112</v>
      </c>
      <c r="T71">
        <v>0.55200000000000005</v>
      </c>
      <c r="U71">
        <v>2421.6999999999998</v>
      </c>
      <c r="V71">
        <v>24377.205000000002</v>
      </c>
      <c r="W71">
        <v>380.07799999999997</v>
      </c>
      <c r="X71" t="s">
        <v>40</v>
      </c>
    </row>
    <row r="72" spans="1:24" x14ac:dyDescent="0.25">
      <c r="A72">
        <v>12</v>
      </c>
      <c r="B72">
        <v>72.481999999999999</v>
      </c>
      <c r="C72">
        <v>3.12</v>
      </c>
      <c r="D72">
        <v>180</v>
      </c>
      <c r="E72">
        <v>57.44</v>
      </c>
      <c r="F72">
        <v>19.216999999999999</v>
      </c>
      <c r="G72">
        <v>0.99299999999999999</v>
      </c>
      <c r="H72">
        <v>0.29299999999999998</v>
      </c>
      <c r="I72">
        <v>8.0000000000000002E-3</v>
      </c>
      <c r="J72">
        <v>8</v>
      </c>
      <c r="K72">
        <v>4.88</v>
      </c>
      <c r="L72">
        <v>0.997</v>
      </c>
      <c r="M72">
        <v>6.0000000000000001E-3</v>
      </c>
      <c r="N72">
        <v>0</v>
      </c>
      <c r="O72">
        <v>0</v>
      </c>
      <c r="P72">
        <v>0</v>
      </c>
      <c r="Q72" t="s">
        <v>39</v>
      </c>
      <c r="R72">
        <v>0.80900000000000005</v>
      </c>
      <c r="S72">
        <v>0.109</v>
      </c>
      <c r="T72">
        <v>0.54</v>
      </c>
      <c r="U72">
        <v>2442.5459999999998</v>
      </c>
      <c r="V72">
        <v>23843.188999999998</v>
      </c>
      <c r="W72">
        <v>371.75099999999998</v>
      </c>
      <c r="X72" t="s">
        <v>40</v>
      </c>
    </row>
    <row r="73" spans="1:24" x14ac:dyDescent="0.25">
      <c r="A73">
        <v>12</v>
      </c>
      <c r="B73">
        <v>72.481999999999999</v>
      </c>
      <c r="C73">
        <v>3.12</v>
      </c>
      <c r="D73">
        <v>270</v>
      </c>
      <c r="E73">
        <v>58.42</v>
      </c>
      <c r="F73">
        <v>19.545000000000002</v>
      </c>
      <c r="G73">
        <v>0.99299999999999999</v>
      </c>
      <c r="H73">
        <v>0.29699999999999999</v>
      </c>
      <c r="I73">
        <v>8.0000000000000002E-3</v>
      </c>
      <c r="J73">
        <v>7.85</v>
      </c>
      <c r="K73">
        <v>4.72</v>
      </c>
      <c r="L73">
        <v>0.98</v>
      </c>
      <c r="M73">
        <v>6.0000000000000001E-3</v>
      </c>
      <c r="N73">
        <v>0</v>
      </c>
      <c r="O73">
        <v>0</v>
      </c>
      <c r="P73">
        <v>0</v>
      </c>
      <c r="Q73" t="s">
        <v>39</v>
      </c>
      <c r="R73">
        <v>0.82299999999999995</v>
      </c>
      <c r="S73">
        <v>0.109</v>
      </c>
      <c r="T73">
        <v>0.53800000000000003</v>
      </c>
      <c r="U73">
        <v>2483.7539999999999</v>
      </c>
      <c r="V73">
        <v>23748.793000000001</v>
      </c>
      <c r="W73">
        <v>370.28</v>
      </c>
      <c r="X73" t="s">
        <v>40</v>
      </c>
    </row>
    <row r="75" spans="1:24" x14ac:dyDescent="0.25">
      <c r="A75">
        <v>13</v>
      </c>
      <c r="B75">
        <v>79.153000000000006</v>
      </c>
      <c r="C75">
        <v>2.3199999999999998</v>
      </c>
      <c r="D75">
        <v>0</v>
      </c>
      <c r="E75">
        <v>62.56</v>
      </c>
      <c r="F75">
        <v>19.218</v>
      </c>
      <c r="G75">
        <v>0.98</v>
      </c>
      <c r="H75">
        <v>0.29899999999999999</v>
      </c>
      <c r="I75">
        <v>7.0000000000000001E-3</v>
      </c>
      <c r="J75">
        <v>7.34</v>
      </c>
      <c r="K75">
        <v>5.0199999999999996</v>
      </c>
      <c r="L75">
        <v>1.012</v>
      </c>
      <c r="M75">
        <v>6.0000000000000001E-3</v>
      </c>
      <c r="N75">
        <v>0</v>
      </c>
      <c r="O75">
        <v>0</v>
      </c>
      <c r="P75">
        <v>0</v>
      </c>
      <c r="Q75" t="s">
        <v>39</v>
      </c>
      <c r="R75">
        <v>0.82099999999999995</v>
      </c>
      <c r="S75">
        <v>0.10100000000000001</v>
      </c>
      <c r="T75">
        <v>0.54600000000000004</v>
      </c>
      <c r="U75">
        <v>2705.9409999999998</v>
      </c>
      <c r="V75">
        <v>26313.701000000001</v>
      </c>
      <c r="W75">
        <v>410.274</v>
      </c>
      <c r="X75" t="s">
        <v>40</v>
      </c>
    </row>
    <row r="76" spans="1:24" x14ac:dyDescent="0.25">
      <c r="A76">
        <v>13</v>
      </c>
      <c r="B76">
        <v>79.153000000000006</v>
      </c>
      <c r="C76">
        <v>2.3199999999999998</v>
      </c>
      <c r="D76">
        <v>90</v>
      </c>
      <c r="E76">
        <v>61.58</v>
      </c>
      <c r="F76">
        <v>18.917000000000002</v>
      </c>
      <c r="G76">
        <v>0.97899999999999998</v>
      </c>
      <c r="H76">
        <v>0.29399999999999998</v>
      </c>
      <c r="I76">
        <v>7.0000000000000001E-3</v>
      </c>
      <c r="J76">
        <v>7.48</v>
      </c>
      <c r="K76">
        <v>5.16</v>
      </c>
      <c r="L76">
        <v>1.026</v>
      </c>
      <c r="M76">
        <v>6.0000000000000001E-3</v>
      </c>
      <c r="N76">
        <v>0</v>
      </c>
      <c r="O76">
        <v>0</v>
      </c>
      <c r="P76">
        <v>0</v>
      </c>
      <c r="Q76" t="s">
        <v>39</v>
      </c>
      <c r="R76">
        <v>0.80600000000000005</v>
      </c>
      <c r="S76">
        <v>0.10100000000000001</v>
      </c>
      <c r="T76">
        <v>0.54500000000000004</v>
      </c>
      <c r="U76">
        <v>2655.136</v>
      </c>
      <c r="V76">
        <v>26271.67</v>
      </c>
      <c r="W76">
        <v>409.61900000000003</v>
      </c>
      <c r="X76" t="s">
        <v>40</v>
      </c>
    </row>
    <row r="77" spans="1:24" x14ac:dyDescent="0.25">
      <c r="A77">
        <v>13</v>
      </c>
      <c r="B77">
        <v>79.153000000000006</v>
      </c>
      <c r="C77">
        <v>2.3199999999999998</v>
      </c>
      <c r="D77">
        <v>180</v>
      </c>
      <c r="E77">
        <v>62.55</v>
      </c>
      <c r="F77">
        <v>19.213999999999999</v>
      </c>
      <c r="G77">
        <v>0.98099999999999998</v>
      </c>
      <c r="H77">
        <v>0.30099999999999999</v>
      </c>
      <c r="I77">
        <v>7.0000000000000001E-3</v>
      </c>
      <c r="J77">
        <v>7.25</v>
      </c>
      <c r="K77">
        <v>4.93</v>
      </c>
      <c r="L77">
        <v>1.0029999999999999</v>
      </c>
      <c r="M77">
        <v>6.0000000000000001E-3</v>
      </c>
      <c r="N77">
        <v>0</v>
      </c>
      <c r="O77">
        <v>0</v>
      </c>
      <c r="P77">
        <v>0</v>
      </c>
      <c r="Q77" t="s">
        <v>39</v>
      </c>
      <c r="R77">
        <v>0.81299999999999994</v>
      </c>
      <c r="S77">
        <v>9.9000000000000005E-2</v>
      </c>
      <c r="T77">
        <v>0.53400000000000003</v>
      </c>
      <c r="U77">
        <v>2680.9180000000001</v>
      </c>
      <c r="V77">
        <v>25764.886999999999</v>
      </c>
      <c r="W77">
        <v>401.71699999999998</v>
      </c>
      <c r="X77" t="s">
        <v>40</v>
      </c>
    </row>
    <row r="78" spans="1:24" x14ac:dyDescent="0.25">
      <c r="A78">
        <v>13</v>
      </c>
      <c r="B78">
        <v>79.153000000000006</v>
      </c>
      <c r="C78">
        <v>2.3199999999999998</v>
      </c>
      <c r="D78">
        <v>270</v>
      </c>
      <c r="E78">
        <v>63.53</v>
      </c>
      <c r="F78">
        <v>19.515999999999998</v>
      </c>
      <c r="G78">
        <v>0.98199999999999998</v>
      </c>
      <c r="H78">
        <v>0.30599999999999999</v>
      </c>
      <c r="I78">
        <v>7.0000000000000001E-3</v>
      </c>
      <c r="J78">
        <v>7.12</v>
      </c>
      <c r="K78">
        <v>4.8</v>
      </c>
      <c r="L78">
        <v>0.98899999999999999</v>
      </c>
      <c r="M78">
        <v>6.0000000000000001E-3</v>
      </c>
      <c r="N78">
        <v>0</v>
      </c>
      <c r="O78">
        <v>0</v>
      </c>
      <c r="P78">
        <v>0</v>
      </c>
      <c r="Q78" t="s">
        <v>39</v>
      </c>
      <c r="R78">
        <v>0.82699999999999996</v>
      </c>
      <c r="S78">
        <v>9.9000000000000005E-2</v>
      </c>
      <c r="T78">
        <v>0.53300000000000003</v>
      </c>
      <c r="U78">
        <v>2726.3180000000002</v>
      </c>
      <c r="V78">
        <v>25699.453000000001</v>
      </c>
      <c r="W78">
        <v>400.697</v>
      </c>
      <c r="X78" t="s">
        <v>40</v>
      </c>
    </row>
    <row r="80" spans="1:24" x14ac:dyDescent="0.25">
      <c r="A80">
        <v>14</v>
      </c>
      <c r="B80">
        <v>85.822999999999993</v>
      </c>
      <c r="C80">
        <v>1.53</v>
      </c>
      <c r="D80">
        <v>0</v>
      </c>
      <c r="E80">
        <v>67.67</v>
      </c>
      <c r="F80">
        <v>18.937999999999999</v>
      </c>
      <c r="G80">
        <v>0.94899999999999995</v>
      </c>
      <c r="H80">
        <v>0.313</v>
      </c>
      <c r="I80">
        <v>6.0000000000000001E-3</v>
      </c>
      <c r="J80">
        <v>6.64</v>
      </c>
      <c r="K80">
        <v>5.12</v>
      </c>
      <c r="L80">
        <v>1.022</v>
      </c>
      <c r="M80">
        <v>6.0000000000000001E-3</v>
      </c>
      <c r="N80">
        <v>0</v>
      </c>
      <c r="O80">
        <v>0</v>
      </c>
      <c r="P80">
        <v>0</v>
      </c>
      <c r="Q80" t="s">
        <v>39</v>
      </c>
      <c r="R80">
        <v>0.81599999999999995</v>
      </c>
      <c r="S80">
        <v>0.09</v>
      </c>
      <c r="T80">
        <v>0.52800000000000002</v>
      </c>
      <c r="U80">
        <v>2914.49</v>
      </c>
      <c r="V80">
        <v>27590.986000000001</v>
      </c>
      <c r="W80">
        <v>430.185</v>
      </c>
      <c r="X80" t="s">
        <v>40</v>
      </c>
    </row>
    <row r="81" spans="1:24" x14ac:dyDescent="0.25">
      <c r="A81">
        <v>14</v>
      </c>
      <c r="B81">
        <v>85.822999999999993</v>
      </c>
      <c r="C81">
        <v>1.53</v>
      </c>
      <c r="D81">
        <v>90</v>
      </c>
      <c r="E81">
        <v>66.69</v>
      </c>
      <c r="F81">
        <v>18.663</v>
      </c>
      <c r="G81">
        <v>0.94599999999999995</v>
      </c>
      <c r="H81">
        <v>0.308</v>
      </c>
      <c r="I81">
        <v>6.0000000000000001E-3</v>
      </c>
      <c r="J81">
        <v>6.76</v>
      </c>
      <c r="K81">
        <v>5.24</v>
      </c>
      <c r="L81">
        <v>1.0329999999999999</v>
      </c>
      <c r="M81">
        <v>7.0000000000000001E-3</v>
      </c>
      <c r="N81">
        <v>0</v>
      </c>
      <c r="O81">
        <v>0</v>
      </c>
      <c r="P81">
        <v>0</v>
      </c>
      <c r="Q81" t="s">
        <v>39</v>
      </c>
      <c r="R81">
        <v>0.8</v>
      </c>
      <c r="S81">
        <v>0.09</v>
      </c>
      <c r="T81">
        <v>0.52600000000000002</v>
      </c>
      <c r="U81">
        <v>2860.4940000000001</v>
      </c>
      <c r="V81">
        <v>27523.331999999999</v>
      </c>
      <c r="W81">
        <v>429.13</v>
      </c>
      <c r="X81" t="s">
        <v>40</v>
      </c>
    </row>
    <row r="82" spans="1:24" x14ac:dyDescent="0.25">
      <c r="A82">
        <v>14</v>
      </c>
      <c r="B82">
        <v>85.822999999999993</v>
      </c>
      <c r="C82">
        <v>1.53</v>
      </c>
      <c r="D82">
        <v>180</v>
      </c>
      <c r="E82">
        <v>67.66</v>
      </c>
      <c r="F82">
        <v>18.934000000000001</v>
      </c>
      <c r="G82">
        <v>0.95</v>
      </c>
      <c r="H82">
        <v>0.316</v>
      </c>
      <c r="I82">
        <v>6.0000000000000001E-3</v>
      </c>
      <c r="J82">
        <v>6.56</v>
      </c>
      <c r="K82">
        <v>5.03</v>
      </c>
      <c r="L82">
        <v>1.014</v>
      </c>
      <c r="M82">
        <v>6.0000000000000001E-3</v>
      </c>
      <c r="N82">
        <v>0</v>
      </c>
      <c r="O82">
        <v>0</v>
      </c>
      <c r="P82">
        <v>0</v>
      </c>
      <c r="Q82" t="s">
        <v>39</v>
      </c>
      <c r="R82">
        <v>0.80900000000000005</v>
      </c>
      <c r="S82">
        <v>8.7999999999999995E-2</v>
      </c>
      <c r="T82">
        <v>0.51800000000000002</v>
      </c>
      <c r="U82">
        <v>2891.9879999999998</v>
      </c>
      <c r="V82">
        <v>27073.252</v>
      </c>
      <c r="W82">
        <v>422.113</v>
      </c>
      <c r="X82" t="s">
        <v>40</v>
      </c>
    </row>
    <row r="83" spans="1:24" x14ac:dyDescent="0.25">
      <c r="A83">
        <v>14</v>
      </c>
      <c r="B83">
        <v>85.822999999999993</v>
      </c>
      <c r="C83">
        <v>1.53</v>
      </c>
      <c r="D83">
        <v>270</v>
      </c>
      <c r="E83">
        <v>68.64</v>
      </c>
      <c r="F83">
        <v>19.21</v>
      </c>
      <c r="G83">
        <v>0.95199999999999996</v>
      </c>
      <c r="H83">
        <v>0.32100000000000001</v>
      </c>
      <c r="I83">
        <v>6.0000000000000001E-3</v>
      </c>
      <c r="J83">
        <v>6.45</v>
      </c>
      <c r="K83">
        <v>4.92</v>
      </c>
      <c r="L83">
        <v>1.002</v>
      </c>
      <c r="M83">
        <v>6.0000000000000001E-3</v>
      </c>
      <c r="N83">
        <v>0</v>
      </c>
      <c r="O83">
        <v>0</v>
      </c>
      <c r="P83">
        <v>0</v>
      </c>
      <c r="Q83" t="s">
        <v>39</v>
      </c>
      <c r="R83">
        <v>0.82299999999999995</v>
      </c>
      <c r="S83">
        <v>8.7999999999999995E-2</v>
      </c>
      <c r="T83">
        <v>0.51800000000000002</v>
      </c>
      <c r="U83">
        <v>2942.3809999999999</v>
      </c>
      <c r="V83">
        <v>27064.945</v>
      </c>
      <c r="W83">
        <v>421.983</v>
      </c>
      <c r="X83" t="s">
        <v>40</v>
      </c>
    </row>
    <row r="85" spans="1:24" x14ac:dyDescent="0.25">
      <c r="A85">
        <v>15</v>
      </c>
      <c r="B85">
        <v>91.382000000000005</v>
      </c>
      <c r="C85">
        <v>0.86</v>
      </c>
      <c r="D85">
        <v>0</v>
      </c>
      <c r="E85">
        <v>71.930000000000007</v>
      </c>
      <c r="F85">
        <v>18.491</v>
      </c>
      <c r="G85">
        <v>0.88800000000000001</v>
      </c>
      <c r="H85">
        <v>0.34</v>
      </c>
      <c r="I85">
        <v>6.0000000000000001E-3</v>
      </c>
      <c r="J85">
        <v>6</v>
      </c>
      <c r="K85">
        <v>5.13</v>
      </c>
      <c r="L85">
        <v>1.0229999999999999</v>
      </c>
      <c r="M85">
        <v>6.0000000000000001E-3</v>
      </c>
      <c r="N85">
        <v>0</v>
      </c>
      <c r="O85">
        <v>0</v>
      </c>
      <c r="P85">
        <v>0</v>
      </c>
      <c r="Q85" t="s">
        <v>39</v>
      </c>
      <c r="R85">
        <v>0.79700000000000004</v>
      </c>
      <c r="S85">
        <v>7.9000000000000001E-2</v>
      </c>
      <c r="T85">
        <v>0.49199999999999999</v>
      </c>
      <c r="U85">
        <v>3033.665</v>
      </c>
      <c r="V85">
        <v>27417.219000000001</v>
      </c>
      <c r="W85">
        <v>284.99299999999999</v>
      </c>
      <c r="X85" t="s">
        <v>40</v>
      </c>
    </row>
    <row r="86" spans="1:24" x14ac:dyDescent="0.25">
      <c r="A86">
        <v>15</v>
      </c>
      <c r="B86">
        <v>91.382000000000005</v>
      </c>
      <c r="C86">
        <v>0.86</v>
      </c>
      <c r="D86">
        <v>90</v>
      </c>
      <c r="E86">
        <v>70.95</v>
      </c>
      <c r="F86">
        <v>18.238</v>
      </c>
      <c r="G86">
        <v>0.88500000000000001</v>
      </c>
      <c r="H86">
        <v>0.33500000000000002</v>
      </c>
      <c r="I86">
        <v>6.0000000000000001E-3</v>
      </c>
      <c r="J86">
        <v>6.1</v>
      </c>
      <c r="K86">
        <v>5.24</v>
      </c>
      <c r="L86">
        <v>1.0329999999999999</v>
      </c>
      <c r="M86">
        <v>7.0000000000000001E-3</v>
      </c>
      <c r="N86">
        <v>0</v>
      </c>
      <c r="O86">
        <v>0</v>
      </c>
      <c r="P86">
        <v>0</v>
      </c>
      <c r="Q86" t="s">
        <v>39</v>
      </c>
      <c r="R86">
        <v>0.78300000000000003</v>
      </c>
      <c r="S86">
        <v>7.9000000000000001E-2</v>
      </c>
      <c r="T86">
        <v>0.49099999999999999</v>
      </c>
      <c r="U86">
        <v>2978.386</v>
      </c>
      <c r="V86">
        <v>27343.037</v>
      </c>
      <c r="W86">
        <v>284.22199999999998</v>
      </c>
      <c r="X86" t="s">
        <v>40</v>
      </c>
    </row>
    <row r="87" spans="1:24" x14ac:dyDescent="0.25">
      <c r="A87">
        <v>15</v>
      </c>
      <c r="B87">
        <v>91.382000000000005</v>
      </c>
      <c r="C87">
        <v>0.86</v>
      </c>
      <c r="D87">
        <v>180</v>
      </c>
      <c r="E87">
        <v>71.92</v>
      </c>
      <c r="F87">
        <v>18.488</v>
      </c>
      <c r="G87">
        <v>0.89100000000000001</v>
      </c>
      <c r="H87">
        <v>0.34399999999999997</v>
      </c>
      <c r="I87">
        <v>6.0000000000000001E-3</v>
      </c>
      <c r="J87">
        <v>5.92</v>
      </c>
      <c r="K87">
        <v>5.0599999999999996</v>
      </c>
      <c r="L87">
        <v>1.016</v>
      </c>
      <c r="M87">
        <v>6.0000000000000001E-3</v>
      </c>
      <c r="N87">
        <v>0</v>
      </c>
      <c r="O87">
        <v>0</v>
      </c>
      <c r="P87">
        <v>0</v>
      </c>
      <c r="Q87" t="s">
        <v>39</v>
      </c>
      <c r="R87">
        <v>0.79100000000000004</v>
      </c>
      <c r="S87">
        <v>7.6999999999999999E-2</v>
      </c>
      <c r="T87">
        <v>0.48299999999999998</v>
      </c>
      <c r="U87">
        <v>3011.5949999999998</v>
      </c>
      <c r="V87">
        <v>26898.82</v>
      </c>
      <c r="W87">
        <v>279.60500000000002</v>
      </c>
      <c r="X87" t="s">
        <v>40</v>
      </c>
    </row>
    <row r="88" spans="1:24" x14ac:dyDescent="0.25">
      <c r="A88">
        <v>15</v>
      </c>
      <c r="B88">
        <v>91.382000000000005</v>
      </c>
      <c r="C88">
        <v>0.86</v>
      </c>
      <c r="D88">
        <v>270</v>
      </c>
      <c r="E88">
        <v>72.900000000000006</v>
      </c>
      <c r="F88">
        <v>18.741</v>
      </c>
      <c r="G88">
        <v>0.89400000000000002</v>
      </c>
      <c r="H88">
        <v>0.34799999999999998</v>
      </c>
      <c r="I88">
        <v>6.0000000000000001E-3</v>
      </c>
      <c r="J88">
        <v>5.82</v>
      </c>
      <c r="K88">
        <v>4.96</v>
      </c>
      <c r="L88">
        <v>1.006</v>
      </c>
      <c r="M88">
        <v>6.0000000000000001E-3</v>
      </c>
      <c r="N88">
        <v>0</v>
      </c>
      <c r="O88">
        <v>0</v>
      </c>
      <c r="P88">
        <v>0</v>
      </c>
      <c r="Q88" t="s">
        <v>39</v>
      </c>
      <c r="R88">
        <v>0.80500000000000005</v>
      </c>
      <c r="S88">
        <v>7.8E-2</v>
      </c>
      <c r="T88">
        <v>0.48399999999999999</v>
      </c>
      <c r="U88">
        <v>3064.7939999999999</v>
      </c>
      <c r="V88">
        <v>26926.678</v>
      </c>
      <c r="W88">
        <v>279.89400000000001</v>
      </c>
      <c r="X88" t="s">
        <v>40</v>
      </c>
    </row>
    <row r="90" spans="1:24" x14ac:dyDescent="0.25">
      <c r="A90">
        <v>16</v>
      </c>
      <c r="B90">
        <v>95.828999999999994</v>
      </c>
      <c r="C90">
        <v>0.37</v>
      </c>
      <c r="D90">
        <v>0</v>
      </c>
      <c r="E90">
        <v>75.33</v>
      </c>
      <c r="F90">
        <v>17.463999999999999</v>
      </c>
      <c r="G90">
        <v>0.78800000000000003</v>
      </c>
      <c r="H90">
        <v>0.38200000000000001</v>
      </c>
      <c r="I90">
        <v>5.0000000000000001E-3</v>
      </c>
      <c r="J90">
        <v>5.36</v>
      </c>
      <c r="K90">
        <v>4.99</v>
      </c>
      <c r="L90">
        <v>1.01</v>
      </c>
      <c r="M90">
        <v>6.0000000000000001E-3</v>
      </c>
      <c r="N90">
        <v>0</v>
      </c>
      <c r="O90">
        <v>0</v>
      </c>
      <c r="P90">
        <v>0</v>
      </c>
      <c r="Q90" t="s">
        <v>39</v>
      </c>
      <c r="R90">
        <v>0.74299999999999999</v>
      </c>
      <c r="S90">
        <v>6.6000000000000003E-2</v>
      </c>
      <c r="T90">
        <v>0.42899999999999999</v>
      </c>
      <c r="U90">
        <v>2965.5360000000001</v>
      </c>
      <c r="V90">
        <v>25043.865000000002</v>
      </c>
      <c r="W90">
        <v>260.30099999999999</v>
      </c>
      <c r="X90" t="s">
        <v>40</v>
      </c>
    </row>
    <row r="91" spans="1:24" x14ac:dyDescent="0.25">
      <c r="A91">
        <v>16</v>
      </c>
      <c r="B91">
        <v>95.828999999999994</v>
      </c>
      <c r="C91">
        <v>0.37</v>
      </c>
      <c r="D91">
        <v>90</v>
      </c>
      <c r="E91">
        <v>74.34</v>
      </c>
      <c r="F91">
        <v>17.236000000000001</v>
      </c>
      <c r="G91">
        <v>0.78300000000000003</v>
      </c>
      <c r="H91">
        <v>0.377</v>
      </c>
      <c r="I91">
        <v>6.0000000000000001E-3</v>
      </c>
      <c r="J91">
        <v>5.46</v>
      </c>
      <c r="K91">
        <v>5.09</v>
      </c>
      <c r="L91">
        <v>1.0189999999999999</v>
      </c>
      <c r="M91">
        <v>6.0000000000000001E-3</v>
      </c>
      <c r="N91">
        <v>0</v>
      </c>
      <c r="O91">
        <v>0</v>
      </c>
      <c r="P91">
        <v>0</v>
      </c>
      <c r="Q91" t="s">
        <v>39</v>
      </c>
      <c r="R91">
        <v>0.73</v>
      </c>
      <c r="S91">
        <v>6.5000000000000002E-2</v>
      </c>
      <c r="T91">
        <v>0.42799999999999999</v>
      </c>
      <c r="U91">
        <v>2912.8150000000001</v>
      </c>
      <c r="V91">
        <v>24988.543000000001</v>
      </c>
      <c r="W91">
        <v>259.726</v>
      </c>
      <c r="X91" t="s">
        <v>40</v>
      </c>
    </row>
    <row r="92" spans="1:24" x14ac:dyDescent="0.25">
      <c r="A92">
        <v>16</v>
      </c>
      <c r="B92">
        <v>95.828999999999994</v>
      </c>
      <c r="C92">
        <v>0.37</v>
      </c>
      <c r="D92">
        <v>180</v>
      </c>
      <c r="E92">
        <v>75.319999999999993</v>
      </c>
      <c r="F92">
        <v>17.460999999999999</v>
      </c>
      <c r="G92">
        <v>0.79100000000000004</v>
      </c>
      <c r="H92">
        <v>0.38500000000000001</v>
      </c>
      <c r="I92">
        <v>5.0000000000000001E-3</v>
      </c>
      <c r="J92">
        <v>5.3</v>
      </c>
      <c r="K92">
        <v>4.93</v>
      </c>
      <c r="L92">
        <v>1.0029999999999999</v>
      </c>
      <c r="M92">
        <v>6.0000000000000001E-3</v>
      </c>
      <c r="N92">
        <v>0</v>
      </c>
      <c r="O92">
        <v>0</v>
      </c>
      <c r="P92">
        <v>0</v>
      </c>
      <c r="Q92" t="s">
        <v>39</v>
      </c>
      <c r="R92">
        <v>0.73699999999999999</v>
      </c>
      <c r="S92">
        <v>6.4000000000000001E-2</v>
      </c>
      <c r="T92">
        <v>0.42</v>
      </c>
      <c r="U92">
        <v>2941.98</v>
      </c>
      <c r="V92">
        <v>24498.782999999999</v>
      </c>
      <c r="W92">
        <v>254.63499999999999</v>
      </c>
      <c r="X92" t="s">
        <v>40</v>
      </c>
    </row>
    <row r="93" spans="1:24" x14ac:dyDescent="0.25">
      <c r="A93">
        <v>16</v>
      </c>
      <c r="B93">
        <v>95.828999999999994</v>
      </c>
      <c r="C93">
        <v>0.37</v>
      </c>
      <c r="D93">
        <v>270</v>
      </c>
      <c r="E93">
        <v>76.3</v>
      </c>
      <c r="F93">
        <v>17.690000000000001</v>
      </c>
      <c r="G93">
        <v>0.79500000000000004</v>
      </c>
      <c r="H93">
        <v>0.38900000000000001</v>
      </c>
      <c r="I93">
        <v>5.0000000000000001E-3</v>
      </c>
      <c r="J93">
        <v>5.21</v>
      </c>
      <c r="K93">
        <v>4.84</v>
      </c>
      <c r="L93">
        <v>0.99299999999999999</v>
      </c>
      <c r="M93">
        <v>6.0000000000000001E-3</v>
      </c>
      <c r="N93">
        <v>0</v>
      </c>
      <c r="O93">
        <v>0</v>
      </c>
      <c r="P93">
        <v>0</v>
      </c>
      <c r="Q93" t="s">
        <v>39</v>
      </c>
      <c r="R93">
        <v>0.75</v>
      </c>
      <c r="S93">
        <v>6.4000000000000001E-2</v>
      </c>
      <c r="T93">
        <v>0.41899999999999998</v>
      </c>
      <c r="U93">
        <v>2991.2190000000001</v>
      </c>
      <c r="V93">
        <v>24476.870999999999</v>
      </c>
      <c r="W93">
        <v>254.40799999999999</v>
      </c>
      <c r="X93" t="s">
        <v>40</v>
      </c>
    </row>
    <row r="95" spans="1:24" x14ac:dyDescent="0.25">
      <c r="A95">
        <v>17</v>
      </c>
      <c r="B95">
        <v>100.276</v>
      </c>
      <c r="C95">
        <v>0.11</v>
      </c>
      <c r="D95">
        <v>0</v>
      </c>
      <c r="E95">
        <v>78.739999999999995</v>
      </c>
      <c r="F95">
        <v>12.417999999999999</v>
      </c>
      <c r="G95">
        <v>0.52800000000000002</v>
      </c>
      <c r="H95">
        <v>0.41499999999999998</v>
      </c>
      <c r="I95">
        <v>5.0000000000000001E-3</v>
      </c>
      <c r="J95">
        <v>4.8600000000000003</v>
      </c>
      <c r="K95">
        <v>4.75</v>
      </c>
      <c r="L95">
        <v>0.98299999999999998</v>
      </c>
      <c r="M95">
        <v>6.0000000000000001E-3</v>
      </c>
      <c r="N95">
        <v>0</v>
      </c>
      <c r="O95">
        <v>0</v>
      </c>
      <c r="P95">
        <v>0</v>
      </c>
      <c r="Q95" t="s">
        <v>39</v>
      </c>
      <c r="R95">
        <v>0.51400000000000001</v>
      </c>
      <c r="S95">
        <v>4.1000000000000002E-2</v>
      </c>
      <c r="T95">
        <v>0.27900000000000003</v>
      </c>
      <c r="U95">
        <v>2145.3110000000001</v>
      </c>
      <c r="V95">
        <v>17021.809000000001</v>
      </c>
      <c r="W95">
        <v>176.93700000000001</v>
      </c>
      <c r="X95" t="s">
        <v>40</v>
      </c>
    </row>
    <row r="96" spans="1:24" x14ac:dyDescent="0.25">
      <c r="A96">
        <v>17</v>
      </c>
      <c r="B96">
        <v>100.276</v>
      </c>
      <c r="C96">
        <v>0.11</v>
      </c>
      <c r="D96">
        <v>90</v>
      </c>
      <c r="E96">
        <v>77.75</v>
      </c>
      <c r="F96">
        <v>12.262</v>
      </c>
      <c r="G96">
        <v>0.52500000000000002</v>
      </c>
      <c r="H96">
        <v>0.41099999999999998</v>
      </c>
      <c r="I96">
        <v>5.0000000000000001E-3</v>
      </c>
      <c r="J96">
        <v>4.93</v>
      </c>
      <c r="K96">
        <v>4.82</v>
      </c>
      <c r="L96">
        <v>0.99099999999999999</v>
      </c>
      <c r="M96">
        <v>6.0000000000000001E-3</v>
      </c>
      <c r="N96">
        <v>0</v>
      </c>
      <c r="O96">
        <v>0</v>
      </c>
      <c r="P96">
        <v>0</v>
      </c>
      <c r="Q96" t="s">
        <v>39</v>
      </c>
      <c r="R96">
        <v>0.505</v>
      </c>
      <c r="S96">
        <v>4.1000000000000002E-2</v>
      </c>
      <c r="T96">
        <v>0.27800000000000002</v>
      </c>
      <c r="U96">
        <v>2108.6790000000001</v>
      </c>
      <c r="V96">
        <v>16998.953000000001</v>
      </c>
      <c r="W96">
        <v>176.69900000000001</v>
      </c>
      <c r="X96" t="s">
        <v>40</v>
      </c>
    </row>
    <row r="97" spans="1:24" x14ac:dyDescent="0.25">
      <c r="A97">
        <v>17</v>
      </c>
      <c r="B97">
        <v>100.276</v>
      </c>
      <c r="C97">
        <v>0.11</v>
      </c>
      <c r="D97">
        <v>180</v>
      </c>
      <c r="E97">
        <v>78.73</v>
      </c>
      <c r="F97">
        <v>12.416</v>
      </c>
      <c r="G97">
        <v>0.53100000000000003</v>
      </c>
      <c r="H97">
        <v>0.41799999999999998</v>
      </c>
      <c r="I97">
        <v>5.0000000000000001E-3</v>
      </c>
      <c r="J97">
        <v>4.8</v>
      </c>
      <c r="K97">
        <v>4.6900000000000004</v>
      </c>
      <c r="L97">
        <v>0.97599999999999998</v>
      </c>
      <c r="M97">
        <v>6.0000000000000001E-3</v>
      </c>
      <c r="N97">
        <v>0</v>
      </c>
      <c r="O97">
        <v>0</v>
      </c>
      <c r="P97">
        <v>0</v>
      </c>
      <c r="Q97" t="s">
        <v>39</v>
      </c>
      <c r="R97">
        <v>0.51</v>
      </c>
      <c r="S97">
        <v>0.04</v>
      </c>
      <c r="T97">
        <v>0.27300000000000002</v>
      </c>
      <c r="U97">
        <v>2130.1799999999998</v>
      </c>
      <c r="V97">
        <v>16675.368999999999</v>
      </c>
      <c r="W97">
        <v>173.33600000000001</v>
      </c>
      <c r="X97" t="s">
        <v>40</v>
      </c>
    </row>
    <row r="98" spans="1:24" x14ac:dyDescent="0.25">
      <c r="A98">
        <v>17</v>
      </c>
      <c r="B98">
        <v>100.276</v>
      </c>
      <c r="C98">
        <v>0.11</v>
      </c>
      <c r="D98">
        <v>270</v>
      </c>
      <c r="E98">
        <v>79.72</v>
      </c>
      <c r="F98">
        <v>12.571999999999999</v>
      </c>
      <c r="G98">
        <v>0.53400000000000003</v>
      </c>
      <c r="H98">
        <v>0.42099999999999999</v>
      </c>
      <c r="I98">
        <v>5.0000000000000001E-3</v>
      </c>
      <c r="J98">
        <v>4.7300000000000004</v>
      </c>
      <c r="K98">
        <v>4.62</v>
      </c>
      <c r="L98">
        <v>0.96799999999999997</v>
      </c>
      <c r="M98">
        <v>6.0000000000000001E-3</v>
      </c>
      <c r="N98">
        <v>0</v>
      </c>
      <c r="O98">
        <v>0</v>
      </c>
      <c r="P98">
        <v>0</v>
      </c>
      <c r="Q98" t="s">
        <v>39</v>
      </c>
      <c r="R98">
        <v>0.51900000000000002</v>
      </c>
      <c r="S98">
        <v>0.04</v>
      </c>
      <c r="T98">
        <v>0.27300000000000002</v>
      </c>
      <c r="U98">
        <v>2167.1039999999998</v>
      </c>
      <c r="V98">
        <v>16702.232</v>
      </c>
      <c r="W98">
        <v>173.61500000000001</v>
      </c>
      <c r="X98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selection activeCell="L8" sqref="L8"/>
    </sheetView>
  </sheetViews>
  <sheetFormatPr defaultRowHeight="15" x14ac:dyDescent="0.25"/>
  <cols>
    <col min="12" max="12" width="18.7109375" bestFit="1" customWidth="1"/>
  </cols>
  <sheetData>
    <row r="1" spans="1:12" x14ac:dyDescent="0.25">
      <c r="A1" t="s">
        <v>45</v>
      </c>
      <c r="C1">
        <v>102.5</v>
      </c>
      <c r="D1" t="s">
        <v>46</v>
      </c>
    </row>
    <row r="2" spans="1:12" x14ac:dyDescent="0.25">
      <c r="A2" t="s">
        <v>47</v>
      </c>
      <c r="C2">
        <v>7.44</v>
      </c>
      <c r="D2" t="s">
        <v>48</v>
      </c>
    </row>
    <row r="3" spans="1:12" x14ac:dyDescent="0.25">
      <c r="A3" t="s">
        <v>49</v>
      </c>
      <c r="C3">
        <v>11.4</v>
      </c>
      <c r="D3" t="s">
        <v>50</v>
      </c>
    </row>
    <row r="5" spans="1:12" x14ac:dyDescent="0.25">
      <c r="A5" t="s">
        <v>7</v>
      </c>
      <c r="B5" t="s">
        <v>8</v>
      </c>
      <c r="C5" t="s">
        <v>27</v>
      </c>
      <c r="D5" t="s">
        <v>44</v>
      </c>
      <c r="I5" t="s">
        <v>8</v>
      </c>
      <c r="J5" s="7" t="s">
        <v>51</v>
      </c>
      <c r="K5" s="1" t="s">
        <v>52</v>
      </c>
      <c r="L5" s="2" t="s">
        <v>44</v>
      </c>
    </row>
    <row r="6" spans="1:12" x14ac:dyDescent="0.25">
      <c r="A6" t="s">
        <v>31</v>
      </c>
      <c r="B6" t="s">
        <v>32</v>
      </c>
      <c r="C6" t="s">
        <v>36</v>
      </c>
      <c r="D6" t="s">
        <v>36</v>
      </c>
      <c r="I6" t="s">
        <v>32</v>
      </c>
      <c r="J6" s="7" t="s">
        <v>32</v>
      </c>
      <c r="K6" s="3" t="s">
        <v>31</v>
      </c>
      <c r="L6" s="4" t="s">
        <v>36</v>
      </c>
    </row>
    <row r="7" spans="1:12" x14ac:dyDescent="0.25">
      <c r="J7" s="7"/>
      <c r="K7" s="3"/>
      <c r="L7" s="4"/>
    </row>
    <row r="8" spans="1:12" x14ac:dyDescent="0.25">
      <c r="A8">
        <v>1</v>
      </c>
      <c r="B8">
        <v>4.6639999999999997</v>
      </c>
      <c r="C8">
        <v>61.28</v>
      </c>
      <c r="D8">
        <f>AVERAGE(C8:C11)</f>
        <v>60.969499999999996</v>
      </c>
      <c r="I8">
        <f>B8</f>
        <v>4.6639999999999997</v>
      </c>
      <c r="J8" s="8">
        <f>I8-2.5</f>
        <v>2.1639999999999997</v>
      </c>
      <c r="K8" s="9">
        <f>J8/100</f>
        <v>2.1639999999999996E-2</v>
      </c>
      <c r="L8" s="5">
        <f>D8</f>
        <v>60.969499999999996</v>
      </c>
    </row>
    <row r="9" spans="1:12" x14ac:dyDescent="0.25">
      <c r="A9">
        <v>1</v>
      </c>
      <c r="B9">
        <v>4.6639999999999997</v>
      </c>
      <c r="C9">
        <v>58.948999999999998</v>
      </c>
      <c r="I9">
        <f>B13</f>
        <v>9.1110000000000007</v>
      </c>
      <c r="J9" s="8">
        <f t="shared" ref="J9:J24" si="0">I9-2.5</f>
        <v>6.6110000000000007</v>
      </c>
      <c r="K9" s="9">
        <f t="shared" ref="K9:K24" si="1">J9/100</f>
        <v>6.6110000000000002E-2</v>
      </c>
      <c r="L9" s="5">
        <f>D13</f>
        <v>74.788499999999999</v>
      </c>
    </row>
    <row r="10" spans="1:12" x14ac:dyDescent="0.25">
      <c r="A10">
        <v>1</v>
      </c>
      <c r="B10">
        <v>4.6639999999999997</v>
      </c>
      <c r="C10">
        <v>60.411000000000001</v>
      </c>
      <c r="I10">
        <f>B18</f>
        <v>13.558</v>
      </c>
      <c r="J10" s="8">
        <f t="shared" si="0"/>
        <v>11.058</v>
      </c>
      <c r="K10" s="9">
        <f t="shared" si="1"/>
        <v>0.11058</v>
      </c>
      <c r="L10" s="5">
        <f>D18</f>
        <v>65.766249999999999</v>
      </c>
    </row>
    <row r="11" spans="1:12" x14ac:dyDescent="0.25">
      <c r="A11">
        <v>1</v>
      </c>
      <c r="B11">
        <v>4.6639999999999997</v>
      </c>
      <c r="C11">
        <v>63.238</v>
      </c>
      <c r="I11">
        <f>B23</f>
        <v>19.117000000000001</v>
      </c>
      <c r="J11" s="8">
        <f t="shared" si="0"/>
        <v>16.617000000000001</v>
      </c>
      <c r="K11" s="9">
        <f t="shared" si="1"/>
        <v>0.16617000000000001</v>
      </c>
      <c r="L11" s="5">
        <f>D23</f>
        <v>584.57875000000001</v>
      </c>
    </row>
    <row r="12" spans="1:12" x14ac:dyDescent="0.25">
      <c r="I12">
        <f>B28</f>
        <v>25.788</v>
      </c>
      <c r="J12" s="8">
        <f t="shared" si="0"/>
        <v>23.288</v>
      </c>
      <c r="K12" s="9">
        <f t="shared" si="1"/>
        <v>0.23288</v>
      </c>
      <c r="L12" s="5">
        <f>D28</f>
        <v>829.38849999999991</v>
      </c>
    </row>
    <row r="13" spans="1:12" x14ac:dyDescent="0.25">
      <c r="A13">
        <v>2</v>
      </c>
      <c r="B13">
        <v>9.1110000000000007</v>
      </c>
      <c r="C13">
        <v>75.19</v>
      </c>
      <c r="D13">
        <f>AVERAGE(C13:C16)</f>
        <v>74.788499999999999</v>
      </c>
      <c r="I13">
        <f>B33</f>
        <v>32.457999999999998</v>
      </c>
      <c r="J13" s="8">
        <f t="shared" si="0"/>
        <v>29.957999999999998</v>
      </c>
      <c r="K13" s="9">
        <f t="shared" si="1"/>
        <v>0.29957999999999996</v>
      </c>
      <c r="L13" s="5">
        <f>D33</f>
        <v>1000.18475</v>
      </c>
    </row>
    <row r="14" spans="1:12" x14ac:dyDescent="0.25">
      <c r="A14">
        <v>2</v>
      </c>
      <c r="B14">
        <v>9.1110000000000007</v>
      </c>
      <c r="C14">
        <v>71.558000000000007</v>
      </c>
      <c r="I14">
        <f>B38</f>
        <v>39.128999999999998</v>
      </c>
      <c r="J14" s="8">
        <f t="shared" si="0"/>
        <v>36.628999999999998</v>
      </c>
      <c r="K14" s="9">
        <f t="shared" si="1"/>
        <v>0.36629</v>
      </c>
      <c r="L14" s="5">
        <f>D38</f>
        <v>1195.297</v>
      </c>
    </row>
    <row r="15" spans="1:12" x14ac:dyDescent="0.25">
      <c r="A15">
        <v>2</v>
      </c>
      <c r="B15">
        <v>9.1110000000000007</v>
      </c>
      <c r="C15">
        <v>74.228999999999999</v>
      </c>
      <c r="I15">
        <f>B43</f>
        <v>45.8</v>
      </c>
      <c r="J15" s="8">
        <f t="shared" si="0"/>
        <v>43.3</v>
      </c>
      <c r="K15" s="9">
        <f t="shared" si="1"/>
        <v>0.433</v>
      </c>
      <c r="L15" s="5">
        <f>D43</f>
        <v>1462.9960000000001</v>
      </c>
    </row>
    <row r="16" spans="1:12" x14ac:dyDescent="0.25">
      <c r="A16">
        <v>2</v>
      </c>
      <c r="B16">
        <v>9.1110000000000007</v>
      </c>
      <c r="C16">
        <v>78.177000000000007</v>
      </c>
      <c r="I16">
        <f>B48</f>
        <v>52.47</v>
      </c>
      <c r="J16" s="8">
        <f t="shared" si="0"/>
        <v>49.97</v>
      </c>
      <c r="K16" s="9">
        <f t="shared" si="1"/>
        <v>0.49969999999999998</v>
      </c>
      <c r="L16" s="5">
        <f>D48</f>
        <v>1703.0910000000001</v>
      </c>
    </row>
    <row r="17" spans="1:12" x14ac:dyDescent="0.25">
      <c r="I17">
        <f>B53</f>
        <v>59.140999999999998</v>
      </c>
      <c r="J17" s="8">
        <f t="shared" si="0"/>
        <v>56.640999999999998</v>
      </c>
      <c r="K17" s="9">
        <f t="shared" si="1"/>
        <v>0.56640999999999997</v>
      </c>
      <c r="L17" s="5">
        <f>D53</f>
        <v>2005.20075</v>
      </c>
    </row>
    <row r="18" spans="1:12" x14ac:dyDescent="0.25">
      <c r="A18">
        <v>3</v>
      </c>
      <c r="B18">
        <v>13.558</v>
      </c>
      <c r="C18">
        <v>66.108000000000004</v>
      </c>
      <c r="D18">
        <f>AVERAGE(C18:C21)</f>
        <v>65.766249999999999</v>
      </c>
      <c r="I18">
        <f>B58</f>
        <v>65.811999999999998</v>
      </c>
      <c r="J18" s="8">
        <f t="shared" si="0"/>
        <v>63.311999999999998</v>
      </c>
      <c r="K18" s="9">
        <f t="shared" si="1"/>
        <v>0.63312000000000002</v>
      </c>
      <c r="L18" s="5">
        <f>D58</f>
        <v>2296.15175</v>
      </c>
    </row>
    <row r="19" spans="1:12" x14ac:dyDescent="0.25">
      <c r="A19">
        <v>3</v>
      </c>
      <c r="B19">
        <v>13.558</v>
      </c>
      <c r="C19">
        <v>62.744999999999997</v>
      </c>
      <c r="I19">
        <f>B63</f>
        <v>72.481999999999999</v>
      </c>
      <c r="J19" s="8">
        <f t="shared" si="0"/>
        <v>69.981999999999999</v>
      </c>
      <c r="K19" s="9">
        <f t="shared" si="1"/>
        <v>0.69982</v>
      </c>
      <c r="L19" s="5">
        <f>D63</f>
        <v>2453.8630000000003</v>
      </c>
    </row>
    <row r="20" spans="1:12" x14ac:dyDescent="0.25">
      <c r="A20">
        <v>3</v>
      </c>
      <c r="B20">
        <v>13.558</v>
      </c>
      <c r="C20">
        <v>65.352000000000004</v>
      </c>
      <c r="I20">
        <f>B68</f>
        <v>79.153000000000006</v>
      </c>
      <c r="J20" s="8">
        <f t="shared" si="0"/>
        <v>76.653000000000006</v>
      </c>
      <c r="K20" s="9">
        <f t="shared" si="1"/>
        <v>0.76653000000000004</v>
      </c>
      <c r="L20" s="5">
        <f>D68</f>
        <v>2692.0782499999996</v>
      </c>
    </row>
    <row r="21" spans="1:12" x14ac:dyDescent="0.25">
      <c r="A21">
        <v>3</v>
      </c>
      <c r="B21">
        <v>13.558</v>
      </c>
      <c r="C21">
        <v>68.86</v>
      </c>
      <c r="I21">
        <f>B73</f>
        <v>85.822999999999993</v>
      </c>
      <c r="J21" s="8">
        <f t="shared" si="0"/>
        <v>83.322999999999993</v>
      </c>
      <c r="K21" s="9">
        <f t="shared" si="1"/>
        <v>0.83322999999999992</v>
      </c>
      <c r="L21" s="5">
        <f>D73</f>
        <v>2902.3382499999998</v>
      </c>
    </row>
    <row r="22" spans="1:12" x14ac:dyDescent="0.25">
      <c r="I22">
        <f>B78</f>
        <v>91.382000000000005</v>
      </c>
      <c r="J22" s="8">
        <f t="shared" si="0"/>
        <v>88.882000000000005</v>
      </c>
      <c r="K22" s="9">
        <f t="shared" si="1"/>
        <v>0.88882000000000005</v>
      </c>
      <c r="L22" s="5">
        <f>D78</f>
        <v>3022.1099999999997</v>
      </c>
    </row>
    <row r="23" spans="1:12" x14ac:dyDescent="0.25">
      <c r="A23">
        <v>4</v>
      </c>
      <c r="B23">
        <v>19.117000000000001</v>
      </c>
      <c r="C23">
        <v>589.346</v>
      </c>
      <c r="D23">
        <f>AVERAGE(C23:C26)</f>
        <v>584.57875000000001</v>
      </c>
      <c r="I23">
        <f>B83</f>
        <v>95.828999999999994</v>
      </c>
      <c r="J23" s="8">
        <f t="shared" si="0"/>
        <v>93.328999999999994</v>
      </c>
      <c r="K23" s="9">
        <f t="shared" si="1"/>
        <v>0.93328999999999995</v>
      </c>
      <c r="L23" s="5">
        <f>D83</f>
        <v>2952.8874999999998</v>
      </c>
    </row>
    <row r="24" spans="1:12" x14ac:dyDescent="0.25">
      <c r="A24">
        <v>4</v>
      </c>
      <c r="B24">
        <v>19.117000000000001</v>
      </c>
      <c r="C24">
        <v>568.37099999999998</v>
      </c>
      <c r="I24">
        <f>B88</f>
        <v>100.276</v>
      </c>
      <c r="J24" s="8">
        <f t="shared" si="0"/>
        <v>97.775999999999996</v>
      </c>
      <c r="K24" s="10">
        <f t="shared" si="1"/>
        <v>0.97775999999999996</v>
      </c>
      <c r="L24" s="6">
        <f>D88</f>
        <v>2137.8184999999999</v>
      </c>
    </row>
    <row r="25" spans="1:12" x14ac:dyDescent="0.25">
      <c r="A25">
        <v>4</v>
      </c>
      <c r="B25">
        <v>19.117000000000001</v>
      </c>
      <c r="C25">
        <v>582.26</v>
      </c>
    </row>
    <row r="26" spans="1:12" x14ac:dyDescent="0.25">
      <c r="A26">
        <v>4</v>
      </c>
      <c r="B26">
        <v>19.117000000000001</v>
      </c>
      <c r="C26">
        <v>598.33799999999997</v>
      </c>
    </row>
    <row r="28" spans="1:12" x14ac:dyDescent="0.25">
      <c r="A28">
        <v>5</v>
      </c>
      <c r="B28">
        <v>25.788</v>
      </c>
      <c r="C28">
        <v>836.18100000000004</v>
      </c>
      <c r="D28">
        <f>AVERAGE(C28:C31)</f>
        <v>829.38849999999991</v>
      </c>
    </row>
    <row r="29" spans="1:12" x14ac:dyDescent="0.25">
      <c r="A29">
        <v>5</v>
      </c>
      <c r="B29">
        <v>25.788</v>
      </c>
      <c r="C29">
        <v>817.82899999999995</v>
      </c>
    </row>
    <row r="30" spans="1:12" x14ac:dyDescent="0.25">
      <c r="A30">
        <v>5</v>
      </c>
      <c r="B30">
        <v>25.788</v>
      </c>
      <c r="C30">
        <v>824.98900000000003</v>
      </c>
    </row>
    <row r="31" spans="1:12" x14ac:dyDescent="0.25">
      <c r="A31">
        <v>5</v>
      </c>
      <c r="B31">
        <v>25.788</v>
      </c>
      <c r="C31">
        <v>838.55499999999995</v>
      </c>
    </row>
    <row r="33" spans="1:4" x14ac:dyDescent="0.25">
      <c r="A33">
        <v>6</v>
      </c>
      <c r="B33">
        <v>32.457999999999998</v>
      </c>
      <c r="C33">
        <v>1008.4589999999999</v>
      </c>
      <c r="D33">
        <f>AVERAGE(C33:C36)</f>
        <v>1000.18475</v>
      </c>
    </row>
    <row r="34" spans="1:4" x14ac:dyDescent="0.25">
      <c r="A34">
        <v>6</v>
      </c>
      <c r="B34">
        <v>32.457999999999998</v>
      </c>
      <c r="C34">
        <v>993.60199999999998</v>
      </c>
    </row>
    <row r="35" spans="1:4" x14ac:dyDescent="0.25">
      <c r="A35">
        <v>6</v>
      </c>
      <c r="B35">
        <v>32.457999999999998</v>
      </c>
      <c r="C35">
        <v>994.02</v>
      </c>
    </row>
    <row r="36" spans="1:4" x14ac:dyDescent="0.25">
      <c r="A36">
        <v>6</v>
      </c>
      <c r="B36">
        <v>32.457999999999998</v>
      </c>
      <c r="C36">
        <v>1004.658</v>
      </c>
    </row>
    <row r="38" spans="1:4" x14ac:dyDescent="0.25">
      <c r="A38">
        <v>7</v>
      </c>
      <c r="B38">
        <v>39.128999999999998</v>
      </c>
      <c r="C38">
        <v>1204.155</v>
      </c>
      <c r="D38">
        <f>AVERAGE(C38:C41)</f>
        <v>1195.297</v>
      </c>
    </row>
    <row r="39" spans="1:4" x14ac:dyDescent="0.25">
      <c r="A39">
        <v>7</v>
      </c>
      <c r="B39">
        <v>39.128999999999998</v>
      </c>
      <c r="C39">
        <v>1189.114</v>
      </c>
    </row>
    <row r="40" spans="1:4" x14ac:dyDescent="0.25">
      <c r="A40">
        <v>7</v>
      </c>
      <c r="B40">
        <v>39.128999999999998</v>
      </c>
      <c r="C40">
        <v>1187.2239999999999</v>
      </c>
    </row>
    <row r="41" spans="1:4" x14ac:dyDescent="0.25">
      <c r="A41">
        <v>7</v>
      </c>
      <c r="B41">
        <v>39.128999999999998</v>
      </c>
      <c r="C41">
        <v>1200.6949999999999</v>
      </c>
    </row>
    <row r="43" spans="1:4" x14ac:dyDescent="0.25">
      <c r="A43">
        <v>8</v>
      </c>
      <c r="B43">
        <v>45.8</v>
      </c>
      <c r="C43">
        <v>1471.71</v>
      </c>
      <c r="D43">
        <f>AVERAGE(C43:C46)</f>
        <v>1462.9960000000001</v>
      </c>
    </row>
    <row r="44" spans="1:4" x14ac:dyDescent="0.25">
      <c r="A44">
        <v>8</v>
      </c>
      <c r="B44">
        <v>45.8</v>
      </c>
      <c r="C44">
        <v>1443.8440000000001</v>
      </c>
    </row>
    <row r="45" spans="1:4" x14ac:dyDescent="0.25">
      <c r="A45">
        <v>8</v>
      </c>
      <c r="B45">
        <v>45.8</v>
      </c>
      <c r="C45">
        <v>1454.529</v>
      </c>
    </row>
    <row r="46" spans="1:4" x14ac:dyDescent="0.25">
      <c r="A46">
        <v>8</v>
      </c>
      <c r="B46">
        <v>45.8</v>
      </c>
      <c r="C46">
        <v>1481.9010000000001</v>
      </c>
    </row>
    <row r="48" spans="1:4" x14ac:dyDescent="0.25">
      <c r="A48">
        <v>9</v>
      </c>
      <c r="B48">
        <v>52.47</v>
      </c>
      <c r="C48">
        <v>1712.9670000000001</v>
      </c>
      <c r="D48">
        <f>AVERAGE(C48:C51)</f>
        <v>1703.0910000000001</v>
      </c>
    </row>
    <row r="49" spans="1:4" x14ac:dyDescent="0.25">
      <c r="A49">
        <v>9</v>
      </c>
      <c r="B49">
        <v>52.47</v>
      </c>
      <c r="C49">
        <v>1680.4290000000001</v>
      </c>
    </row>
    <row r="50" spans="1:4" x14ac:dyDescent="0.25">
      <c r="A50">
        <v>9</v>
      </c>
      <c r="B50">
        <v>52.47</v>
      </c>
      <c r="C50">
        <v>1694.154</v>
      </c>
    </row>
    <row r="51" spans="1:4" x14ac:dyDescent="0.25">
      <c r="A51">
        <v>9</v>
      </c>
      <c r="B51">
        <v>52.47</v>
      </c>
      <c r="C51">
        <v>1724.8140000000001</v>
      </c>
    </row>
    <row r="53" spans="1:4" x14ac:dyDescent="0.25">
      <c r="A53">
        <v>10</v>
      </c>
      <c r="B53">
        <v>59.140999999999998</v>
      </c>
      <c r="C53">
        <v>2016.0350000000001</v>
      </c>
      <c r="D53">
        <f>AVERAGE(C53:C56)</f>
        <v>2005.20075</v>
      </c>
    </row>
    <row r="54" spans="1:4" x14ac:dyDescent="0.25">
      <c r="A54">
        <v>10</v>
      </c>
      <c r="B54">
        <v>59.140999999999998</v>
      </c>
      <c r="C54">
        <v>1977.634</v>
      </c>
    </row>
    <row r="55" spans="1:4" x14ac:dyDescent="0.25">
      <c r="A55">
        <v>10</v>
      </c>
      <c r="B55">
        <v>59.140999999999998</v>
      </c>
      <c r="C55">
        <v>1994.979</v>
      </c>
    </row>
    <row r="56" spans="1:4" x14ac:dyDescent="0.25">
      <c r="A56">
        <v>10</v>
      </c>
      <c r="B56">
        <v>59.140999999999998</v>
      </c>
      <c r="C56">
        <v>2032.155</v>
      </c>
    </row>
    <row r="58" spans="1:4" x14ac:dyDescent="0.25">
      <c r="A58">
        <v>11</v>
      </c>
      <c r="B58">
        <v>65.811999999999998</v>
      </c>
      <c r="C58">
        <v>2307.8429999999998</v>
      </c>
      <c r="D58">
        <f>AVERAGE(C58:C61)</f>
        <v>2296.15175</v>
      </c>
    </row>
    <row r="59" spans="1:4" x14ac:dyDescent="0.25">
      <c r="A59">
        <v>11</v>
      </c>
      <c r="B59">
        <v>65.811999999999998</v>
      </c>
      <c r="C59">
        <v>2264.4920000000002</v>
      </c>
    </row>
    <row r="60" spans="1:4" x14ac:dyDescent="0.25">
      <c r="A60">
        <v>11</v>
      </c>
      <c r="B60">
        <v>65.811999999999998</v>
      </c>
      <c r="C60">
        <v>2285.078</v>
      </c>
    </row>
    <row r="61" spans="1:4" x14ac:dyDescent="0.25">
      <c r="A61">
        <v>11</v>
      </c>
      <c r="B61">
        <v>65.811999999999998</v>
      </c>
      <c r="C61">
        <v>2327.194</v>
      </c>
    </row>
    <row r="63" spans="1:4" x14ac:dyDescent="0.25">
      <c r="A63">
        <v>12</v>
      </c>
      <c r="B63">
        <v>72.481999999999999</v>
      </c>
      <c r="C63">
        <v>2467.4520000000002</v>
      </c>
      <c r="D63">
        <f>AVERAGE(C63:C66)</f>
        <v>2453.8630000000003</v>
      </c>
    </row>
    <row r="64" spans="1:4" x14ac:dyDescent="0.25">
      <c r="A64">
        <v>12</v>
      </c>
      <c r="B64">
        <v>72.481999999999999</v>
      </c>
      <c r="C64">
        <v>2421.6999999999998</v>
      </c>
    </row>
    <row r="65" spans="1:4" x14ac:dyDescent="0.25">
      <c r="A65">
        <v>12</v>
      </c>
      <c r="B65">
        <v>72.481999999999999</v>
      </c>
      <c r="C65">
        <v>2442.5459999999998</v>
      </c>
    </row>
    <row r="66" spans="1:4" x14ac:dyDescent="0.25">
      <c r="A66">
        <v>12</v>
      </c>
      <c r="B66">
        <v>72.481999999999999</v>
      </c>
      <c r="C66">
        <v>2483.7539999999999</v>
      </c>
    </row>
    <row r="68" spans="1:4" x14ac:dyDescent="0.25">
      <c r="A68">
        <v>13</v>
      </c>
      <c r="B68">
        <v>79.153000000000006</v>
      </c>
      <c r="C68">
        <v>2705.9409999999998</v>
      </c>
      <c r="D68">
        <f>AVERAGE(C68:C71)</f>
        <v>2692.0782499999996</v>
      </c>
    </row>
    <row r="69" spans="1:4" x14ac:dyDescent="0.25">
      <c r="A69">
        <v>13</v>
      </c>
      <c r="B69">
        <v>79.153000000000006</v>
      </c>
      <c r="C69">
        <v>2655.136</v>
      </c>
    </row>
    <row r="70" spans="1:4" x14ac:dyDescent="0.25">
      <c r="A70">
        <v>13</v>
      </c>
      <c r="B70">
        <v>79.153000000000006</v>
      </c>
      <c r="C70">
        <v>2680.9180000000001</v>
      </c>
    </row>
    <row r="71" spans="1:4" x14ac:dyDescent="0.25">
      <c r="A71">
        <v>13</v>
      </c>
      <c r="B71">
        <v>79.153000000000006</v>
      </c>
      <c r="C71">
        <v>2726.3180000000002</v>
      </c>
    </row>
    <row r="73" spans="1:4" x14ac:dyDescent="0.25">
      <c r="A73">
        <v>14</v>
      </c>
      <c r="B73">
        <v>85.822999999999993</v>
      </c>
      <c r="C73">
        <v>2914.49</v>
      </c>
      <c r="D73">
        <f>AVERAGE(C73:C76)</f>
        <v>2902.3382499999998</v>
      </c>
    </row>
    <row r="74" spans="1:4" x14ac:dyDescent="0.25">
      <c r="A74">
        <v>14</v>
      </c>
      <c r="B74">
        <v>85.822999999999993</v>
      </c>
      <c r="C74">
        <v>2860.4940000000001</v>
      </c>
    </row>
    <row r="75" spans="1:4" x14ac:dyDescent="0.25">
      <c r="A75">
        <v>14</v>
      </c>
      <c r="B75">
        <v>85.822999999999993</v>
      </c>
      <c r="C75">
        <v>2891.9879999999998</v>
      </c>
    </row>
    <row r="76" spans="1:4" x14ac:dyDescent="0.25">
      <c r="A76">
        <v>14</v>
      </c>
      <c r="B76">
        <v>85.822999999999993</v>
      </c>
      <c r="C76">
        <v>2942.3809999999999</v>
      </c>
    </row>
    <row r="78" spans="1:4" x14ac:dyDescent="0.25">
      <c r="A78">
        <v>15</v>
      </c>
      <c r="B78">
        <v>91.382000000000005</v>
      </c>
      <c r="C78">
        <v>3033.665</v>
      </c>
      <c r="D78">
        <f>AVERAGE(C78:C81)</f>
        <v>3022.1099999999997</v>
      </c>
    </row>
    <row r="79" spans="1:4" x14ac:dyDescent="0.25">
      <c r="A79">
        <v>15</v>
      </c>
      <c r="B79">
        <v>91.382000000000005</v>
      </c>
      <c r="C79">
        <v>2978.386</v>
      </c>
    </row>
    <row r="80" spans="1:4" x14ac:dyDescent="0.25">
      <c r="A80">
        <v>15</v>
      </c>
      <c r="B80">
        <v>91.382000000000005</v>
      </c>
      <c r="C80">
        <v>3011.5949999999998</v>
      </c>
    </row>
    <row r="81" spans="1:4" x14ac:dyDescent="0.25">
      <c r="A81">
        <v>15</v>
      </c>
      <c r="B81">
        <v>91.382000000000005</v>
      </c>
      <c r="C81">
        <v>3064.7939999999999</v>
      </c>
    </row>
    <row r="83" spans="1:4" x14ac:dyDescent="0.25">
      <c r="A83">
        <v>16</v>
      </c>
      <c r="B83">
        <v>95.828999999999994</v>
      </c>
      <c r="C83">
        <v>2965.5360000000001</v>
      </c>
      <c r="D83">
        <f>AVERAGE(C83:C86)</f>
        <v>2952.8874999999998</v>
      </c>
    </row>
    <row r="84" spans="1:4" x14ac:dyDescent="0.25">
      <c r="A84">
        <v>16</v>
      </c>
      <c r="B84">
        <v>95.828999999999994</v>
      </c>
      <c r="C84">
        <v>2912.8150000000001</v>
      </c>
    </row>
    <row r="85" spans="1:4" x14ac:dyDescent="0.25">
      <c r="A85">
        <v>16</v>
      </c>
      <c r="B85">
        <v>95.828999999999994</v>
      </c>
      <c r="C85">
        <v>2941.98</v>
      </c>
    </row>
    <row r="86" spans="1:4" x14ac:dyDescent="0.25">
      <c r="A86">
        <v>16</v>
      </c>
      <c r="B86">
        <v>95.828999999999994</v>
      </c>
      <c r="C86">
        <v>2991.2190000000001</v>
      </c>
    </row>
    <row r="88" spans="1:4" x14ac:dyDescent="0.25">
      <c r="A88">
        <v>17</v>
      </c>
      <c r="B88">
        <v>100.276</v>
      </c>
      <c r="C88">
        <v>2145.3110000000001</v>
      </c>
      <c r="D88">
        <f>AVERAGE(C88:C91)</f>
        <v>2137.8184999999999</v>
      </c>
    </row>
    <row r="89" spans="1:4" x14ac:dyDescent="0.25">
      <c r="A89">
        <v>17</v>
      </c>
      <c r="B89">
        <v>100.276</v>
      </c>
      <c r="C89">
        <v>2108.6790000000001</v>
      </c>
    </row>
    <row r="90" spans="1:4" x14ac:dyDescent="0.25">
      <c r="A90">
        <v>17</v>
      </c>
      <c r="B90">
        <v>100.276</v>
      </c>
      <c r="C90">
        <v>2130.1799999999998</v>
      </c>
    </row>
    <row r="91" spans="1:4" x14ac:dyDescent="0.25">
      <c r="A91">
        <v>17</v>
      </c>
      <c r="B91">
        <v>100.276</v>
      </c>
      <c r="C91">
        <v>2167.1039999999998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1"/>
  <sheetViews>
    <sheetView tabSelected="1" zoomScaleNormal="100" workbookViewId="0">
      <selection activeCell="P7" sqref="P7:R46"/>
    </sheetView>
  </sheetViews>
  <sheetFormatPr defaultRowHeight="15" x14ac:dyDescent="0.25"/>
  <cols>
    <col min="12" max="12" width="24.140625" bestFit="1" customWidth="1"/>
    <col min="14" max="14" width="14.28515625" bestFit="1" customWidth="1"/>
    <col min="15" max="15" width="12.42578125" bestFit="1" customWidth="1"/>
    <col min="16" max="16" width="12.42578125" customWidth="1"/>
    <col min="18" max="18" width="14.28515625" bestFit="1" customWidth="1"/>
    <col min="19" max="19" width="14.28515625" customWidth="1"/>
  </cols>
  <sheetData>
    <row r="1" spans="1:19" x14ac:dyDescent="0.25">
      <c r="A1" t="s">
        <v>45</v>
      </c>
      <c r="C1">
        <v>102.5</v>
      </c>
      <c r="D1" t="s">
        <v>46</v>
      </c>
    </row>
    <row r="2" spans="1:19" x14ac:dyDescent="0.25">
      <c r="A2" t="s">
        <v>47</v>
      </c>
      <c r="C2">
        <v>7.44</v>
      </c>
      <c r="D2" t="s">
        <v>48</v>
      </c>
    </row>
    <row r="3" spans="1:19" x14ac:dyDescent="0.25">
      <c r="A3" t="s">
        <v>49</v>
      </c>
      <c r="C3">
        <v>11.4</v>
      </c>
      <c r="D3" t="s">
        <v>50</v>
      </c>
    </row>
    <row r="4" spans="1:19" x14ac:dyDescent="0.25">
      <c r="M4" s="11" t="s">
        <v>56</v>
      </c>
      <c r="Q4" s="11" t="s">
        <v>57</v>
      </c>
      <c r="S4" t="s">
        <v>62</v>
      </c>
    </row>
    <row r="5" spans="1:19" x14ac:dyDescent="0.25">
      <c r="A5" t="s">
        <v>7</v>
      </c>
      <c r="B5" t="s">
        <v>8</v>
      </c>
      <c r="C5" t="s">
        <v>27</v>
      </c>
      <c r="D5" t="s">
        <v>53</v>
      </c>
      <c r="H5" t="s">
        <v>8</v>
      </c>
      <c r="I5" s="7" t="s">
        <v>52</v>
      </c>
      <c r="K5" s="7" t="s">
        <v>51</v>
      </c>
      <c r="L5" s="7" t="s">
        <v>53</v>
      </c>
      <c r="M5" s="11" t="s">
        <v>51</v>
      </c>
      <c r="N5" s="11" t="s">
        <v>54</v>
      </c>
      <c r="O5" s="11"/>
      <c r="P5" s="11" t="s">
        <v>63</v>
      </c>
      <c r="Q5" s="11" t="s">
        <v>51</v>
      </c>
      <c r="R5" s="11" t="s">
        <v>60</v>
      </c>
      <c r="S5" s="11" t="s">
        <v>61</v>
      </c>
    </row>
    <row r="6" spans="1:19" x14ac:dyDescent="0.25">
      <c r="A6" t="s">
        <v>31</v>
      </c>
      <c r="B6" t="s">
        <v>32</v>
      </c>
      <c r="C6" t="s">
        <v>36</v>
      </c>
      <c r="D6" t="s">
        <v>36</v>
      </c>
      <c r="H6" t="s">
        <v>32</v>
      </c>
      <c r="I6" s="7" t="s">
        <v>31</v>
      </c>
      <c r="K6" s="7" t="s">
        <v>32</v>
      </c>
      <c r="L6" s="7" t="s">
        <v>36</v>
      </c>
      <c r="M6" s="11" t="s">
        <v>32</v>
      </c>
      <c r="N6" s="11" t="s">
        <v>36</v>
      </c>
      <c r="O6" s="11"/>
      <c r="P6" s="11" t="s">
        <v>64</v>
      </c>
      <c r="Q6" s="11" t="s">
        <v>32</v>
      </c>
      <c r="R6" s="11" t="s">
        <v>36</v>
      </c>
      <c r="S6" s="11" t="s">
        <v>36</v>
      </c>
    </row>
    <row r="7" spans="1:19" x14ac:dyDescent="0.25">
      <c r="H7">
        <v>0</v>
      </c>
      <c r="I7" s="7">
        <v>0</v>
      </c>
      <c r="K7" s="7">
        <v>0</v>
      </c>
      <c r="L7" s="7">
        <v>0</v>
      </c>
      <c r="M7">
        <v>0</v>
      </c>
      <c r="N7" s="13">
        <v>0</v>
      </c>
      <c r="O7" s="13"/>
      <c r="P7" s="14">
        <v>1</v>
      </c>
      <c r="Q7">
        <v>0</v>
      </c>
      <c r="R7" s="13">
        <v>0</v>
      </c>
      <c r="S7" s="13">
        <f>R7</f>
        <v>0</v>
      </c>
    </row>
    <row r="8" spans="1:19" x14ac:dyDescent="0.25">
      <c r="A8">
        <v>1</v>
      </c>
      <c r="B8">
        <v>4.6639999999999997</v>
      </c>
      <c r="C8">
        <v>61.28</v>
      </c>
      <c r="D8">
        <f>SUM(C8:C11)</f>
        <v>243.87799999999999</v>
      </c>
      <c r="H8">
        <f>B8</f>
        <v>4.6639999999999997</v>
      </c>
      <c r="I8" s="12">
        <f>K8/100</f>
        <v>2.1639999999999996E-2</v>
      </c>
      <c r="K8" s="8">
        <f>H8-2.5</f>
        <v>2.1639999999999997</v>
      </c>
      <c r="L8" s="8">
        <f>D8</f>
        <v>243.87799999999999</v>
      </c>
      <c r="M8">
        <v>0.5</v>
      </c>
      <c r="N8" s="13">
        <v>56.348890939999997</v>
      </c>
      <c r="O8" s="13"/>
      <c r="P8" s="14">
        <v>2</v>
      </c>
      <c r="Q8">
        <v>0.5</v>
      </c>
      <c r="R8" s="13">
        <v>56.348890939999997</v>
      </c>
      <c r="S8" s="13">
        <f t="shared" ref="S8:S15" si="0">R8</f>
        <v>56.348890939999997</v>
      </c>
    </row>
    <row r="9" spans="1:19" x14ac:dyDescent="0.25">
      <c r="A9">
        <v>1</v>
      </c>
      <c r="B9">
        <v>4.6639999999999997</v>
      </c>
      <c r="C9">
        <v>58.948999999999998</v>
      </c>
      <c r="H9">
        <f>B13</f>
        <v>9.1110000000000007</v>
      </c>
      <c r="I9" s="12">
        <f>K9/100</f>
        <v>6.6110000000000002E-2</v>
      </c>
      <c r="K9" s="8">
        <f>H9-2.5</f>
        <v>6.6110000000000007</v>
      </c>
      <c r="L9" s="8">
        <f>D13</f>
        <v>299.154</v>
      </c>
      <c r="M9">
        <v>0.7</v>
      </c>
      <c r="N9" s="13">
        <v>78.888447319999997</v>
      </c>
      <c r="O9" s="13"/>
      <c r="P9" s="14">
        <v>3</v>
      </c>
      <c r="Q9">
        <v>0.7</v>
      </c>
      <c r="R9" s="13">
        <v>78.888447319999997</v>
      </c>
      <c r="S9" s="13">
        <f t="shared" si="0"/>
        <v>78.888447319999997</v>
      </c>
    </row>
    <row r="10" spans="1:19" x14ac:dyDescent="0.25">
      <c r="A10">
        <v>1</v>
      </c>
      <c r="B10">
        <v>4.6639999999999997</v>
      </c>
      <c r="C10">
        <v>60.411000000000001</v>
      </c>
      <c r="H10">
        <f>B18</f>
        <v>13.558</v>
      </c>
      <c r="I10" s="12">
        <f>K10/100</f>
        <v>0.11058</v>
      </c>
      <c r="K10" s="8">
        <f>H10-2.5</f>
        <v>11.058</v>
      </c>
      <c r="L10" s="8">
        <f>D18</f>
        <v>263.065</v>
      </c>
      <c r="M10">
        <v>0.9</v>
      </c>
      <c r="N10" s="13">
        <v>101.4280037</v>
      </c>
      <c r="O10" s="13"/>
      <c r="P10" s="14">
        <v>4</v>
      </c>
      <c r="Q10">
        <v>0.9</v>
      </c>
      <c r="R10" s="13">
        <v>101.4280037</v>
      </c>
      <c r="S10" s="13">
        <f t="shared" si="0"/>
        <v>101.4280037</v>
      </c>
    </row>
    <row r="11" spans="1:19" x14ac:dyDescent="0.25">
      <c r="A11">
        <v>1</v>
      </c>
      <c r="B11">
        <v>4.6639999999999997</v>
      </c>
      <c r="C11">
        <v>63.238</v>
      </c>
      <c r="H11">
        <f>B23</f>
        <v>19.117000000000001</v>
      </c>
      <c r="I11" s="12">
        <f>K11/100</f>
        <v>0.16617000000000001</v>
      </c>
      <c r="K11" s="8">
        <f>H11-2.5</f>
        <v>16.617000000000001</v>
      </c>
      <c r="L11" s="8">
        <f>D23</f>
        <v>2338.3150000000001</v>
      </c>
      <c r="M11">
        <v>1.1000000000000001</v>
      </c>
      <c r="N11" s="13">
        <v>123.96756007</v>
      </c>
      <c r="O11" s="13"/>
      <c r="P11" s="14">
        <v>5</v>
      </c>
      <c r="Q11">
        <v>1.1000000000000001</v>
      </c>
      <c r="R11" s="13">
        <v>123.96756007</v>
      </c>
      <c r="S11" s="13">
        <f t="shared" si="0"/>
        <v>123.96756007</v>
      </c>
    </row>
    <row r="12" spans="1:19" x14ac:dyDescent="0.25">
      <c r="H12">
        <f>B28</f>
        <v>25.788</v>
      </c>
      <c r="I12" s="12">
        <f>K12/100</f>
        <v>0.23288</v>
      </c>
      <c r="K12" s="8">
        <f>H12-2.5</f>
        <v>23.288</v>
      </c>
      <c r="L12" s="8">
        <f>D28</f>
        <v>3317.5539999999996</v>
      </c>
      <c r="M12">
        <v>1.3</v>
      </c>
      <c r="N12" s="13">
        <v>146.50711645000001</v>
      </c>
      <c r="O12" s="13"/>
      <c r="P12" s="14">
        <v>6</v>
      </c>
      <c r="Q12">
        <v>1.3</v>
      </c>
      <c r="R12" s="13">
        <v>146.50711645000001</v>
      </c>
      <c r="S12" s="13">
        <f t="shared" si="0"/>
        <v>146.50711645000001</v>
      </c>
    </row>
    <row r="13" spans="1:19" x14ac:dyDescent="0.25">
      <c r="A13">
        <v>2</v>
      </c>
      <c r="B13">
        <v>9.1110000000000007</v>
      </c>
      <c r="C13">
        <v>75.19</v>
      </c>
      <c r="D13">
        <f t="shared" ref="D13:D68" si="1">SUM(C13:C16)</f>
        <v>299.154</v>
      </c>
      <c r="H13">
        <f>B33</f>
        <v>32.457999999999998</v>
      </c>
      <c r="I13" s="12">
        <f>K13/100</f>
        <v>0.29957999999999996</v>
      </c>
      <c r="K13" s="8">
        <f>H13-2.5</f>
        <v>29.957999999999998</v>
      </c>
      <c r="L13" s="8">
        <f>D33</f>
        <v>4000.739</v>
      </c>
      <c r="M13">
        <v>2.4</v>
      </c>
      <c r="N13" s="13">
        <v>246.81146885999999</v>
      </c>
      <c r="O13" s="13"/>
      <c r="P13" s="14">
        <v>7</v>
      </c>
      <c r="Q13">
        <v>2.4</v>
      </c>
      <c r="R13" s="13">
        <v>246.81146885999999</v>
      </c>
      <c r="S13" s="13">
        <f t="shared" si="0"/>
        <v>246.81146885999999</v>
      </c>
    </row>
    <row r="14" spans="1:19" x14ac:dyDescent="0.25">
      <c r="A14">
        <v>2</v>
      </c>
      <c r="B14">
        <v>9.1110000000000007</v>
      </c>
      <c r="C14">
        <v>71.558000000000007</v>
      </c>
      <c r="H14">
        <f>B38</f>
        <v>39.128999999999998</v>
      </c>
      <c r="I14" s="12">
        <f>K14/100</f>
        <v>0.36629</v>
      </c>
      <c r="K14" s="8">
        <f>H14-2.5</f>
        <v>36.628999999999998</v>
      </c>
      <c r="L14" s="8">
        <f>D38</f>
        <v>4781.1880000000001</v>
      </c>
      <c r="M14">
        <v>2.6</v>
      </c>
      <c r="N14" s="13">
        <v>249.29745940999999</v>
      </c>
      <c r="O14" s="13"/>
      <c r="P14" s="14">
        <v>8</v>
      </c>
      <c r="Q14">
        <v>2.6</v>
      </c>
      <c r="R14" s="13">
        <v>249.29745940999999</v>
      </c>
      <c r="S14" s="13">
        <f t="shared" si="0"/>
        <v>249.29745940999999</v>
      </c>
    </row>
    <row r="15" spans="1:19" x14ac:dyDescent="0.25">
      <c r="A15">
        <v>2</v>
      </c>
      <c r="B15">
        <v>9.1110000000000007</v>
      </c>
      <c r="C15">
        <v>74.228999999999999</v>
      </c>
      <c r="H15">
        <f>B43</f>
        <v>45.8</v>
      </c>
      <c r="I15" s="12">
        <f>K15/100</f>
        <v>0.433</v>
      </c>
      <c r="K15" s="8">
        <f>H15-2.5</f>
        <v>43.3</v>
      </c>
      <c r="L15" s="8">
        <f>D43</f>
        <v>5851.9840000000004</v>
      </c>
      <c r="M15">
        <v>4.7</v>
      </c>
      <c r="N15" s="13">
        <v>275.40036024</v>
      </c>
      <c r="O15" s="13" t="s">
        <v>58</v>
      </c>
      <c r="P15" s="14">
        <v>9</v>
      </c>
      <c r="Q15">
        <v>4.7</v>
      </c>
      <c r="R15" s="13">
        <v>275.40036024</v>
      </c>
      <c r="S15" s="13">
        <f t="shared" si="0"/>
        <v>275.40036024</v>
      </c>
    </row>
    <row r="16" spans="1:19" x14ac:dyDescent="0.25">
      <c r="A16">
        <v>2</v>
      </c>
      <c r="B16">
        <v>9.1110000000000007</v>
      </c>
      <c r="C16">
        <v>78.177000000000007</v>
      </c>
      <c r="H16">
        <f>B48</f>
        <v>52.47</v>
      </c>
      <c r="I16" s="12">
        <f>K16/100</f>
        <v>0.49969999999999998</v>
      </c>
      <c r="K16" s="8">
        <f>H16-2.5</f>
        <v>49.97</v>
      </c>
      <c r="L16" s="8">
        <f>D48</f>
        <v>6812.3640000000005</v>
      </c>
      <c r="M16">
        <v>6.8</v>
      </c>
      <c r="N16" s="13">
        <v>297.62019721000001</v>
      </c>
      <c r="O16" s="13" t="s">
        <v>59</v>
      </c>
      <c r="P16" s="14">
        <v>10</v>
      </c>
      <c r="Q16">
        <v>6.8</v>
      </c>
      <c r="R16" s="13">
        <v>297.62019721000001</v>
      </c>
      <c r="S16" s="13">
        <f>R16/2</f>
        <v>148.81009860500001</v>
      </c>
    </row>
    <row r="17" spans="1:20" x14ac:dyDescent="0.25">
      <c r="H17">
        <f>B53</f>
        <v>59.140999999999998</v>
      </c>
      <c r="I17" s="12">
        <f>K17/100</f>
        <v>0.56640999999999997</v>
      </c>
      <c r="K17" s="8">
        <f>H17-2.5</f>
        <v>56.640999999999998</v>
      </c>
      <c r="L17" s="8">
        <f>D53</f>
        <v>8020.8029999999999</v>
      </c>
      <c r="M17">
        <v>8.9</v>
      </c>
      <c r="N17" s="13">
        <v>280.57794401000001</v>
      </c>
      <c r="O17" s="13"/>
      <c r="P17" s="14">
        <v>11</v>
      </c>
      <c r="Q17">
        <v>8.9</v>
      </c>
      <c r="R17" s="13">
        <v>280.57794401000001</v>
      </c>
      <c r="S17" s="13">
        <f t="shared" ref="S17:S30" si="2">R17/2</f>
        <v>140.28897200500001</v>
      </c>
    </row>
    <row r="18" spans="1:20" x14ac:dyDescent="0.25">
      <c r="A18">
        <v>3</v>
      </c>
      <c r="B18">
        <v>13.558</v>
      </c>
      <c r="C18">
        <v>66.108000000000004</v>
      </c>
      <c r="D18">
        <f t="shared" si="1"/>
        <v>263.065</v>
      </c>
      <c r="H18">
        <f>B58</f>
        <v>65.811999999999998</v>
      </c>
      <c r="I18" s="12">
        <f>K18/100</f>
        <v>0.63312000000000002</v>
      </c>
      <c r="K18" s="8">
        <f>H18-2.5</f>
        <v>63.311999999999998</v>
      </c>
      <c r="L18" s="8">
        <f>D58</f>
        <v>9184.607</v>
      </c>
      <c r="M18">
        <v>11.4</v>
      </c>
      <c r="N18" s="13">
        <v>390.7382326</v>
      </c>
      <c r="O18" s="13"/>
      <c r="P18" s="14">
        <v>12</v>
      </c>
      <c r="Q18">
        <v>11.4</v>
      </c>
      <c r="R18" s="13">
        <v>390.7382326</v>
      </c>
      <c r="S18" s="13">
        <f t="shared" si="2"/>
        <v>195.3691163</v>
      </c>
    </row>
    <row r="19" spans="1:20" x14ac:dyDescent="0.25">
      <c r="A19">
        <v>3</v>
      </c>
      <c r="B19">
        <v>13.558</v>
      </c>
      <c r="C19">
        <v>62.744999999999997</v>
      </c>
      <c r="H19">
        <f>B63</f>
        <v>72.481999999999999</v>
      </c>
      <c r="I19" s="12">
        <f>K19/100</f>
        <v>0.69982</v>
      </c>
      <c r="K19" s="8">
        <f>H19-2.5</f>
        <v>69.981999999999999</v>
      </c>
      <c r="L19" s="8">
        <f>D63</f>
        <v>9815.4520000000011</v>
      </c>
      <c r="M19">
        <v>14.6</v>
      </c>
      <c r="N19" s="13">
        <v>1585.34157852</v>
      </c>
      <c r="O19" s="13"/>
      <c r="P19" s="14">
        <v>13</v>
      </c>
      <c r="Q19">
        <v>14.6</v>
      </c>
      <c r="R19" s="13">
        <v>1585.34157852</v>
      </c>
      <c r="S19" s="13">
        <f t="shared" si="2"/>
        <v>792.67078925999999</v>
      </c>
    </row>
    <row r="20" spans="1:20" x14ac:dyDescent="0.25">
      <c r="A20">
        <v>3</v>
      </c>
      <c r="B20">
        <v>13.558</v>
      </c>
      <c r="C20">
        <v>65.352000000000004</v>
      </c>
      <c r="H20">
        <f>B68</f>
        <v>79.153000000000006</v>
      </c>
      <c r="I20" s="12">
        <f>K20/100</f>
        <v>0.76653000000000004</v>
      </c>
      <c r="K20" s="8">
        <f>H20-2.5</f>
        <v>76.653000000000006</v>
      </c>
      <c r="L20" s="8">
        <f>D68</f>
        <v>10768.312999999998</v>
      </c>
      <c r="M20">
        <v>16.3</v>
      </c>
      <c r="N20" s="13">
        <v>2219.9746060399998</v>
      </c>
      <c r="O20" s="13"/>
      <c r="P20" s="14">
        <v>14</v>
      </c>
      <c r="Q20">
        <v>16.3</v>
      </c>
      <c r="R20" s="13">
        <v>2219.9746060399998</v>
      </c>
      <c r="S20" s="13">
        <f t="shared" si="2"/>
        <v>1109.9873030199999</v>
      </c>
    </row>
    <row r="21" spans="1:20" x14ac:dyDescent="0.25">
      <c r="A21">
        <v>3</v>
      </c>
      <c r="B21">
        <v>13.558</v>
      </c>
      <c r="C21">
        <v>68.86</v>
      </c>
      <c r="H21">
        <f>B73</f>
        <v>85.822999999999993</v>
      </c>
      <c r="I21" s="12">
        <f>K21/100</f>
        <v>0.83322999999999992</v>
      </c>
      <c r="K21" s="8">
        <f>H21-2.5</f>
        <v>83.322999999999993</v>
      </c>
      <c r="L21" s="8">
        <f>D73</f>
        <v>11609.352999999999</v>
      </c>
      <c r="M21">
        <v>17.899999999999999</v>
      </c>
      <c r="N21" s="13">
        <v>2526.6471296700001</v>
      </c>
      <c r="O21" s="13"/>
      <c r="P21" s="14">
        <v>15</v>
      </c>
      <c r="Q21">
        <v>17.899999999999999</v>
      </c>
      <c r="R21" s="13">
        <v>2526.6471296700001</v>
      </c>
      <c r="S21" s="13">
        <f t="shared" si="2"/>
        <v>1263.3235648350001</v>
      </c>
    </row>
    <row r="22" spans="1:20" x14ac:dyDescent="0.25">
      <c r="H22">
        <f>B78</f>
        <v>91.382000000000005</v>
      </c>
      <c r="I22" s="12">
        <f>K22/100</f>
        <v>0.88882000000000005</v>
      </c>
      <c r="K22" s="8">
        <f>H22-2.5</f>
        <v>88.882000000000005</v>
      </c>
      <c r="L22" s="8">
        <f>D78</f>
        <v>12088.439999999999</v>
      </c>
      <c r="M22">
        <v>19.5</v>
      </c>
      <c r="N22" s="13">
        <v>2761.5118276100002</v>
      </c>
      <c r="O22" s="13"/>
      <c r="P22" s="14">
        <v>16</v>
      </c>
      <c r="Q22">
        <v>19.5</v>
      </c>
      <c r="R22" s="13">
        <v>2761.5118276100002</v>
      </c>
      <c r="S22" s="13">
        <f t="shared" si="2"/>
        <v>1380.7559138050001</v>
      </c>
    </row>
    <row r="23" spans="1:20" x14ac:dyDescent="0.25">
      <c r="A23">
        <v>4</v>
      </c>
      <c r="B23">
        <v>19.117000000000001</v>
      </c>
      <c r="C23">
        <v>589.346</v>
      </c>
      <c r="D23">
        <f t="shared" si="1"/>
        <v>2338.3150000000001</v>
      </c>
      <c r="H23">
        <f>B83</f>
        <v>95.828999999999994</v>
      </c>
      <c r="I23" s="12">
        <f>K23/100</f>
        <v>0.93328999999999995</v>
      </c>
      <c r="K23" s="8">
        <f>H23-2.5</f>
        <v>93.328999999999994</v>
      </c>
      <c r="L23" s="8">
        <f>D83</f>
        <v>11811.55</v>
      </c>
      <c r="M23">
        <v>22.2</v>
      </c>
      <c r="N23" s="13">
        <v>3157.8460054000002</v>
      </c>
      <c r="O23" s="13"/>
      <c r="P23" s="14">
        <v>17</v>
      </c>
      <c r="Q23">
        <v>22.2</v>
      </c>
      <c r="R23" s="13">
        <v>3157.8460054000002</v>
      </c>
      <c r="S23" s="13">
        <f t="shared" si="2"/>
        <v>1578.9230027000001</v>
      </c>
    </row>
    <row r="24" spans="1:20" x14ac:dyDescent="0.25">
      <c r="A24">
        <v>4</v>
      </c>
      <c r="B24">
        <v>19.117000000000001</v>
      </c>
      <c r="C24">
        <v>568.37099999999998</v>
      </c>
      <c r="H24">
        <f>B88</f>
        <v>100.276</v>
      </c>
      <c r="I24" s="12">
        <f>K24/100</f>
        <v>0.97775999999999996</v>
      </c>
      <c r="K24" s="8">
        <f>H24-2.5</f>
        <v>97.775999999999996</v>
      </c>
      <c r="L24" s="8">
        <f>D88</f>
        <v>8551.2739999999994</v>
      </c>
      <c r="M24">
        <v>24.9</v>
      </c>
      <c r="N24" s="13">
        <v>3482.6655772099998</v>
      </c>
      <c r="O24" s="13"/>
      <c r="P24" s="14">
        <v>18</v>
      </c>
      <c r="Q24">
        <v>24.9</v>
      </c>
      <c r="R24" s="13">
        <v>3482.6655772099998</v>
      </c>
      <c r="S24" s="13">
        <f t="shared" si="2"/>
        <v>1741.3327886049999</v>
      </c>
    </row>
    <row r="25" spans="1:20" x14ac:dyDescent="0.25">
      <c r="A25">
        <v>4</v>
      </c>
      <c r="B25">
        <v>19.117000000000001</v>
      </c>
      <c r="C25">
        <v>582.26</v>
      </c>
      <c r="I25">
        <v>0</v>
      </c>
      <c r="K25">
        <v>100</v>
      </c>
      <c r="L25">
        <v>0</v>
      </c>
      <c r="M25">
        <v>27.6</v>
      </c>
      <c r="N25" s="13">
        <v>3759.2172263900002</v>
      </c>
      <c r="O25" s="13"/>
      <c r="P25" s="14">
        <v>19</v>
      </c>
      <c r="Q25">
        <v>27.6</v>
      </c>
      <c r="R25" s="13">
        <v>3759.2172263900002</v>
      </c>
      <c r="S25" s="13">
        <f t="shared" si="2"/>
        <v>1879.6086131950001</v>
      </c>
    </row>
    <row r="26" spans="1:20" x14ac:dyDescent="0.25">
      <c r="A26">
        <v>4</v>
      </c>
      <c r="B26">
        <v>19.117000000000001</v>
      </c>
      <c r="C26">
        <v>598.33799999999997</v>
      </c>
      <c r="M26">
        <v>35.799999999999997</v>
      </c>
      <c r="N26" s="13">
        <v>4684.2022076200001</v>
      </c>
      <c r="O26" s="13"/>
      <c r="P26" s="14">
        <v>20</v>
      </c>
      <c r="Q26">
        <v>30.332999999999998</v>
      </c>
      <c r="R26" s="13">
        <v>4044.61073962</v>
      </c>
      <c r="S26" s="13">
        <f t="shared" si="2"/>
        <v>2022.30536981</v>
      </c>
    </row>
    <row r="27" spans="1:20" x14ac:dyDescent="0.25">
      <c r="M27">
        <v>43.9</v>
      </c>
      <c r="N27" s="13">
        <v>5938.3750044999997</v>
      </c>
      <c r="O27" s="13"/>
      <c r="P27" s="14">
        <v>21</v>
      </c>
      <c r="Q27">
        <v>33.067</v>
      </c>
      <c r="R27" s="13">
        <v>4364.4649692700004</v>
      </c>
      <c r="S27" s="13">
        <f t="shared" si="2"/>
        <v>2182.2324846350002</v>
      </c>
    </row>
    <row r="28" spans="1:20" x14ac:dyDescent="0.25">
      <c r="A28">
        <v>5</v>
      </c>
      <c r="B28">
        <v>25.788</v>
      </c>
      <c r="C28">
        <v>836.18100000000004</v>
      </c>
      <c r="D28">
        <f t="shared" si="1"/>
        <v>3317.5539999999996</v>
      </c>
      <c r="M28">
        <v>52</v>
      </c>
      <c r="N28" s="13">
        <v>7180.0946505800002</v>
      </c>
      <c r="O28" s="13"/>
      <c r="P28" s="14">
        <v>22</v>
      </c>
      <c r="Q28">
        <v>35.799999999999997</v>
      </c>
      <c r="R28" s="13">
        <v>4684.2022076200001</v>
      </c>
      <c r="S28" s="13">
        <f t="shared" si="2"/>
        <v>2342.10110381</v>
      </c>
    </row>
    <row r="29" spans="1:20" x14ac:dyDescent="0.25">
      <c r="A29">
        <v>5</v>
      </c>
      <c r="B29">
        <v>25.788</v>
      </c>
      <c r="C29">
        <v>817.82899999999995</v>
      </c>
      <c r="M29">
        <v>60.2</v>
      </c>
      <c r="N29" s="13">
        <v>8641.6961848299998</v>
      </c>
      <c r="O29" s="13"/>
      <c r="P29" s="14">
        <v>23</v>
      </c>
      <c r="Q29">
        <v>38.5</v>
      </c>
      <c r="R29" s="13">
        <v>5081.5116870000002</v>
      </c>
      <c r="S29" s="13">
        <f t="shared" si="2"/>
        <v>2540.7558435000001</v>
      </c>
    </row>
    <row r="30" spans="1:20" x14ac:dyDescent="0.25">
      <c r="A30">
        <v>5</v>
      </c>
      <c r="B30">
        <v>25.788</v>
      </c>
      <c r="C30">
        <v>824.98900000000003</v>
      </c>
      <c r="M30">
        <v>66.7</v>
      </c>
      <c r="N30" s="13">
        <v>9505.0422113900004</v>
      </c>
      <c r="O30" s="13" t="s">
        <v>59</v>
      </c>
      <c r="P30" s="14">
        <v>24</v>
      </c>
      <c r="Q30">
        <v>41.2</v>
      </c>
      <c r="R30" s="13">
        <v>5514.9023630600004</v>
      </c>
      <c r="S30" s="13">
        <f t="shared" si="2"/>
        <v>2757.4511815300002</v>
      </c>
    </row>
    <row r="31" spans="1:20" x14ac:dyDescent="0.25">
      <c r="A31">
        <v>5</v>
      </c>
      <c r="B31">
        <v>25.788</v>
      </c>
      <c r="C31">
        <v>838.55499999999995</v>
      </c>
      <c r="M31">
        <v>68.3</v>
      </c>
      <c r="N31" s="13">
        <v>9656.3693478299992</v>
      </c>
      <c r="O31" s="13" t="s">
        <v>58</v>
      </c>
      <c r="P31" s="14">
        <v>25</v>
      </c>
      <c r="Q31">
        <v>43.9</v>
      </c>
      <c r="R31" s="13">
        <v>5938.3750044999997</v>
      </c>
      <c r="S31" s="13">
        <f>R31</f>
        <v>5938.3750044999997</v>
      </c>
      <c r="T31" t="s">
        <v>55</v>
      </c>
    </row>
    <row r="32" spans="1:20" x14ac:dyDescent="0.25">
      <c r="M32">
        <v>73.2</v>
      </c>
      <c r="N32" s="13">
        <v>10275.099233999999</v>
      </c>
      <c r="O32" s="13"/>
      <c r="P32" s="14">
        <v>26</v>
      </c>
      <c r="Q32">
        <v>46.6</v>
      </c>
      <c r="R32" s="13">
        <v>6327.1345247400004</v>
      </c>
      <c r="S32" s="13">
        <f t="shared" ref="S32:S46" si="3">R32</f>
        <v>6327.1345247400004</v>
      </c>
    </row>
    <row r="33" spans="1:19" x14ac:dyDescent="0.25">
      <c r="A33">
        <v>6</v>
      </c>
      <c r="B33">
        <v>32.457999999999998</v>
      </c>
      <c r="C33">
        <v>1008.4589999999999</v>
      </c>
      <c r="D33">
        <f t="shared" si="1"/>
        <v>4000.739</v>
      </c>
      <c r="M33">
        <v>76.400000000000006</v>
      </c>
      <c r="N33" s="13">
        <v>10732.17541448</v>
      </c>
      <c r="O33" s="13"/>
      <c r="P33" s="14">
        <v>27</v>
      </c>
      <c r="Q33">
        <v>49.3</v>
      </c>
      <c r="R33" s="13">
        <v>6715.8940449800002</v>
      </c>
      <c r="S33" s="13">
        <f t="shared" si="3"/>
        <v>6715.8940449800002</v>
      </c>
    </row>
    <row r="34" spans="1:19" x14ac:dyDescent="0.25">
      <c r="A34">
        <v>6</v>
      </c>
      <c r="B34">
        <v>32.457999999999998</v>
      </c>
      <c r="C34">
        <v>993.60199999999998</v>
      </c>
      <c r="M34">
        <v>84.6</v>
      </c>
      <c r="N34" s="13">
        <v>11719.4077039</v>
      </c>
      <c r="O34" s="13"/>
      <c r="P34" s="14">
        <v>28</v>
      </c>
      <c r="Q34">
        <v>52</v>
      </c>
      <c r="R34" s="13">
        <v>7180.0946505800002</v>
      </c>
      <c r="S34" s="13">
        <f t="shared" si="3"/>
        <v>7180.0946505800002</v>
      </c>
    </row>
    <row r="35" spans="1:19" x14ac:dyDescent="0.25">
      <c r="A35">
        <v>6</v>
      </c>
      <c r="B35">
        <v>32.457999999999998</v>
      </c>
      <c r="C35">
        <v>994.02</v>
      </c>
      <c r="M35">
        <v>89.4</v>
      </c>
      <c r="N35" s="13">
        <v>12056.187015969999</v>
      </c>
      <c r="O35" s="13"/>
      <c r="P35" s="14">
        <v>29</v>
      </c>
      <c r="Q35">
        <v>60.2</v>
      </c>
      <c r="R35" s="13">
        <v>8641.6961848299998</v>
      </c>
      <c r="S35" s="13">
        <f t="shared" si="3"/>
        <v>8641.6961848299998</v>
      </c>
    </row>
    <row r="36" spans="1:19" x14ac:dyDescent="0.25">
      <c r="A36">
        <v>6</v>
      </c>
      <c r="B36">
        <v>32.457999999999998</v>
      </c>
      <c r="C36">
        <v>1004.658</v>
      </c>
      <c r="M36">
        <v>94.3</v>
      </c>
      <c r="N36" s="13">
        <v>11099.67053159</v>
      </c>
      <c r="O36" s="13"/>
      <c r="P36" s="14">
        <v>30</v>
      </c>
      <c r="Q36">
        <v>66.7</v>
      </c>
      <c r="R36" s="13">
        <v>9505.0422113900004</v>
      </c>
      <c r="S36" s="13">
        <f t="shared" si="3"/>
        <v>9505.0422113900004</v>
      </c>
    </row>
    <row r="37" spans="1:19" x14ac:dyDescent="0.25">
      <c r="M37">
        <v>95.7</v>
      </c>
      <c r="N37" s="13">
        <v>10073.27376973</v>
      </c>
      <c r="O37" s="13"/>
      <c r="P37" s="14">
        <v>31</v>
      </c>
      <c r="Q37">
        <v>68.3</v>
      </c>
      <c r="R37" s="13">
        <v>9656.3693478299992</v>
      </c>
      <c r="S37" s="13">
        <f t="shared" si="3"/>
        <v>9656.3693478299992</v>
      </c>
    </row>
    <row r="38" spans="1:19" x14ac:dyDescent="0.25">
      <c r="A38">
        <v>7</v>
      </c>
      <c r="B38">
        <v>39.128999999999998</v>
      </c>
      <c r="C38">
        <v>1204.155</v>
      </c>
      <c r="D38">
        <f t="shared" si="1"/>
        <v>4781.1880000000001</v>
      </c>
      <c r="M38">
        <v>97.2</v>
      </c>
      <c r="N38" s="13">
        <v>8973.5629534500004</v>
      </c>
      <c r="O38" s="13"/>
      <c r="P38" s="14">
        <v>32</v>
      </c>
      <c r="Q38">
        <v>73.2</v>
      </c>
      <c r="R38" s="13">
        <v>10275.099233999999</v>
      </c>
      <c r="S38" s="13">
        <f t="shared" si="3"/>
        <v>10275.099233999999</v>
      </c>
    </row>
    <row r="39" spans="1:19" x14ac:dyDescent="0.25">
      <c r="A39">
        <v>7</v>
      </c>
      <c r="B39">
        <v>39.128999999999998</v>
      </c>
      <c r="C39">
        <v>1189.114</v>
      </c>
      <c r="M39">
        <v>98.6</v>
      </c>
      <c r="N39" s="13">
        <v>5382.9962230199999</v>
      </c>
      <c r="O39" s="13"/>
      <c r="P39" s="14">
        <v>33</v>
      </c>
      <c r="Q39">
        <v>76.400000000000006</v>
      </c>
      <c r="R39" s="13">
        <v>10732.17541448</v>
      </c>
      <c r="S39" s="13">
        <f t="shared" si="3"/>
        <v>10732.17541448</v>
      </c>
    </row>
    <row r="40" spans="1:19" x14ac:dyDescent="0.25">
      <c r="A40">
        <v>7</v>
      </c>
      <c r="B40">
        <v>39.128999999999998</v>
      </c>
      <c r="C40">
        <v>1187.2239999999999</v>
      </c>
      <c r="M40">
        <v>100</v>
      </c>
      <c r="N40" s="13">
        <v>0</v>
      </c>
      <c r="O40" s="13"/>
      <c r="P40" s="14">
        <v>34</v>
      </c>
      <c r="Q40">
        <v>84.6</v>
      </c>
      <c r="R40" s="13">
        <v>11719.4077039</v>
      </c>
      <c r="S40" s="13">
        <f t="shared" si="3"/>
        <v>11719.4077039</v>
      </c>
    </row>
    <row r="41" spans="1:19" x14ac:dyDescent="0.25">
      <c r="A41">
        <v>7</v>
      </c>
      <c r="B41">
        <v>39.128999999999998</v>
      </c>
      <c r="C41">
        <v>1200.6949999999999</v>
      </c>
      <c r="P41" s="14">
        <v>35</v>
      </c>
      <c r="Q41">
        <v>89.4</v>
      </c>
      <c r="R41" s="13">
        <v>12056.187015969999</v>
      </c>
      <c r="S41" s="13">
        <f t="shared" si="3"/>
        <v>12056.187015969999</v>
      </c>
    </row>
    <row r="42" spans="1:19" x14ac:dyDescent="0.25">
      <c r="P42" s="14">
        <v>36</v>
      </c>
      <c r="Q42">
        <v>94.3</v>
      </c>
      <c r="R42" s="13">
        <v>11099.67053159</v>
      </c>
      <c r="S42" s="13">
        <f t="shared" si="3"/>
        <v>11099.67053159</v>
      </c>
    </row>
    <row r="43" spans="1:19" x14ac:dyDescent="0.25">
      <c r="A43">
        <v>8</v>
      </c>
      <c r="B43">
        <v>45.8</v>
      </c>
      <c r="C43">
        <v>1471.71</v>
      </c>
      <c r="D43">
        <f t="shared" si="1"/>
        <v>5851.9840000000004</v>
      </c>
      <c r="P43" s="14">
        <v>37</v>
      </c>
      <c r="Q43">
        <v>95.7</v>
      </c>
      <c r="R43" s="13">
        <v>10073.27376973</v>
      </c>
      <c r="S43" s="13">
        <f t="shared" si="3"/>
        <v>10073.27376973</v>
      </c>
    </row>
    <row r="44" spans="1:19" x14ac:dyDescent="0.25">
      <c r="A44">
        <v>8</v>
      </c>
      <c r="B44">
        <v>45.8</v>
      </c>
      <c r="C44">
        <v>1443.8440000000001</v>
      </c>
      <c r="P44" s="14">
        <v>38</v>
      </c>
      <c r="Q44">
        <v>97.2</v>
      </c>
      <c r="R44" s="13">
        <v>8973.5629534500004</v>
      </c>
      <c r="S44" s="13">
        <f t="shared" si="3"/>
        <v>8973.5629534500004</v>
      </c>
    </row>
    <row r="45" spans="1:19" x14ac:dyDescent="0.25">
      <c r="A45">
        <v>8</v>
      </c>
      <c r="B45">
        <v>45.8</v>
      </c>
      <c r="C45">
        <v>1454.529</v>
      </c>
      <c r="P45" s="14">
        <v>39</v>
      </c>
      <c r="Q45">
        <v>98.6</v>
      </c>
      <c r="R45" s="13">
        <v>5382.9962230199999</v>
      </c>
      <c r="S45" s="13">
        <f t="shared" si="3"/>
        <v>5382.9962230199999</v>
      </c>
    </row>
    <row r="46" spans="1:19" x14ac:dyDescent="0.25">
      <c r="A46">
        <v>8</v>
      </c>
      <c r="B46">
        <v>45.8</v>
      </c>
      <c r="C46">
        <v>1481.9010000000001</v>
      </c>
      <c r="P46" s="14">
        <v>40</v>
      </c>
      <c r="Q46">
        <v>100</v>
      </c>
      <c r="R46" s="13">
        <v>0</v>
      </c>
      <c r="S46" s="13">
        <f t="shared" si="3"/>
        <v>0</v>
      </c>
    </row>
    <row r="48" spans="1:19" x14ac:dyDescent="0.25">
      <c r="A48">
        <v>9</v>
      </c>
      <c r="B48">
        <v>52.47</v>
      </c>
      <c r="C48">
        <v>1712.9670000000001</v>
      </c>
      <c r="D48">
        <f t="shared" si="1"/>
        <v>6812.3640000000005</v>
      </c>
    </row>
    <row r="49" spans="1:4" x14ac:dyDescent="0.25">
      <c r="A49">
        <v>9</v>
      </c>
      <c r="B49">
        <v>52.47</v>
      </c>
      <c r="C49">
        <v>1680.4290000000001</v>
      </c>
    </row>
    <row r="50" spans="1:4" x14ac:dyDescent="0.25">
      <c r="A50">
        <v>9</v>
      </c>
      <c r="B50">
        <v>52.47</v>
      </c>
      <c r="C50">
        <v>1694.154</v>
      </c>
    </row>
    <row r="51" spans="1:4" x14ac:dyDescent="0.25">
      <c r="A51">
        <v>9</v>
      </c>
      <c r="B51">
        <v>52.47</v>
      </c>
      <c r="C51">
        <v>1724.8140000000001</v>
      </c>
    </row>
    <row r="53" spans="1:4" x14ac:dyDescent="0.25">
      <c r="A53">
        <v>10</v>
      </c>
      <c r="B53">
        <v>59.140999999999998</v>
      </c>
      <c r="C53">
        <v>2016.0350000000001</v>
      </c>
      <c r="D53">
        <f t="shared" si="1"/>
        <v>8020.8029999999999</v>
      </c>
    </row>
    <row r="54" spans="1:4" x14ac:dyDescent="0.25">
      <c r="A54">
        <v>10</v>
      </c>
      <c r="B54">
        <v>59.140999999999998</v>
      </c>
      <c r="C54">
        <v>1977.634</v>
      </c>
    </row>
    <row r="55" spans="1:4" x14ac:dyDescent="0.25">
      <c r="A55">
        <v>10</v>
      </c>
      <c r="B55">
        <v>59.140999999999998</v>
      </c>
      <c r="C55">
        <v>1994.979</v>
      </c>
    </row>
    <row r="56" spans="1:4" x14ac:dyDescent="0.25">
      <c r="A56">
        <v>10</v>
      </c>
      <c r="B56">
        <v>59.140999999999998</v>
      </c>
      <c r="C56">
        <v>2032.155</v>
      </c>
    </row>
    <row r="58" spans="1:4" x14ac:dyDescent="0.25">
      <c r="A58">
        <v>11</v>
      </c>
      <c r="B58">
        <v>65.811999999999998</v>
      </c>
      <c r="C58">
        <v>2307.8429999999998</v>
      </c>
      <c r="D58">
        <f t="shared" si="1"/>
        <v>9184.607</v>
      </c>
    </row>
    <row r="59" spans="1:4" x14ac:dyDescent="0.25">
      <c r="A59">
        <v>11</v>
      </c>
      <c r="B59">
        <v>65.811999999999998</v>
      </c>
      <c r="C59">
        <v>2264.4920000000002</v>
      </c>
    </row>
    <row r="60" spans="1:4" x14ac:dyDescent="0.25">
      <c r="A60">
        <v>11</v>
      </c>
      <c r="B60">
        <v>65.811999999999998</v>
      </c>
      <c r="C60">
        <v>2285.078</v>
      </c>
    </row>
    <row r="61" spans="1:4" x14ac:dyDescent="0.25">
      <c r="A61">
        <v>11</v>
      </c>
      <c r="B61">
        <v>65.811999999999998</v>
      </c>
      <c r="C61">
        <v>2327.194</v>
      </c>
    </row>
    <row r="63" spans="1:4" x14ac:dyDescent="0.25">
      <c r="A63">
        <v>12</v>
      </c>
      <c r="B63">
        <v>72.481999999999999</v>
      </c>
      <c r="C63">
        <v>2467.4520000000002</v>
      </c>
      <c r="D63">
        <f t="shared" si="1"/>
        <v>9815.4520000000011</v>
      </c>
    </row>
    <row r="64" spans="1:4" x14ac:dyDescent="0.25">
      <c r="A64">
        <v>12</v>
      </c>
      <c r="B64">
        <v>72.481999999999999</v>
      </c>
      <c r="C64">
        <v>2421.6999999999998</v>
      </c>
    </row>
    <row r="65" spans="1:4" x14ac:dyDescent="0.25">
      <c r="A65">
        <v>12</v>
      </c>
      <c r="B65">
        <v>72.481999999999999</v>
      </c>
      <c r="C65">
        <v>2442.5459999999998</v>
      </c>
    </row>
    <row r="66" spans="1:4" x14ac:dyDescent="0.25">
      <c r="A66">
        <v>12</v>
      </c>
      <c r="B66">
        <v>72.481999999999999</v>
      </c>
      <c r="C66">
        <v>2483.7539999999999</v>
      </c>
    </row>
    <row r="68" spans="1:4" x14ac:dyDescent="0.25">
      <c r="A68">
        <v>13</v>
      </c>
      <c r="B68">
        <v>79.153000000000006</v>
      </c>
      <c r="C68">
        <v>2705.9409999999998</v>
      </c>
      <c r="D68">
        <f t="shared" si="1"/>
        <v>10768.312999999998</v>
      </c>
    </row>
    <row r="69" spans="1:4" x14ac:dyDescent="0.25">
      <c r="A69">
        <v>13</v>
      </c>
      <c r="B69">
        <v>79.153000000000006</v>
      </c>
      <c r="C69">
        <v>2655.136</v>
      </c>
    </row>
    <row r="70" spans="1:4" x14ac:dyDescent="0.25">
      <c r="A70">
        <v>13</v>
      </c>
      <c r="B70">
        <v>79.153000000000006</v>
      </c>
      <c r="C70">
        <v>2680.9180000000001</v>
      </c>
    </row>
    <row r="71" spans="1:4" x14ac:dyDescent="0.25">
      <c r="A71">
        <v>13</v>
      </c>
      <c r="B71">
        <v>79.153000000000006</v>
      </c>
      <c r="C71">
        <v>2726.3180000000002</v>
      </c>
    </row>
    <row r="73" spans="1:4" x14ac:dyDescent="0.25">
      <c r="A73">
        <v>14</v>
      </c>
      <c r="B73">
        <v>85.822999999999993</v>
      </c>
      <c r="C73">
        <v>2914.49</v>
      </c>
      <c r="D73">
        <f t="shared" ref="D73:D88" si="4">SUM(C73:C76)</f>
        <v>11609.352999999999</v>
      </c>
    </row>
    <row r="74" spans="1:4" x14ac:dyDescent="0.25">
      <c r="A74">
        <v>14</v>
      </c>
      <c r="B74">
        <v>85.822999999999993</v>
      </c>
      <c r="C74">
        <v>2860.4940000000001</v>
      </c>
    </row>
    <row r="75" spans="1:4" x14ac:dyDescent="0.25">
      <c r="A75">
        <v>14</v>
      </c>
      <c r="B75">
        <v>85.822999999999993</v>
      </c>
      <c r="C75">
        <v>2891.9879999999998</v>
      </c>
    </row>
    <row r="76" spans="1:4" x14ac:dyDescent="0.25">
      <c r="A76">
        <v>14</v>
      </c>
      <c r="B76">
        <v>85.822999999999993</v>
      </c>
      <c r="C76">
        <v>2942.3809999999999</v>
      </c>
    </row>
    <row r="78" spans="1:4" x14ac:dyDescent="0.25">
      <c r="A78">
        <v>15</v>
      </c>
      <c r="B78">
        <v>91.382000000000005</v>
      </c>
      <c r="C78">
        <v>3033.665</v>
      </c>
      <c r="D78">
        <f t="shared" si="4"/>
        <v>12088.439999999999</v>
      </c>
    </row>
    <row r="79" spans="1:4" x14ac:dyDescent="0.25">
      <c r="A79">
        <v>15</v>
      </c>
      <c r="B79">
        <v>91.382000000000005</v>
      </c>
      <c r="C79">
        <v>2978.386</v>
      </c>
    </row>
    <row r="80" spans="1:4" x14ac:dyDescent="0.25">
      <c r="A80">
        <v>15</v>
      </c>
      <c r="B80">
        <v>91.382000000000005</v>
      </c>
      <c r="C80">
        <v>3011.5949999999998</v>
      </c>
    </row>
    <row r="81" spans="1:4" x14ac:dyDescent="0.25">
      <c r="A81">
        <v>15</v>
      </c>
      <c r="B81">
        <v>91.382000000000005</v>
      </c>
      <c r="C81">
        <v>3064.7939999999999</v>
      </c>
    </row>
    <row r="83" spans="1:4" x14ac:dyDescent="0.25">
      <c r="A83">
        <v>16</v>
      </c>
      <c r="B83">
        <v>95.828999999999994</v>
      </c>
      <c r="C83">
        <v>2965.5360000000001</v>
      </c>
      <c r="D83">
        <f t="shared" si="4"/>
        <v>11811.55</v>
      </c>
    </row>
    <row r="84" spans="1:4" x14ac:dyDescent="0.25">
      <c r="A84">
        <v>16</v>
      </c>
      <c r="B84">
        <v>95.828999999999994</v>
      </c>
      <c r="C84">
        <v>2912.8150000000001</v>
      </c>
    </row>
    <row r="85" spans="1:4" x14ac:dyDescent="0.25">
      <c r="A85">
        <v>16</v>
      </c>
      <c r="B85">
        <v>95.828999999999994</v>
      </c>
      <c r="C85">
        <v>2941.98</v>
      </c>
    </row>
    <row r="86" spans="1:4" x14ac:dyDescent="0.25">
      <c r="A86">
        <v>16</v>
      </c>
      <c r="B86">
        <v>95.828999999999994</v>
      </c>
      <c r="C86">
        <v>2991.2190000000001</v>
      </c>
    </row>
    <row r="88" spans="1:4" x14ac:dyDescent="0.25">
      <c r="A88">
        <v>17</v>
      </c>
      <c r="B88">
        <v>100.276</v>
      </c>
      <c r="C88">
        <v>2145.3110000000001</v>
      </c>
      <c r="D88">
        <f t="shared" si="4"/>
        <v>8551.2739999999994</v>
      </c>
    </row>
    <row r="89" spans="1:4" x14ac:dyDescent="0.25">
      <c r="A89">
        <v>17</v>
      </c>
      <c r="B89">
        <v>100.276</v>
      </c>
      <c r="C89">
        <v>2108.6790000000001</v>
      </c>
    </row>
    <row r="90" spans="1:4" x14ac:dyDescent="0.25">
      <c r="A90">
        <v>17</v>
      </c>
      <c r="B90">
        <v>100.276</v>
      </c>
      <c r="C90">
        <v>2130.1799999999998</v>
      </c>
    </row>
    <row r="91" spans="1:4" x14ac:dyDescent="0.25">
      <c r="A91">
        <v>17</v>
      </c>
      <c r="B91">
        <v>100.276</v>
      </c>
      <c r="C91">
        <v>2167.1039999999998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NREL_5MW</vt:lpstr>
      <vt:lpstr>avg loads for DYMORE</vt:lpstr>
      <vt:lpstr>flap load dist for DYMORE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Perry Roth-Johnson</cp:lastModifiedBy>
  <dcterms:created xsi:type="dcterms:W3CDTF">2014-04-18T00:18:36Z</dcterms:created>
  <dcterms:modified xsi:type="dcterms:W3CDTF">2014-05-10T18:43:14Z</dcterms:modified>
</cp:coreProperties>
</file>