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4355" windowHeight="7740"/>
  </bookViews>
  <sheets>
    <sheet name="blade_definition" sheetId="1" r:id="rId1"/>
  </sheets>
  <calcPr calcId="0"/>
</workbook>
</file>

<file path=xl/calcChain.xml><?xml version="1.0" encoding="utf-8"?>
<calcChain xmlns="http://schemas.openxmlformats.org/spreadsheetml/2006/main">
  <c r="Q9" i="1" l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8" i="1"/>
  <c r="U15" i="1"/>
  <c r="U16" i="1"/>
  <c r="U17" i="1"/>
  <c r="U18" i="1"/>
  <c r="U19" i="1"/>
  <c r="U20" i="1"/>
  <c r="U21" i="1"/>
  <c r="U22" i="1"/>
  <c r="U23" i="1"/>
  <c r="U24" i="1"/>
  <c r="U14" i="1"/>
  <c r="T24" i="1"/>
  <c r="T20" i="1" s="1"/>
  <c r="T14" i="1"/>
  <c r="T15" i="1"/>
  <c r="T17" i="1"/>
  <c r="T16" i="1" l="1"/>
  <c r="T23" i="1"/>
  <c r="T22" i="1"/>
  <c r="T21" i="1"/>
  <c r="T18" i="1"/>
  <c r="T19" i="1"/>
</calcChain>
</file>

<file path=xl/sharedStrings.xml><?xml version="1.0" encoding="utf-8"?>
<sst xmlns="http://schemas.openxmlformats.org/spreadsheetml/2006/main" count="71" uniqueCount="62">
  <si>
    <t>blade station</t>
  </si>
  <si>
    <t>x1</t>
  </si>
  <si>
    <t>x2</t>
  </si>
  <si>
    <t>x3</t>
  </si>
  <si>
    <t>airfoil</t>
  </si>
  <si>
    <t>pitch axis</t>
  </si>
  <si>
    <t>chord</t>
  </si>
  <si>
    <t>twist</t>
  </si>
  <si>
    <t>root buildup height</t>
  </si>
  <si>
    <t>spar cap base</t>
  </si>
  <si>
    <t>spar cap height</t>
  </si>
  <si>
    <t>shear web 1 base biax</t>
  </si>
  <si>
    <t>shear web 1 base foam</t>
  </si>
  <si>
    <t>shear web 2 base biax</t>
  </si>
  <si>
    <t>shear web 2 base foam</t>
  </si>
  <si>
    <t>shear web 3 base biax</t>
  </si>
  <si>
    <t>shear web 3 base foam</t>
  </si>
  <si>
    <t>TE reinf base</t>
  </si>
  <si>
    <t>TE reinf height uniax</t>
  </si>
  <si>
    <t>TE reinf height foam</t>
  </si>
  <si>
    <t>LE panel height</t>
  </si>
  <si>
    <t>aft panel height</t>
  </si>
  <si>
    <t>internal surface triax</t>
  </si>
  <si>
    <t>internal surface resin</t>
  </si>
  <si>
    <t>external surface triax</t>
  </si>
  <si>
    <t>external surface gelcoat</t>
  </si>
  <si>
    <t>comment</t>
  </si>
  <si>
    <t>Cylinder</t>
  </si>
  <si>
    <t>SNL-100m-0pt007</t>
  </si>
  <si>
    <t>SNL-100m-0pt009</t>
  </si>
  <si>
    <t>SNL-100m-0pt011</t>
  </si>
  <si>
    <t>SNL-100m-Ellipse97</t>
  </si>
  <si>
    <t>SNL-100m-Ellipse93pt1</t>
  </si>
  <si>
    <t>main shear webs begin</t>
  </si>
  <si>
    <t>SNL-100m-Ellipse92pt5</t>
  </si>
  <si>
    <t>SNL-100m-Transition84</t>
  </si>
  <si>
    <t>SNL-100m-Transition76</t>
  </si>
  <si>
    <t>SNL-100m-Transition68</t>
  </si>
  <si>
    <t>transition</t>
  </si>
  <si>
    <t>SNL-100m-Transition60</t>
  </si>
  <si>
    <t>SNL-100m-Transition51</t>
  </si>
  <si>
    <t>SNL-100m-Transition47</t>
  </si>
  <si>
    <t>SNL-100m-Transition43pt5</t>
  </si>
  <si>
    <t>DU99-W-405</t>
  </si>
  <si>
    <t>maximum chord</t>
  </si>
  <si>
    <t>DU99-W-405_38</t>
  </si>
  <si>
    <t>DU99-W-350_36</t>
  </si>
  <si>
    <t>DU99-W-350_34</t>
  </si>
  <si>
    <t>DU97-W-300</t>
  </si>
  <si>
    <t>DU91-W2-250_26</t>
  </si>
  <si>
    <t>DU93-W-210_23</t>
  </si>
  <si>
    <t>DU93-W-210</t>
  </si>
  <si>
    <t>NACA_64-618_19</t>
  </si>
  <si>
    <t>NACA_64-618_18pt5</t>
  </si>
  <si>
    <t>NACA_64-618</t>
  </si>
  <si>
    <t>main shear webs end</t>
  </si>
  <si>
    <t>shear web 3 x2</t>
  </si>
  <si>
    <t>shear web 3 x2 from LE</t>
  </si>
  <si>
    <t>shear web 1 x2</t>
  </si>
  <si>
    <t>shear web 2 x2</t>
  </si>
  <si>
    <t>third shear web begins, placed at 78% chord (from LE)</t>
  </si>
  <si>
    <t>third shear web ends, placed at 68% chord (from 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</si>
</sst>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5"/>
  <sheetViews>
    <sheetView tabSelected="1" topLeftCell="I1" workbookViewId="0">
      <selection activeCell="T14" sqref="T14"/>
    </sheetView>
  </sheetViews>
  <sheetFormatPr defaultRowHeight="15" x14ac:dyDescent="0.25"/>
  <cols>
    <col min="1" max="1" width="12.5703125" bestFit="1" customWidth="1"/>
    <col min="2" max="2" width="5" customWidth="1"/>
    <col min="3" max="4" width="3" customWidth="1"/>
    <col min="5" max="5" width="24.5703125" customWidth="1"/>
    <col min="6" max="6" width="9.28515625" bestFit="1" customWidth="1"/>
    <col min="7" max="7" width="6" customWidth="1"/>
    <col min="8" max="8" width="5.42578125" customWidth="1"/>
    <col min="9" max="9" width="18.42578125" bestFit="1" customWidth="1"/>
    <col min="10" max="10" width="12.7109375" bestFit="1" customWidth="1"/>
    <col min="11" max="11" width="14.42578125" bestFit="1" customWidth="1"/>
    <col min="12" max="12" width="20.5703125" bestFit="1" customWidth="1"/>
    <col min="13" max="13" width="21.5703125" bestFit="1" customWidth="1"/>
    <col min="14" max="14" width="14.140625" bestFit="1" customWidth="1"/>
    <col min="15" max="15" width="20.5703125" bestFit="1" customWidth="1"/>
    <col min="16" max="16" width="21.5703125" bestFit="1" customWidth="1"/>
    <col min="17" max="17" width="14.140625" bestFit="1" customWidth="1"/>
    <col min="18" max="18" width="20.5703125" bestFit="1" customWidth="1"/>
    <col min="19" max="19" width="21.5703125" bestFit="1" customWidth="1"/>
    <col min="20" max="20" width="21.42578125" bestFit="1" customWidth="1"/>
    <col min="21" max="21" width="14.140625" bestFit="1" customWidth="1"/>
    <col min="22" max="22" width="12.28515625" bestFit="1" customWidth="1"/>
    <col min="23" max="23" width="19.42578125" bestFit="1" customWidth="1"/>
    <col min="24" max="24" width="19.140625" bestFit="1" customWidth="1"/>
    <col min="25" max="25" width="14.5703125" bestFit="1" customWidth="1"/>
    <col min="26" max="26" width="15.140625" bestFit="1" customWidth="1"/>
    <col min="27" max="27" width="19.5703125" bestFit="1" customWidth="1"/>
    <col min="28" max="29" width="20" bestFit="1" customWidth="1"/>
    <col min="30" max="30" width="22.5703125" bestFit="1" customWidth="1"/>
    <col min="31" max="31" width="49.2851562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58</v>
      </c>
      <c r="O1" t="s">
        <v>13</v>
      </c>
      <c r="P1" t="s">
        <v>14</v>
      </c>
      <c r="Q1" t="s">
        <v>59</v>
      </c>
      <c r="R1" t="s">
        <v>15</v>
      </c>
      <c r="S1" t="s">
        <v>16</v>
      </c>
      <c r="T1" t="s">
        <v>57</v>
      </c>
      <c r="U1" t="s">
        <v>56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</row>
    <row r="2" spans="1:31" x14ac:dyDescent="0.25">
      <c r="A2">
        <v>1</v>
      </c>
      <c r="B2">
        <v>0</v>
      </c>
      <c r="C2">
        <v>0</v>
      </c>
      <c r="D2">
        <v>0</v>
      </c>
      <c r="E2" t="s">
        <v>27</v>
      </c>
      <c r="F2">
        <v>0.5</v>
      </c>
      <c r="G2">
        <v>5.694</v>
      </c>
      <c r="H2">
        <v>13.308</v>
      </c>
      <c r="I2">
        <v>0.16</v>
      </c>
      <c r="AA2">
        <v>5.0000000000000001E-3</v>
      </c>
      <c r="AB2">
        <v>5.0000000000000001E-3</v>
      </c>
      <c r="AC2">
        <v>5.0000000000000001E-3</v>
      </c>
      <c r="AD2">
        <v>5.9999999999999995E-4</v>
      </c>
    </row>
    <row r="3" spans="1:31" x14ac:dyDescent="0.25">
      <c r="A3">
        <v>2</v>
      </c>
      <c r="B3">
        <v>0.5</v>
      </c>
      <c r="C3">
        <v>0</v>
      </c>
      <c r="D3">
        <v>0</v>
      </c>
      <c r="E3" t="s">
        <v>27</v>
      </c>
      <c r="F3">
        <v>0.5</v>
      </c>
      <c r="G3">
        <v>5.694</v>
      </c>
      <c r="H3">
        <v>13.308</v>
      </c>
      <c r="I3">
        <v>0.14000000000000001</v>
      </c>
      <c r="J3">
        <v>1.5</v>
      </c>
      <c r="K3">
        <v>1.2999999999999999E-2</v>
      </c>
      <c r="V3">
        <v>1</v>
      </c>
      <c r="W3">
        <v>1E-3</v>
      </c>
      <c r="AA3">
        <v>5.0000000000000001E-3</v>
      </c>
      <c r="AB3">
        <v>5.0000000000000001E-3</v>
      </c>
      <c r="AC3">
        <v>5.0000000000000001E-3</v>
      </c>
      <c r="AD3">
        <v>5.9999999999999995E-4</v>
      </c>
    </row>
    <row r="4" spans="1:31" x14ac:dyDescent="0.25">
      <c r="A4">
        <v>3</v>
      </c>
      <c r="B4">
        <v>0.7</v>
      </c>
      <c r="C4">
        <v>0</v>
      </c>
      <c r="D4">
        <v>0</v>
      </c>
      <c r="E4" t="s">
        <v>28</v>
      </c>
      <c r="F4">
        <v>0.5</v>
      </c>
      <c r="G4">
        <v>5.694</v>
      </c>
      <c r="H4">
        <v>13.308</v>
      </c>
      <c r="I4">
        <v>0.12</v>
      </c>
      <c r="J4">
        <v>1.5</v>
      </c>
      <c r="K4">
        <v>1.2999999999999999E-2</v>
      </c>
      <c r="V4">
        <v>1</v>
      </c>
      <c r="W4">
        <v>2E-3</v>
      </c>
      <c r="AA4">
        <v>5.0000000000000001E-3</v>
      </c>
      <c r="AB4">
        <v>5.0000000000000001E-3</v>
      </c>
      <c r="AC4">
        <v>5.0000000000000001E-3</v>
      </c>
      <c r="AD4">
        <v>5.9999999999999995E-4</v>
      </c>
    </row>
    <row r="5" spans="1:31" x14ac:dyDescent="0.25">
      <c r="A5">
        <v>4</v>
      </c>
      <c r="B5">
        <v>0.9</v>
      </c>
      <c r="C5">
        <v>0</v>
      </c>
      <c r="D5">
        <v>0</v>
      </c>
      <c r="E5" t="s">
        <v>29</v>
      </c>
      <c r="F5">
        <v>0.5</v>
      </c>
      <c r="G5">
        <v>5.694</v>
      </c>
      <c r="H5">
        <v>13.308</v>
      </c>
      <c r="I5">
        <v>0.1</v>
      </c>
      <c r="J5">
        <v>1.5</v>
      </c>
      <c r="K5">
        <v>1.2999999999999999E-2</v>
      </c>
      <c r="V5">
        <v>1</v>
      </c>
      <c r="W5">
        <v>3.0000000000000001E-3</v>
      </c>
      <c r="AA5">
        <v>5.0000000000000001E-3</v>
      </c>
      <c r="AB5">
        <v>5.0000000000000001E-3</v>
      </c>
      <c r="AC5">
        <v>5.0000000000000001E-3</v>
      </c>
      <c r="AD5">
        <v>5.9999999999999995E-4</v>
      </c>
    </row>
    <row r="6" spans="1:31" x14ac:dyDescent="0.25">
      <c r="A6">
        <v>5</v>
      </c>
      <c r="B6">
        <v>1.1000000000000001</v>
      </c>
      <c r="C6">
        <v>0</v>
      </c>
      <c r="D6">
        <v>0</v>
      </c>
      <c r="E6" t="s">
        <v>30</v>
      </c>
      <c r="F6">
        <v>0.5</v>
      </c>
      <c r="G6">
        <v>5.694</v>
      </c>
      <c r="H6">
        <v>13.308</v>
      </c>
      <c r="I6">
        <v>0.08</v>
      </c>
      <c r="J6">
        <v>1.5</v>
      </c>
      <c r="K6">
        <v>1.2999999999999999E-2</v>
      </c>
      <c r="V6">
        <v>1</v>
      </c>
      <c r="W6">
        <v>5.0000000000000001E-3</v>
      </c>
      <c r="AA6">
        <v>5.0000000000000001E-3</v>
      </c>
      <c r="AB6">
        <v>5.0000000000000001E-3</v>
      </c>
      <c r="AC6">
        <v>5.0000000000000001E-3</v>
      </c>
      <c r="AD6">
        <v>5.9999999999999995E-4</v>
      </c>
    </row>
    <row r="7" spans="1:31" x14ac:dyDescent="0.25">
      <c r="A7">
        <v>6</v>
      </c>
      <c r="B7">
        <v>1.3</v>
      </c>
      <c r="C7">
        <v>0</v>
      </c>
      <c r="D7">
        <v>0</v>
      </c>
      <c r="E7" t="s">
        <v>31</v>
      </c>
      <c r="F7">
        <v>0.5</v>
      </c>
      <c r="G7">
        <v>5.694</v>
      </c>
      <c r="H7">
        <v>13.308</v>
      </c>
      <c r="I7">
        <v>7.0000000000000007E-2</v>
      </c>
      <c r="J7">
        <v>1.5</v>
      </c>
      <c r="K7">
        <v>1.2999999999999999E-2</v>
      </c>
      <c r="V7">
        <v>1</v>
      </c>
      <c r="W7">
        <v>7.0000000000000001E-3</v>
      </c>
      <c r="Y7">
        <v>1E-3</v>
      </c>
      <c r="Z7">
        <v>1E-3</v>
      </c>
      <c r="AA7">
        <v>5.0000000000000001E-3</v>
      </c>
      <c r="AB7">
        <v>5.0000000000000001E-3</v>
      </c>
      <c r="AC7">
        <v>5.0000000000000001E-3</v>
      </c>
      <c r="AD7">
        <v>5.9999999999999995E-4</v>
      </c>
    </row>
    <row r="8" spans="1:31" x14ac:dyDescent="0.25">
      <c r="A8">
        <v>7</v>
      </c>
      <c r="B8">
        <v>2.4</v>
      </c>
      <c r="C8">
        <v>0</v>
      </c>
      <c r="D8">
        <v>0</v>
      </c>
      <c r="E8" t="s">
        <v>32</v>
      </c>
      <c r="F8">
        <v>0.499</v>
      </c>
      <c r="G8">
        <v>5.7919999999999998</v>
      </c>
      <c r="H8">
        <v>13.308</v>
      </c>
      <c r="I8">
        <v>6.3E-2</v>
      </c>
      <c r="J8">
        <v>1.5</v>
      </c>
      <c r="K8">
        <v>1.2999999999999999E-2</v>
      </c>
      <c r="L8">
        <v>3.0000000000000001E-3</v>
      </c>
      <c r="M8">
        <v>0.08</v>
      </c>
      <c r="N8">
        <f>-J8/2</f>
        <v>-0.75</v>
      </c>
      <c r="O8">
        <v>3.0000000000000001E-3</v>
      </c>
      <c r="P8">
        <v>0.08</v>
      </c>
      <c r="Q8">
        <f>J8/2</f>
        <v>0.75</v>
      </c>
      <c r="V8">
        <v>1</v>
      </c>
      <c r="W8">
        <v>8.0000000000000002E-3</v>
      </c>
      <c r="Y8">
        <v>3.5000000000000001E-3</v>
      </c>
      <c r="Z8">
        <v>3.5000000000000001E-3</v>
      </c>
      <c r="AA8">
        <v>5.0000000000000001E-3</v>
      </c>
      <c r="AB8">
        <v>5.0000000000000001E-3</v>
      </c>
      <c r="AC8">
        <v>5.0000000000000001E-3</v>
      </c>
      <c r="AD8">
        <v>5.9999999999999995E-4</v>
      </c>
      <c r="AE8" t="s">
        <v>33</v>
      </c>
    </row>
    <row r="9" spans="1:31" x14ac:dyDescent="0.25">
      <c r="A9">
        <v>8</v>
      </c>
      <c r="B9">
        <v>2.6</v>
      </c>
      <c r="C9">
        <v>0</v>
      </c>
      <c r="D9">
        <v>0</v>
      </c>
      <c r="E9" t="s">
        <v>34</v>
      </c>
      <c r="F9">
        <v>0.498</v>
      </c>
      <c r="G9">
        <v>5.8109999999999999</v>
      </c>
      <c r="H9">
        <v>13.308</v>
      </c>
      <c r="I9">
        <v>5.5E-2</v>
      </c>
      <c r="J9">
        <v>1.5</v>
      </c>
      <c r="K9">
        <v>1.2999999999999999E-2</v>
      </c>
      <c r="L9">
        <v>3.0000000000000001E-3</v>
      </c>
      <c r="M9">
        <v>0.08</v>
      </c>
      <c r="N9">
        <f t="shared" ref="N9:N31" si="0">-J9/2</f>
        <v>-0.75</v>
      </c>
      <c r="O9">
        <v>3.0000000000000001E-3</v>
      </c>
      <c r="P9">
        <v>0.08</v>
      </c>
      <c r="Q9">
        <f t="shared" ref="Q9:Q31" si="1">J9/2</f>
        <v>0.75</v>
      </c>
      <c r="V9">
        <v>1</v>
      </c>
      <c r="W9">
        <v>8.9999999999999993E-3</v>
      </c>
      <c r="Y9">
        <v>1.2999999999999999E-2</v>
      </c>
      <c r="Z9">
        <v>1.2999999999999999E-2</v>
      </c>
      <c r="AA9">
        <v>5.0000000000000001E-3</v>
      </c>
      <c r="AB9">
        <v>5.0000000000000001E-3</v>
      </c>
      <c r="AC9">
        <v>5.0000000000000001E-3</v>
      </c>
      <c r="AD9">
        <v>5.9999999999999995E-4</v>
      </c>
    </row>
    <row r="10" spans="1:31" x14ac:dyDescent="0.25">
      <c r="A10">
        <v>9</v>
      </c>
      <c r="B10">
        <v>4.7</v>
      </c>
      <c r="C10">
        <v>0</v>
      </c>
      <c r="D10">
        <v>0</v>
      </c>
      <c r="E10" t="s">
        <v>35</v>
      </c>
      <c r="F10">
        <v>0.48299999999999998</v>
      </c>
      <c r="G10">
        <v>6.0579999999999998</v>
      </c>
      <c r="H10">
        <v>13.308</v>
      </c>
      <c r="I10">
        <v>0.04</v>
      </c>
      <c r="J10">
        <v>1.5</v>
      </c>
      <c r="K10">
        <v>0.02</v>
      </c>
      <c r="L10">
        <v>3.0000000000000001E-3</v>
      </c>
      <c r="M10">
        <v>0.08</v>
      </c>
      <c r="N10">
        <f t="shared" si="0"/>
        <v>-0.75</v>
      </c>
      <c r="O10">
        <v>3.0000000000000001E-3</v>
      </c>
      <c r="P10">
        <v>0.08</v>
      </c>
      <c r="Q10">
        <f t="shared" si="1"/>
        <v>0.75</v>
      </c>
      <c r="V10">
        <v>1</v>
      </c>
      <c r="W10">
        <v>1.2999999999999999E-2</v>
      </c>
      <c r="Y10">
        <v>0.03</v>
      </c>
      <c r="Z10">
        <v>0.1</v>
      </c>
      <c r="AA10">
        <v>5.0000000000000001E-3</v>
      </c>
      <c r="AB10">
        <v>5.0000000000000001E-3</v>
      </c>
      <c r="AC10">
        <v>5.0000000000000001E-3</v>
      </c>
      <c r="AD10">
        <v>5.9999999999999995E-4</v>
      </c>
    </row>
    <row r="11" spans="1:31" x14ac:dyDescent="0.25">
      <c r="A11">
        <v>10</v>
      </c>
      <c r="B11">
        <v>6.8</v>
      </c>
      <c r="C11">
        <v>0</v>
      </c>
      <c r="D11">
        <v>0</v>
      </c>
      <c r="E11" t="s">
        <v>36</v>
      </c>
      <c r="F11">
        <v>0.46800000000000003</v>
      </c>
      <c r="G11">
        <v>6.3040000000000003</v>
      </c>
      <c r="H11">
        <v>13.308</v>
      </c>
      <c r="I11">
        <v>2.5000000000000001E-2</v>
      </c>
      <c r="J11">
        <v>1.5</v>
      </c>
      <c r="K11">
        <v>0.03</v>
      </c>
      <c r="L11">
        <v>3.0000000000000001E-3</v>
      </c>
      <c r="M11">
        <v>0.08</v>
      </c>
      <c r="N11">
        <f t="shared" si="0"/>
        <v>-0.75</v>
      </c>
      <c r="O11">
        <v>3.0000000000000001E-3</v>
      </c>
      <c r="P11">
        <v>0.08</v>
      </c>
      <c r="Q11">
        <f t="shared" si="1"/>
        <v>0.75</v>
      </c>
      <c r="V11">
        <v>1</v>
      </c>
      <c r="W11">
        <v>1.7999999999999999E-2</v>
      </c>
      <c r="Y11">
        <v>0.05</v>
      </c>
      <c r="Z11">
        <v>0.1</v>
      </c>
      <c r="AA11">
        <v>5.0000000000000001E-3</v>
      </c>
      <c r="AB11">
        <v>5.0000000000000001E-3</v>
      </c>
      <c r="AC11">
        <v>5.0000000000000001E-3</v>
      </c>
      <c r="AD11">
        <v>5.9999999999999995E-4</v>
      </c>
    </row>
    <row r="12" spans="1:31" x14ac:dyDescent="0.25">
      <c r="A12">
        <v>11</v>
      </c>
      <c r="B12">
        <v>8.9</v>
      </c>
      <c r="C12">
        <v>0</v>
      </c>
      <c r="D12">
        <v>0</v>
      </c>
      <c r="E12" t="s">
        <v>37</v>
      </c>
      <c r="F12">
        <v>0.45300000000000001</v>
      </c>
      <c r="G12">
        <v>6.5510000000000002</v>
      </c>
      <c r="H12">
        <v>13.308</v>
      </c>
      <c r="I12">
        <v>1.4999999999999999E-2</v>
      </c>
      <c r="J12">
        <v>1.5</v>
      </c>
      <c r="K12">
        <v>5.0999999999999997E-2</v>
      </c>
      <c r="L12">
        <v>3.0000000000000001E-3</v>
      </c>
      <c r="M12">
        <v>0.08</v>
      </c>
      <c r="N12">
        <f t="shared" si="0"/>
        <v>-0.75</v>
      </c>
      <c r="O12">
        <v>3.0000000000000001E-3</v>
      </c>
      <c r="P12">
        <v>0.08</v>
      </c>
      <c r="Q12">
        <f t="shared" si="1"/>
        <v>0.75</v>
      </c>
      <c r="V12">
        <v>1</v>
      </c>
      <c r="W12">
        <v>2.5000000000000001E-2</v>
      </c>
      <c r="X12">
        <v>0.06</v>
      </c>
      <c r="Y12">
        <v>0.06</v>
      </c>
      <c r="Z12">
        <v>0.1</v>
      </c>
      <c r="AA12">
        <v>5.0000000000000001E-3</v>
      </c>
      <c r="AB12">
        <v>5.0000000000000001E-3</v>
      </c>
      <c r="AC12">
        <v>5.0000000000000001E-3</v>
      </c>
      <c r="AD12">
        <v>5.9999999999999995E-4</v>
      </c>
      <c r="AE12" t="s">
        <v>38</v>
      </c>
    </row>
    <row r="13" spans="1:31" x14ac:dyDescent="0.25">
      <c r="A13">
        <v>12</v>
      </c>
      <c r="B13">
        <v>11.4</v>
      </c>
      <c r="C13">
        <v>0</v>
      </c>
      <c r="D13">
        <v>0</v>
      </c>
      <c r="E13" t="s">
        <v>39</v>
      </c>
      <c r="F13">
        <v>0.435</v>
      </c>
      <c r="G13">
        <v>6.835</v>
      </c>
      <c r="H13">
        <v>13.308</v>
      </c>
      <c r="I13">
        <v>5.0000000000000001E-3</v>
      </c>
      <c r="J13">
        <v>1.5</v>
      </c>
      <c r="K13">
        <v>6.8000000000000005E-2</v>
      </c>
      <c r="L13">
        <v>3.0000000000000001E-3</v>
      </c>
      <c r="M13">
        <v>0.08</v>
      </c>
      <c r="N13">
        <f t="shared" si="0"/>
        <v>-0.75</v>
      </c>
      <c r="O13">
        <v>3.0000000000000001E-3</v>
      </c>
      <c r="P13">
        <v>0.08</v>
      </c>
      <c r="Q13">
        <f t="shared" si="1"/>
        <v>0.75</v>
      </c>
      <c r="V13">
        <v>1</v>
      </c>
      <c r="W13">
        <v>3.3000000000000002E-2</v>
      </c>
      <c r="X13">
        <v>0.06</v>
      </c>
      <c r="Y13">
        <v>0.06</v>
      </c>
      <c r="Z13">
        <v>0.1</v>
      </c>
      <c r="AA13">
        <v>5.0000000000000001E-3</v>
      </c>
      <c r="AB13">
        <v>5.0000000000000001E-3</v>
      </c>
      <c r="AC13">
        <v>5.0000000000000001E-3</v>
      </c>
      <c r="AD13">
        <v>5.9999999999999995E-4</v>
      </c>
    </row>
    <row r="14" spans="1:31" x14ac:dyDescent="0.25">
      <c r="A14">
        <v>13</v>
      </c>
      <c r="B14">
        <v>14.6</v>
      </c>
      <c r="C14">
        <v>0</v>
      </c>
      <c r="D14">
        <v>0</v>
      </c>
      <c r="E14" t="s">
        <v>40</v>
      </c>
      <c r="F14">
        <v>0.41</v>
      </c>
      <c r="G14">
        <v>7.2149999999999999</v>
      </c>
      <c r="H14">
        <v>13.308</v>
      </c>
      <c r="J14">
        <v>1.5</v>
      </c>
      <c r="K14">
        <v>9.4E-2</v>
      </c>
      <c r="L14">
        <v>3.0000000000000001E-3</v>
      </c>
      <c r="M14">
        <v>0.08</v>
      </c>
      <c r="N14">
        <f t="shared" si="0"/>
        <v>-0.75</v>
      </c>
      <c r="O14">
        <v>3.0000000000000001E-3</v>
      </c>
      <c r="P14">
        <v>0.08</v>
      </c>
      <c r="Q14">
        <f t="shared" si="1"/>
        <v>0.75</v>
      </c>
      <c r="R14">
        <v>3.0000000000000001E-3</v>
      </c>
      <c r="S14">
        <v>0.08</v>
      </c>
      <c r="T14">
        <f>0.78*G14</f>
        <v>5.6276999999999999</v>
      </c>
      <c r="U14">
        <f>T14-F14*G14</f>
        <v>2.6695500000000001</v>
      </c>
      <c r="V14">
        <v>1</v>
      </c>
      <c r="W14">
        <v>0.04</v>
      </c>
      <c r="X14">
        <v>0.06</v>
      </c>
      <c r="Y14">
        <v>0.06</v>
      </c>
      <c r="Z14">
        <v>0.1</v>
      </c>
      <c r="AA14">
        <v>5.0000000000000001E-3</v>
      </c>
      <c r="AB14">
        <v>5.0000000000000001E-3</v>
      </c>
      <c r="AC14">
        <v>5.0000000000000001E-3</v>
      </c>
      <c r="AD14">
        <v>5.9999999999999995E-4</v>
      </c>
      <c r="AE14" t="s">
        <v>60</v>
      </c>
    </row>
    <row r="15" spans="1:31" x14ac:dyDescent="0.25">
      <c r="A15">
        <v>14</v>
      </c>
      <c r="B15">
        <v>16.3</v>
      </c>
      <c r="C15">
        <v>0</v>
      </c>
      <c r="D15">
        <v>0</v>
      </c>
      <c r="E15" t="s">
        <v>41</v>
      </c>
      <c r="F15">
        <v>0.4</v>
      </c>
      <c r="G15">
        <v>7.4039999999999999</v>
      </c>
      <c r="H15">
        <v>13.177</v>
      </c>
      <c r="J15">
        <v>1.5</v>
      </c>
      <c r="K15">
        <v>0.111</v>
      </c>
      <c r="L15">
        <v>3.0000000000000001E-3</v>
      </c>
      <c r="M15">
        <v>0.08</v>
      </c>
      <c r="N15">
        <f t="shared" si="0"/>
        <v>-0.75</v>
      </c>
      <c r="O15">
        <v>3.0000000000000001E-3</v>
      </c>
      <c r="P15">
        <v>0.08</v>
      </c>
      <c r="Q15">
        <f t="shared" si="1"/>
        <v>0.75</v>
      </c>
      <c r="R15">
        <v>3.0000000000000001E-3</v>
      </c>
      <c r="S15">
        <v>0.08</v>
      </c>
      <c r="T15">
        <f>($T$24-$T$14)/($B$24-$B$14)*(B15-$B$14)+$T$14</f>
        <v>5.5552210964912279</v>
      </c>
      <c r="U15">
        <f t="shared" ref="U15:U24" si="2">T15-F15*G15</f>
        <v>2.5936210964912276</v>
      </c>
      <c r="V15">
        <v>1</v>
      </c>
      <c r="W15">
        <v>0.05</v>
      </c>
      <c r="X15">
        <v>0.06</v>
      </c>
      <c r="Y15">
        <v>0.06</v>
      </c>
      <c r="Z15">
        <v>0.06</v>
      </c>
      <c r="AA15">
        <v>5.0000000000000001E-3</v>
      </c>
      <c r="AB15">
        <v>5.0000000000000001E-3</v>
      </c>
      <c r="AC15">
        <v>5.0000000000000001E-3</v>
      </c>
      <c r="AD15">
        <v>5.9999999999999995E-4</v>
      </c>
    </row>
    <row r="16" spans="1:31" x14ac:dyDescent="0.25">
      <c r="A16">
        <v>15</v>
      </c>
      <c r="B16">
        <v>17.899999999999999</v>
      </c>
      <c r="C16">
        <v>0</v>
      </c>
      <c r="D16">
        <v>0</v>
      </c>
      <c r="E16" t="s">
        <v>42</v>
      </c>
      <c r="F16">
        <v>0.39</v>
      </c>
      <c r="G16">
        <v>7.5519999999999996</v>
      </c>
      <c r="H16">
        <v>13.045999999999999</v>
      </c>
      <c r="J16">
        <v>1.5</v>
      </c>
      <c r="K16">
        <v>0.11899999999999999</v>
      </c>
      <c r="L16">
        <v>3.0000000000000001E-3</v>
      </c>
      <c r="M16">
        <v>0.08</v>
      </c>
      <c r="N16">
        <f t="shared" si="0"/>
        <v>-0.75</v>
      </c>
      <c r="O16">
        <v>3.0000000000000001E-3</v>
      </c>
      <c r="P16">
        <v>0.08</v>
      </c>
      <c r="Q16">
        <f t="shared" si="1"/>
        <v>0.75</v>
      </c>
      <c r="R16">
        <v>3.0000000000000001E-3</v>
      </c>
      <c r="S16">
        <v>0.08</v>
      </c>
      <c r="T16">
        <f t="shared" ref="T16:T23" si="3">($T$24-$T$14)/($B$24-$B$14)*(B16-$B$14)+$T$14</f>
        <v>5.4870056578947368</v>
      </c>
      <c r="U16">
        <f t="shared" si="2"/>
        <v>2.5417256578947369</v>
      </c>
      <c r="V16">
        <v>1</v>
      </c>
      <c r="W16">
        <v>0.06</v>
      </c>
      <c r="X16">
        <v>0.06</v>
      </c>
      <c r="Y16">
        <v>0.06</v>
      </c>
      <c r="Z16">
        <v>0.06</v>
      </c>
      <c r="AA16">
        <v>5.0000000000000001E-3</v>
      </c>
      <c r="AB16">
        <v>5.0000000000000001E-3</v>
      </c>
      <c r="AC16">
        <v>5.0000000000000001E-3</v>
      </c>
      <c r="AD16">
        <v>5.9999999999999995E-4</v>
      </c>
    </row>
    <row r="17" spans="1:31" x14ac:dyDescent="0.25">
      <c r="A17">
        <v>16</v>
      </c>
      <c r="B17">
        <v>19.5</v>
      </c>
      <c r="C17">
        <v>0</v>
      </c>
      <c r="D17">
        <v>0</v>
      </c>
      <c r="E17" t="s">
        <v>43</v>
      </c>
      <c r="F17">
        <v>0.38</v>
      </c>
      <c r="G17">
        <v>7.6280000000000001</v>
      </c>
      <c r="H17">
        <v>12.914999999999999</v>
      </c>
      <c r="J17">
        <v>1.5</v>
      </c>
      <c r="K17">
        <v>0.13600000000000001</v>
      </c>
      <c r="L17">
        <v>3.0000000000000001E-3</v>
      </c>
      <c r="M17">
        <v>0.08</v>
      </c>
      <c r="N17">
        <f t="shared" si="0"/>
        <v>-0.75</v>
      </c>
      <c r="O17">
        <v>3.0000000000000001E-3</v>
      </c>
      <c r="P17">
        <v>0.08</v>
      </c>
      <c r="Q17">
        <f t="shared" si="1"/>
        <v>0.75</v>
      </c>
      <c r="R17">
        <v>3.0000000000000001E-3</v>
      </c>
      <c r="S17">
        <v>0.08</v>
      </c>
      <c r="T17">
        <f t="shared" si="3"/>
        <v>5.4187902192982458</v>
      </c>
      <c r="U17">
        <f t="shared" si="2"/>
        <v>2.5201502192982459</v>
      </c>
      <c r="V17">
        <v>1</v>
      </c>
      <c r="W17">
        <v>0.06</v>
      </c>
      <c r="X17">
        <v>0.06</v>
      </c>
      <c r="Y17">
        <v>0.06</v>
      </c>
      <c r="Z17">
        <v>0.06</v>
      </c>
      <c r="AA17">
        <v>5.0000000000000001E-3</v>
      </c>
      <c r="AB17">
        <v>5.0000000000000001E-3</v>
      </c>
      <c r="AC17">
        <v>5.0000000000000001E-3</v>
      </c>
      <c r="AD17">
        <v>5.9999999999999995E-4</v>
      </c>
      <c r="AE17" t="s">
        <v>44</v>
      </c>
    </row>
    <row r="18" spans="1:31" x14ac:dyDescent="0.25">
      <c r="A18">
        <v>17</v>
      </c>
      <c r="B18">
        <v>22.2</v>
      </c>
      <c r="C18">
        <v>0</v>
      </c>
      <c r="D18">
        <v>0</v>
      </c>
      <c r="E18" t="s">
        <v>45</v>
      </c>
      <c r="F18">
        <v>0.378</v>
      </c>
      <c r="G18">
        <v>7.585</v>
      </c>
      <c r="H18">
        <v>12.132999999999999</v>
      </c>
      <c r="J18">
        <v>1.5</v>
      </c>
      <c r="K18">
        <v>0.13600000000000001</v>
      </c>
      <c r="L18">
        <v>3.0000000000000001E-3</v>
      </c>
      <c r="M18">
        <v>0.08</v>
      </c>
      <c r="N18">
        <f t="shared" si="0"/>
        <v>-0.75</v>
      </c>
      <c r="O18">
        <v>3.0000000000000001E-3</v>
      </c>
      <c r="P18">
        <v>0.08</v>
      </c>
      <c r="Q18">
        <f t="shared" si="1"/>
        <v>0.75</v>
      </c>
      <c r="R18">
        <v>3.0000000000000001E-3</v>
      </c>
      <c r="S18">
        <v>0.08</v>
      </c>
      <c r="T18">
        <f t="shared" si="3"/>
        <v>5.3036766666666662</v>
      </c>
      <c r="U18">
        <f t="shared" si="2"/>
        <v>2.4365466666666662</v>
      </c>
      <c r="V18">
        <v>1</v>
      </c>
      <c r="W18">
        <v>0.06</v>
      </c>
      <c r="X18">
        <v>0.06</v>
      </c>
      <c r="Y18">
        <v>0.06</v>
      </c>
      <c r="Z18">
        <v>0.06</v>
      </c>
      <c r="AA18">
        <v>5.0000000000000001E-3</v>
      </c>
      <c r="AB18">
        <v>5.0000000000000001E-3</v>
      </c>
      <c r="AC18">
        <v>5.0000000000000001E-3</v>
      </c>
      <c r="AD18">
        <v>5.9999999999999995E-4</v>
      </c>
    </row>
    <row r="19" spans="1:31" x14ac:dyDescent="0.25">
      <c r="A19">
        <v>18</v>
      </c>
      <c r="B19">
        <v>24.9</v>
      </c>
      <c r="C19">
        <v>0</v>
      </c>
      <c r="D19">
        <v>0</v>
      </c>
      <c r="E19" t="s">
        <v>46</v>
      </c>
      <c r="F19">
        <v>0.377</v>
      </c>
      <c r="G19">
        <v>7.4880000000000004</v>
      </c>
      <c r="H19">
        <v>11.35</v>
      </c>
      <c r="J19">
        <v>1.5</v>
      </c>
      <c r="K19">
        <v>0.13600000000000001</v>
      </c>
      <c r="L19">
        <v>3.0000000000000001E-3</v>
      </c>
      <c r="M19">
        <v>0.08</v>
      </c>
      <c r="N19">
        <f t="shared" si="0"/>
        <v>-0.75</v>
      </c>
      <c r="O19">
        <v>3.0000000000000001E-3</v>
      </c>
      <c r="P19">
        <v>0.08</v>
      </c>
      <c r="Q19">
        <f t="shared" si="1"/>
        <v>0.75</v>
      </c>
      <c r="R19">
        <v>3.0000000000000001E-3</v>
      </c>
      <c r="S19">
        <v>0.08</v>
      </c>
      <c r="T19">
        <f t="shared" si="3"/>
        <v>5.1885631140350874</v>
      </c>
      <c r="U19">
        <f t="shared" si="2"/>
        <v>2.3655871140350873</v>
      </c>
      <c r="V19">
        <v>1</v>
      </c>
      <c r="W19">
        <v>0.06</v>
      </c>
      <c r="X19">
        <v>0.06</v>
      </c>
      <c r="Y19">
        <v>0.06</v>
      </c>
      <c r="Z19">
        <v>0.06</v>
      </c>
      <c r="AA19">
        <v>5.0000000000000001E-3</v>
      </c>
      <c r="AB19">
        <v>5.0000000000000001E-3</v>
      </c>
      <c r="AC19">
        <v>5.0000000000000001E-3</v>
      </c>
      <c r="AD19">
        <v>5.9999999999999995E-4</v>
      </c>
    </row>
    <row r="20" spans="1:31" x14ac:dyDescent="0.25">
      <c r="A20">
        <v>19</v>
      </c>
      <c r="B20">
        <v>27.6</v>
      </c>
      <c r="C20">
        <v>0</v>
      </c>
      <c r="D20">
        <v>0</v>
      </c>
      <c r="E20" t="s">
        <v>47</v>
      </c>
      <c r="F20">
        <v>0.375</v>
      </c>
      <c r="G20">
        <v>7.3470000000000004</v>
      </c>
      <c r="H20">
        <v>10.568</v>
      </c>
      <c r="J20">
        <v>1.5</v>
      </c>
      <c r="K20">
        <v>0.128</v>
      </c>
      <c r="L20">
        <v>3.0000000000000001E-3</v>
      </c>
      <c r="M20">
        <v>0.08</v>
      </c>
      <c r="N20">
        <f t="shared" si="0"/>
        <v>-0.75</v>
      </c>
      <c r="O20">
        <v>3.0000000000000001E-3</v>
      </c>
      <c r="P20">
        <v>0.08</v>
      </c>
      <c r="Q20">
        <f t="shared" si="1"/>
        <v>0.75</v>
      </c>
      <c r="R20">
        <v>3.0000000000000001E-3</v>
      </c>
      <c r="S20">
        <v>0.08</v>
      </c>
      <c r="T20">
        <f t="shared" si="3"/>
        <v>5.0734495614035087</v>
      </c>
      <c r="U20">
        <f t="shared" si="2"/>
        <v>2.3183245614035086</v>
      </c>
      <c r="V20">
        <v>1</v>
      </c>
      <c r="W20">
        <v>0.03</v>
      </c>
      <c r="X20">
        <v>0.04</v>
      </c>
      <c r="Y20">
        <v>0.06</v>
      </c>
      <c r="Z20">
        <v>0.06</v>
      </c>
      <c r="AA20">
        <v>5.0000000000000001E-3</v>
      </c>
      <c r="AB20">
        <v>5.0000000000000001E-3</v>
      </c>
      <c r="AC20">
        <v>5.0000000000000001E-3</v>
      </c>
      <c r="AD20">
        <v>5.9999999999999995E-4</v>
      </c>
    </row>
    <row r="21" spans="1:31" x14ac:dyDescent="0.25">
      <c r="A21">
        <v>20</v>
      </c>
      <c r="B21">
        <v>35.799999999999997</v>
      </c>
      <c r="C21">
        <v>0</v>
      </c>
      <c r="D21">
        <v>0</v>
      </c>
      <c r="E21" t="s">
        <v>48</v>
      </c>
      <c r="F21">
        <v>0.375</v>
      </c>
      <c r="G21">
        <v>6.923</v>
      </c>
      <c r="H21">
        <v>9.1660000000000004</v>
      </c>
      <c r="J21">
        <v>1.5</v>
      </c>
      <c r="K21">
        <v>0.11899999999999999</v>
      </c>
      <c r="L21">
        <v>3.0000000000000001E-3</v>
      </c>
      <c r="M21">
        <v>0.08</v>
      </c>
      <c r="N21">
        <f t="shared" si="0"/>
        <v>-0.75</v>
      </c>
      <c r="O21">
        <v>3.0000000000000001E-3</v>
      </c>
      <c r="P21">
        <v>0.08</v>
      </c>
      <c r="Q21">
        <f t="shared" si="1"/>
        <v>0.75</v>
      </c>
      <c r="R21">
        <v>3.0000000000000001E-3</v>
      </c>
      <c r="S21">
        <v>0.08</v>
      </c>
      <c r="T21">
        <f t="shared" si="3"/>
        <v>4.7238454385964914</v>
      </c>
      <c r="U21">
        <f t="shared" si="2"/>
        <v>2.1277204385964916</v>
      </c>
      <c r="V21">
        <v>1</v>
      </c>
      <c r="W21">
        <v>0.03</v>
      </c>
      <c r="X21">
        <v>0.02</v>
      </c>
      <c r="Y21">
        <v>0.06</v>
      </c>
      <c r="Z21">
        <v>0.06</v>
      </c>
      <c r="AA21">
        <v>5.0000000000000001E-3</v>
      </c>
      <c r="AB21">
        <v>5.0000000000000001E-3</v>
      </c>
      <c r="AC21">
        <v>5.0000000000000001E-3</v>
      </c>
      <c r="AD21">
        <v>5.9999999999999995E-4</v>
      </c>
    </row>
    <row r="22" spans="1:31" x14ac:dyDescent="0.25">
      <c r="A22">
        <v>21</v>
      </c>
      <c r="B22">
        <v>43.9</v>
      </c>
      <c r="C22">
        <v>0</v>
      </c>
      <c r="D22">
        <v>0</v>
      </c>
      <c r="E22" t="s">
        <v>49</v>
      </c>
      <c r="F22">
        <v>0.375</v>
      </c>
      <c r="G22">
        <v>6.4290000000000003</v>
      </c>
      <c r="H22">
        <v>7.6879999999999997</v>
      </c>
      <c r="J22">
        <v>1.5</v>
      </c>
      <c r="K22">
        <v>0.111</v>
      </c>
      <c r="L22">
        <v>3.0000000000000001E-3</v>
      </c>
      <c r="M22">
        <v>0.08</v>
      </c>
      <c r="N22">
        <f t="shared" si="0"/>
        <v>-0.75</v>
      </c>
      <c r="O22">
        <v>3.0000000000000001E-3</v>
      </c>
      <c r="P22">
        <v>0.08</v>
      </c>
      <c r="Q22">
        <f t="shared" si="1"/>
        <v>0.75</v>
      </c>
      <c r="R22">
        <v>3.0000000000000001E-3</v>
      </c>
      <c r="S22">
        <v>0.08</v>
      </c>
      <c r="T22">
        <f t="shared" si="3"/>
        <v>4.3785047807017543</v>
      </c>
      <c r="U22">
        <f t="shared" si="2"/>
        <v>1.9676297807017544</v>
      </c>
      <c r="V22">
        <v>1</v>
      </c>
      <c r="W22">
        <v>1.4999999999999999E-2</v>
      </c>
      <c r="X22">
        <v>0.01</v>
      </c>
      <c r="Y22">
        <v>0.06</v>
      </c>
      <c r="Z22">
        <v>0.06</v>
      </c>
      <c r="AA22">
        <v>5.0000000000000001E-3</v>
      </c>
      <c r="AB22">
        <v>5.0000000000000001E-3</v>
      </c>
      <c r="AC22">
        <v>5.0000000000000001E-3</v>
      </c>
      <c r="AD22">
        <v>5.9999999999999995E-4</v>
      </c>
    </row>
    <row r="23" spans="1:31" x14ac:dyDescent="0.25">
      <c r="A23">
        <v>22</v>
      </c>
      <c r="B23">
        <v>52</v>
      </c>
      <c r="C23">
        <v>0</v>
      </c>
      <c r="D23">
        <v>0</v>
      </c>
      <c r="E23" t="s">
        <v>50</v>
      </c>
      <c r="F23">
        <v>0.375</v>
      </c>
      <c r="G23">
        <v>5.915</v>
      </c>
      <c r="H23">
        <v>6.18</v>
      </c>
      <c r="J23">
        <v>1.5</v>
      </c>
      <c r="K23">
        <v>0.10199999999999999</v>
      </c>
      <c r="L23">
        <v>3.0000000000000001E-3</v>
      </c>
      <c r="M23">
        <v>0.08</v>
      </c>
      <c r="N23">
        <f t="shared" si="0"/>
        <v>-0.75</v>
      </c>
      <c r="O23">
        <v>3.0000000000000001E-3</v>
      </c>
      <c r="P23">
        <v>0.08</v>
      </c>
      <c r="Q23">
        <f t="shared" si="1"/>
        <v>0.75</v>
      </c>
      <c r="R23">
        <v>3.0000000000000001E-3</v>
      </c>
      <c r="S23">
        <v>0.08</v>
      </c>
      <c r="T23">
        <f t="shared" si="3"/>
        <v>4.0331641228070172</v>
      </c>
      <c r="U23">
        <f t="shared" si="2"/>
        <v>1.8150391228070171</v>
      </c>
      <c r="V23">
        <v>1</v>
      </c>
      <c r="W23">
        <v>8.0000000000000002E-3</v>
      </c>
      <c r="X23">
        <v>0.01</v>
      </c>
      <c r="Y23">
        <v>0.06</v>
      </c>
      <c r="Z23">
        <v>0.06</v>
      </c>
      <c r="AA23">
        <v>5.0000000000000001E-3</v>
      </c>
      <c r="AB23">
        <v>5.0000000000000001E-3</v>
      </c>
      <c r="AC23">
        <v>5.0000000000000001E-3</v>
      </c>
      <c r="AD23">
        <v>5.9999999999999995E-4</v>
      </c>
    </row>
    <row r="24" spans="1:31" x14ac:dyDescent="0.25">
      <c r="A24">
        <v>23</v>
      </c>
      <c r="B24">
        <v>60.2</v>
      </c>
      <c r="C24">
        <v>0</v>
      </c>
      <c r="D24">
        <v>0</v>
      </c>
      <c r="E24" t="s">
        <v>51</v>
      </c>
      <c r="F24">
        <v>0.375</v>
      </c>
      <c r="G24">
        <v>5.4169999999999998</v>
      </c>
      <c r="H24">
        <v>4.7430000000000003</v>
      </c>
      <c r="J24">
        <v>1.5</v>
      </c>
      <c r="K24">
        <v>8.5000000000000006E-2</v>
      </c>
      <c r="L24">
        <v>3.0000000000000001E-3</v>
      </c>
      <c r="M24">
        <v>0.08</v>
      </c>
      <c r="N24">
        <f t="shared" si="0"/>
        <v>-0.75</v>
      </c>
      <c r="O24">
        <v>3.0000000000000001E-3</v>
      </c>
      <c r="P24">
        <v>0.08</v>
      </c>
      <c r="Q24">
        <f t="shared" si="1"/>
        <v>0.75</v>
      </c>
      <c r="R24">
        <v>3.0000000000000001E-3</v>
      </c>
      <c r="S24">
        <v>0.08</v>
      </c>
      <c r="T24">
        <f>0.68*G24</f>
        <v>3.6835599999999999</v>
      </c>
      <c r="U24">
        <f t="shared" si="2"/>
        <v>1.6521850000000002</v>
      </c>
      <c r="V24">
        <v>1</v>
      </c>
      <c r="W24">
        <v>4.0000000000000001E-3</v>
      </c>
      <c r="X24">
        <v>0.01</v>
      </c>
      <c r="Y24">
        <v>0.06</v>
      </c>
      <c r="Z24">
        <v>0.06</v>
      </c>
      <c r="AA24">
        <v>5.0000000000000001E-3</v>
      </c>
      <c r="AB24">
        <v>5.0000000000000001E-3</v>
      </c>
      <c r="AC24">
        <v>5.0000000000000001E-3</v>
      </c>
      <c r="AD24">
        <v>5.9999999999999995E-4</v>
      </c>
      <c r="AE24" t="s">
        <v>61</v>
      </c>
    </row>
    <row r="25" spans="1:31" x14ac:dyDescent="0.25">
      <c r="A25">
        <v>24</v>
      </c>
      <c r="B25">
        <v>66.7</v>
      </c>
      <c r="C25">
        <v>0</v>
      </c>
      <c r="D25">
        <v>0</v>
      </c>
      <c r="E25" t="s">
        <v>52</v>
      </c>
      <c r="F25">
        <v>0.375</v>
      </c>
      <c r="G25">
        <v>5.0190000000000001</v>
      </c>
      <c r="H25">
        <v>3.633</v>
      </c>
      <c r="J25">
        <v>1.5</v>
      </c>
      <c r="K25">
        <v>6.8000000000000005E-2</v>
      </c>
      <c r="L25">
        <v>3.0000000000000001E-3</v>
      </c>
      <c r="M25">
        <v>0.08</v>
      </c>
      <c r="N25">
        <f t="shared" si="0"/>
        <v>-0.75</v>
      </c>
      <c r="O25">
        <v>3.0000000000000001E-3</v>
      </c>
      <c r="P25">
        <v>0.08</v>
      </c>
      <c r="Q25">
        <f t="shared" si="1"/>
        <v>0.75</v>
      </c>
      <c r="V25">
        <v>1</v>
      </c>
      <c r="W25">
        <v>4.0000000000000001E-3</v>
      </c>
      <c r="X25">
        <v>0.01</v>
      </c>
      <c r="Y25">
        <v>0.06</v>
      </c>
      <c r="Z25">
        <v>0.06</v>
      </c>
      <c r="AA25">
        <v>5.0000000000000001E-3</v>
      </c>
      <c r="AB25">
        <v>5.0000000000000001E-3</v>
      </c>
      <c r="AC25">
        <v>5.0000000000000001E-3</v>
      </c>
      <c r="AD25">
        <v>5.9999999999999995E-4</v>
      </c>
    </row>
    <row r="26" spans="1:31" x14ac:dyDescent="0.25">
      <c r="A26">
        <v>25</v>
      </c>
      <c r="B26">
        <v>68.3</v>
      </c>
      <c r="C26">
        <v>0</v>
      </c>
      <c r="D26">
        <v>0</v>
      </c>
      <c r="E26" t="s">
        <v>53</v>
      </c>
      <c r="F26">
        <v>0.375</v>
      </c>
      <c r="G26">
        <v>4.92</v>
      </c>
      <c r="H26">
        <v>3.383</v>
      </c>
      <c r="J26">
        <v>1.5</v>
      </c>
      <c r="K26">
        <v>6.4000000000000001E-2</v>
      </c>
      <c r="L26">
        <v>3.0000000000000001E-3</v>
      </c>
      <c r="M26">
        <v>0.08</v>
      </c>
      <c r="N26">
        <f t="shared" si="0"/>
        <v>-0.75</v>
      </c>
      <c r="O26">
        <v>3.0000000000000001E-3</v>
      </c>
      <c r="P26">
        <v>0.08</v>
      </c>
      <c r="Q26">
        <f t="shared" si="1"/>
        <v>0.75</v>
      </c>
      <c r="V26">
        <v>1</v>
      </c>
      <c r="W26">
        <v>4.0000000000000001E-3</v>
      </c>
      <c r="X26">
        <v>0.01</v>
      </c>
      <c r="Y26">
        <v>5.5E-2</v>
      </c>
      <c r="Z26">
        <v>5.5E-2</v>
      </c>
      <c r="AA26">
        <v>5.0000000000000001E-3</v>
      </c>
      <c r="AB26">
        <v>5.0000000000000001E-3</v>
      </c>
      <c r="AC26">
        <v>5.0000000000000001E-3</v>
      </c>
      <c r="AD26">
        <v>5.9999999999999995E-4</v>
      </c>
    </row>
    <row r="27" spans="1:31" x14ac:dyDescent="0.25">
      <c r="A27">
        <v>26</v>
      </c>
      <c r="B27">
        <v>73.2</v>
      </c>
      <c r="C27">
        <v>0</v>
      </c>
      <c r="D27">
        <v>0</v>
      </c>
      <c r="E27" t="s">
        <v>54</v>
      </c>
      <c r="F27">
        <v>0.375</v>
      </c>
      <c r="G27">
        <v>4.6210000000000004</v>
      </c>
      <c r="H27">
        <v>2.7349999999999999</v>
      </c>
      <c r="J27">
        <v>1.5</v>
      </c>
      <c r="K27">
        <v>4.7E-2</v>
      </c>
      <c r="L27">
        <v>3.0000000000000001E-3</v>
      </c>
      <c r="M27">
        <v>0.08</v>
      </c>
      <c r="N27">
        <f t="shared" si="0"/>
        <v>-0.75</v>
      </c>
      <c r="O27">
        <v>3.0000000000000001E-3</v>
      </c>
      <c r="P27">
        <v>0.08</v>
      </c>
      <c r="Q27">
        <f t="shared" si="1"/>
        <v>0.75</v>
      </c>
      <c r="V27">
        <v>1</v>
      </c>
      <c r="W27">
        <v>4.0000000000000001E-3</v>
      </c>
      <c r="X27">
        <v>0.01</v>
      </c>
      <c r="Y27">
        <v>4.4999999999999998E-2</v>
      </c>
      <c r="Z27">
        <v>4.4999999999999998E-2</v>
      </c>
      <c r="AA27">
        <v>5.0000000000000001E-3</v>
      </c>
      <c r="AB27">
        <v>5.0000000000000001E-3</v>
      </c>
      <c r="AC27">
        <v>5.0000000000000001E-3</v>
      </c>
      <c r="AD27">
        <v>5.9999999999999995E-4</v>
      </c>
    </row>
    <row r="28" spans="1:31" x14ac:dyDescent="0.25">
      <c r="A28">
        <v>27</v>
      </c>
      <c r="B28">
        <v>76.400000000000006</v>
      </c>
      <c r="C28">
        <v>0</v>
      </c>
      <c r="D28">
        <v>0</v>
      </c>
      <c r="E28" t="s">
        <v>54</v>
      </c>
      <c r="F28">
        <v>0.375</v>
      </c>
      <c r="G28">
        <v>4.4219999999999997</v>
      </c>
      <c r="H28">
        <v>2.3479999999999999</v>
      </c>
      <c r="J28">
        <v>1.5</v>
      </c>
      <c r="K28">
        <v>3.4000000000000002E-2</v>
      </c>
      <c r="L28">
        <v>3.0000000000000001E-3</v>
      </c>
      <c r="M28">
        <v>0.08</v>
      </c>
      <c r="N28">
        <f t="shared" si="0"/>
        <v>-0.75</v>
      </c>
      <c r="O28">
        <v>3.0000000000000001E-3</v>
      </c>
      <c r="P28">
        <v>0.08</v>
      </c>
      <c r="Q28">
        <f t="shared" si="1"/>
        <v>0.75</v>
      </c>
      <c r="V28">
        <v>1</v>
      </c>
      <c r="W28">
        <v>4.0000000000000001E-3</v>
      </c>
      <c r="X28">
        <v>0.01</v>
      </c>
      <c r="Y28">
        <v>0.03</v>
      </c>
      <c r="Z28">
        <v>0.03</v>
      </c>
      <c r="AA28">
        <v>5.0000000000000001E-3</v>
      </c>
      <c r="AB28">
        <v>5.0000000000000001E-3</v>
      </c>
      <c r="AC28">
        <v>5.0000000000000001E-3</v>
      </c>
      <c r="AD28">
        <v>5.9999999999999995E-4</v>
      </c>
    </row>
    <row r="29" spans="1:31" x14ac:dyDescent="0.25">
      <c r="A29">
        <v>28</v>
      </c>
      <c r="B29">
        <v>84.6</v>
      </c>
      <c r="C29">
        <v>0</v>
      </c>
      <c r="D29">
        <v>0</v>
      </c>
      <c r="E29" t="s">
        <v>54</v>
      </c>
      <c r="F29">
        <v>0.375</v>
      </c>
      <c r="G29">
        <v>3.9249999999999998</v>
      </c>
      <c r="H29">
        <v>1.38</v>
      </c>
      <c r="J29">
        <v>1.5</v>
      </c>
      <c r="K29">
        <v>1.7000000000000001E-2</v>
      </c>
      <c r="L29">
        <v>3.0000000000000001E-3</v>
      </c>
      <c r="M29">
        <v>0.08</v>
      </c>
      <c r="N29">
        <f t="shared" si="0"/>
        <v>-0.75</v>
      </c>
      <c r="O29">
        <v>3.0000000000000001E-3</v>
      </c>
      <c r="P29">
        <v>0.08</v>
      </c>
      <c r="Q29">
        <f t="shared" si="1"/>
        <v>0.75</v>
      </c>
      <c r="V29">
        <v>1</v>
      </c>
      <c r="W29">
        <v>4.0000000000000001E-3</v>
      </c>
      <c r="X29">
        <v>0.01</v>
      </c>
      <c r="Y29">
        <v>1.4999999999999999E-2</v>
      </c>
      <c r="Z29">
        <v>1.4999999999999999E-2</v>
      </c>
      <c r="AA29">
        <v>5.0000000000000001E-3</v>
      </c>
      <c r="AB29">
        <v>5.0000000000000001E-3</v>
      </c>
      <c r="AC29">
        <v>5.0000000000000001E-3</v>
      </c>
      <c r="AD29">
        <v>5.9999999999999995E-4</v>
      </c>
    </row>
    <row r="30" spans="1:31" x14ac:dyDescent="0.25">
      <c r="A30">
        <v>29</v>
      </c>
      <c r="B30">
        <v>89.4</v>
      </c>
      <c r="C30">
        <v>0</v>
      </c>
      <c r="D30">
        <v>0</v>
      </c>
      <c r="E30" t="s">
        <v>54</v>
      </c>
      <c r="F30">
        <v>0.375</v>
      </c>
      <c r="G30">
        <v>3.6190000000000002</v>
      </c>
      <c r="H30">
        <v>0.79900000000000004</v>
      </c>
      <c r="J30">
        <v>1.5</v>
      </c>
      <c r="K30">
        <v>8.9999999999999993E-3</v>
      </c>
      <c r="L30">
        <v>3.0000000000000001E-3</v>
      </c>
      <c r="M30">
        <v>0.08</v>
      </c>
      <c r="N30">
        <f t="shared" si="0"/>
        <v>-0.75</v>
      </c>
      <c r="O30">
        <v>3.0000000000000001E-3</v>
      </c>
      <c r="P30">
        <v>0.08</v>
      </c>
      <c r="Q30">
        <f t="shared" si="1"/>
        <v>0.75</v>
      </c>
      <c r="V30">
        <v>1</v>
      </c>
      <c r="W30">
        <v>4.0000000000000001E-3</v>
      </c>
      <c r="X30">
        <v>0.01</v>
      </c>
      <c r="Y30">
        <v>0.01</v>
      </c>
      <c r="Z30">
        <v>0.01</v>
      </c>
      <c r="AA30">
        <v>5.0000000000000001E-3</v>
      </c>
      <c r="AB30">
        <v>5.0000000000000001E-3</v>
      </c>
      <c r="AC30">
        <v>5.0000000000000001E-3</v>
      </c>
      <c r="AD30">
        <v>5.9999999999999995E-4</v>
      </c>
    </row>
    <row r="31" spans="1:31" x14ac:dyDescent="0.25">
      <c r="A31">
        <v>30</v>
      </c>
      <c r="B31">
        <v>94.3</v>
      </c>
      <c r="C31">
        <v>0</v>
      </c>
      <c r="D31">
        <v>0</v>
      </c>
      <c r="E31" t="s">
        <v>54</v>
      </c>
      <c r="F31">
        <v>0.375</v>
      </c>
      <c r="G31">
        <v>2.8239999999999998</v>
      </c>
      <c r="H31">
        <v>0.28000000000000003</v>
      </c>
      <c r="J31">
        <v>1.5</v>
      </c>
      <c r="K31">
        <v>5.0000000000000001E-3</v>
      </c>
      <c r="L31">
        <v>3.0000000000000001E-3</v>
      </c>
      <c r="M31">
        <v>0.08</v>
      </c>
      <c r="N31">
        <f t="shared" si="0"/>
        <v>-0.75</v>
      </c>
      <c r="O31">
        <v>3.0000000000000001E-3</v>
      </c>
      <c r="P31">
        <v>0.08</v>
      </c>
      <c r="Q31">
        <f t="shared" si="1"/>
        <v>0.75</v>
      </c>
      <c r="V31">
        <v>1</v>
      </c>
      <c r="W31">
        <v>4.0000000000000001E-3</v>
      </c>
      <c r="X31">
        <v>0.01</v>
      </c>
      <c r="Y31">
        <v>5.0000000000000001E-3</v>
      </c>
      <c r="AA31">
        <v>5.0000000000000001E-3</v>
      </c>
      <c r="AB31">
        <v>5.0000000000000001E-3</v>
      </c>
      <c r="AC31">
        <v>5.0000000000000001E-3</v>
      </c>
      <c r="AD31">
        <v>5.9999999999999995E-4</v>
      </c>
      <c r="AE31" t="s">
        <v>55</v>
      </c>
    </row>
    <row r="32" spans="1:31" x14ac:dyDescent="0.25">
      <c r="A32">
        <v>31</v>
      </c>
      <c r="B32">
        <v>95.7</v>
      </c>
      <c r="C32">
        <v>0</v>
      </c>
      <c r="D32">
        <v>0</v>
      </c>
      <c r="E32" t="s">
        <v>54</v>
      </c>
      <c r="F32">
        <v>0.375</v>
      </c>
      <c r="G32">
        <v>2.375</v>
      </c>
      <c r="H32">
        <v>0.21</v>
      </c>
      <c r="J32">
        <v>1.5</v>
      </c>
      <c r="K32">
        <v>5.0000000000000001E-3</v>
      </c>
      <c r="V32">
        <v>1</v>
      </c>
      <c r="W32">
        <v>4.0000000000000001E-3</v>
      </c>
      <c r="X32">
        <v>0.01</v>
      </c>
      <c r="Y32">
        <v>5.0000000000000001E-3</v>
      </c>
      <c r="AA32">
        <v>5.0000000000000001E-3</v>
      </c>
      <c r="AB32">
        <v>5.0000000000000001E-3</v>
      </c>
      <c r="AC32">
        <v>5.0000000000000001E-3</v>
      </c>
      <c r="AD32">
        <v>5.9999999999999995E-4</v>
      </c>
    </row>
    <row r="33" spans="1:30" x14ac:dyDescent="0.25">
      <c r="A33">
        <v>32</v>
      </c>
      <c r="B33">
        <v>97.2</v>
      </c>
      <c r="C33">
        <v>0</v>
      </c>
      <c r="D33">
        <v>0</v>
      </c>
      <c r="E33" t="s">
        <v>54</v>
      </c>
      <c r="F33">
        <v>0.375</v>
      </c>
      <c r="G33">
        <v>1.8360000000000001</v>
      </c>
      <c r="H33">
        <v>0.14000000000000001</v>
      </c>
      <c r="J33">
        <v>1.5</v>
      </c>
      <c r="K33">
        <v>5.0000000000000001E-3</v>
      </c>
      <c r="V33">
        <v>1</v>
      </c>
      <c r="W33">
        <v>4.0000000000000001E-3</v>
      </c>
      <c r="X33">
        <v>0.01</v>
      </c>
      <c r="Y33">
        <v>5.0000000000000001E-3</v>
      </c>
      <c r="AA33">
        <v>5.0000000000000001E-3</v>
      </c>
      <c r="AB33">
        <v>5.0000000000000001E-3</v>
      </c>
      <c r="AC33">
        <v>5.0000000000000001E-3</v>
      </c>
      <c r="AD33">
        <v>5.9999999999999995E-4</v>
      </c>
    </row>
    <row r="34" spans="1:30" x14ac:dyDescent="0.25">
      <c r="A34">
        <v>33</v>
      </c>
      <c r="B34">
        <v>98.6</v>
      </c>
      <c r="C34">
        <v>0</v>
      </c>
      <c r="D34">
        <v>0</v>
      </c>
      <c r="E34" t="s">
        <v>54</v>
      </c>
      <c r="F34">
        <v>0.375</v>
      </c>
      <c r="G34">
        <v>1.208</v>
      </c>
      <c r="H34">
        <v>7.0000000000000007E-2</v>
      </c>
      <c r="J34">
        <v>1.5</v>
      </c>
      <c r="K34">
        <v>5.0000000000000001E-3</v>
      </c>
      <c r="V34">
        <v>1</v>
      </c>
      <c r="W34">
        <v>4.0000000000000001E-3</v>
      </c>
      <c r="X34">
        <v>0.01</v>
      </c>
      <c r="Y34">
        <v>5.0000000000000001E-3</v>
      </c>
      <c r="AA34">
        <v>5.0000000000000001E-3</v>
      </c>
      <c r="AB34">
        <v>5.0000000000000001E-3</v>
      </c>
      <c r="AC34">
        <v>5.0000000000000001E-3</v>
      </c>
      <c r="AD34">
        <v>5.9999999999999995E-4</v>
      </c>
    </row>
    <row r="35" spans="1:30" x14ac:dyDescent="0.25">
      <c r="A35">
        <v>34</v>
      </c>
      <c r="B35">
        <v>100</v>
      </c>
      <c r="C35">
        <v>0</v>
      </c>
      <c r="D35">
        <v>0</v>
      </c>
      <c r="E35" t="s">
        <v>54</v>
      </c>
      <c r="F35">
        <v>0.375</v>
      </c>
      <c r="G35">
        <v>0.1</v>
      </c>
      <c r="H35">
        <v>0</v>
      </c>
      <c r="AA35">
        <v>5.0000000000000001E-3</v>
      </c>
      <c r="AB35">
        <v>5.0000000000000001E-3</v>
      </c>
      <c r="AC35">
        <v>5.0000000000000001E-3</v>
      </c>
      <c r="AD35">
        <v>5.9999999999999995E-4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blade_definition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Perry</dc:creator>
  <cp:lastModifiedBy>Perry Roth-Johnson</cp:lastModifiedBy>
  <dcterms:created xsi:type="dcterms:W3CDTF">2013-07-30T21:05:24Z</dcterms:created>
  <dcterms:modified xsi:type="dcterms:W3CDTF">2013-07-30T21:05:24Z</dcterms:modified>
</cp:coreProperties>
</file>