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Сократ\Documents\GitHub\leatcode_task\задачки прошлого\вариант 2\"/>
    </mc:Choice>
  </mc:AlternateContent>
  <xr:revisionPtr revIDLastSave="0" documentId="13_ncr:1_{95641FCE-EE5A-4039-A1BE-D11E194E813C}" xr6:coauthVersionLast="47" xr6:coauthVersionMax="47" xr10:uidLastSave="{00000000-0000-0000-0000-000000000000}"/>
  <bookViews>
    <workbookView xWindow="-28410" yWindow="390" windowWidth="21600" windowHeight="11235" firstSheet="4" activeTab="5" xr2:uid="{74CCB490-A4F7-4097-AA7A-95202B9D245C}"/>
  </bookViews>
  <sheets>
    <sheet name="ГИСП ВИРИАЛ" sheetId="11" r:id="rId1"/>
    <sheet name="ГИСП Заказчики" sheetId="2" r:id="rId2"/>
    <sheet name="Сводная ГИСП" sheetId="7" r:id="rId3"/>
    <sheet name="Выпадающие списки" sheetId="8" r:id="rId4"/>
    <sheet name="ГИСП Державки" sheetId="9" r:id="rId5"/>
    <sheet name="ИНН текущих заказчиков и конкур" sheetId="16" r:id="rId6"/>
    <sheet name="ГИСП СМП" sheetId="10" r:id="rId7"/>
    <sheet name="ГИСП ОРИ" sheetId="12" r:id="rId8"/>
    <sheet name="ГИСП Стержни" sheetId="13" r:id="rId9"/>
    <sheet name="ГИСП Потенциальные" sheetId="14" r:id="rId10"/>
    <sheet name="Полный ОКПД" sheetId="15" r:id="rId11"/>
  </sheets>
  <definedNames>
    <definedName name="_xlnm._FilterDatabase" localSheetId="1" hidden="1">'ГИСП Заказчики'!$A$1:$I$53</definedName>
    <definedName name="_xlnm._FilterDatabase" localSheetId="2" hidden="1">'Сводная ГИСП'!$A$1:$J$103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7" l="1"/>
  <c r="J95" i="7"/>
  <c r="J93" i="7"/>
  <c r="J90" i="7"/>
  <c r="J84" i="7"/>
  <c r="J79" i="7"/>
  <c r="J78" i="7"/>
  <c r="J70" i="7"/>
  <c r="J63" i="7"/>
  <c r="J57" i="7"/>
  <c r="J56" i="7"/>
  <c r="J54" i="7"/>
  <c r="J53" i="7"/>
  <c r="J49" i="7"/>
  <c r="J46" i="7"/>
  <c r="J44" i="7"/>
  <c r="J33" i="7"/>
  <c r="J24" i="7"/>
  <c r="J23" i="7"/>
  <c r="J21" i="7"/>
  <c r="J13" i="7"/>
  <c r="J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2" i="7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2" i="13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" i="10"/>
  <c r="E3" i="9"/>
  <c r="E2" i="9"/>
  <c r="H53" i="2" l="1"/>
  <c r="H52" i="2"/>
  <c r="H51" i="2"/>
  <c r="H50" i="2"/>
  <c r="H49" i="2"/>
  <c r="H48" i="2"/>
  <c r="H44" i="2"/>
  <c r="H43" i="2"/>
  <c r="H42" i="2"/>
  <c r="H41" i="2"/>
  <c r="H40" i="2"/>
  <c r="H38" i="2"/>
  <c r="H37" i="2"/>
  <c r="H36" i="2"/>
  <c r="H35" i="2"/>
  <c r="H33" i="2"/>
  <c r="H32" i="2"/>
  <c r="H31" i="2"/>
  <c r="H30" i="2"/>
  <c r="H29" i="2"/>
  <c r="H28" i="2"/>
  <c r="H27" i="2"/>
  <c r="H24" i="2"/>
  <c r="H23" i="2"/>
  <c r="H22" i="2"/>
  <c r="H21" i="2"/>
  <c r="H20" i="2"/>
  <c r="H16" i="2"/>
  <c r="H15" i="2"/>
  <c r="H14" i="2"/>
  <c r="H13" i="2"/>
  <c r="H12" i="2"/>
  <c r="H11" i="2"/>
  <c r="H10" i="2"/>
  <c r="H8" i="2"/>
  <c r="H7" i="2"/>
  <c r="H6" i="2"/>
  <c r="H5" i="2"/>
  <c r="H4" i="2"/>
  <c r="H3" i="2"/>
  <c r="H2" i="2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</calcChain>
</file>

<file path=xl/sharedStrings.xml><?xml version="1.0" encoding="utf-8"?>
<sst xmlns="http://schemas.openxmlformats.org/spreadsheetml/2006/main" count="1340" uniqueCount="201">
  <si>
    <t>Заказчик</t>
  </si>
  <si>
    <t>ООО «ПК МИОН»</t>
  </si>
  <si>
    <t>ОРИ</t>
  </si>
  <si>
    <t>АО «НИР»</t>
  </si>
  <si>
    <t>ООО «Специнструмент»</t>
  </si>
  <si>
    <t>ООО «Ферро»</t>
  </si>
  <si>
    <t>ООО «НПФ Промрессурс»</t>
  </si>
  <si>
    <t>ООО «Аксис»</t>
  </si>
  <si>
    <t>ООО «ПК Специнструмент»</t>
  </si>
  <si>
    <t>ООО «Рязанский инструментальный завод»</t>
  </si>
  <si>
    <t>АО «Обуховский завод»</t>
  </si>
  <si>
    <t>ООО «БРАЙС»</t>
  </si>
  <si>
    <t>ООО «ЦВМ «Аркон»</t>
  </si>
  <si>
    <t>ООО «Гиперион Тулс»</t>
  </si>
  <si>
    <t>ООО «ПО «ИНСИСТЕНС»</t>
  </si>
  <si>
    <t xml:space="preserve">АО «ИТО-Туламаш» </t>
  </si>
  <si>
    <t>ООО «ПОЛИМЕТ-СЕРВИС»</t>
  </si>
  <si>
    <t>ООО «СКИФ-М»</t>
  </si>
  <si>
    <t>ООО «ТСХ»</t>
  </si>
  <si>
    <t>ООО «ИЗ-Комплексные поставки»</t>
  </si>
  <si>
    <t>ООО «ТОПТУЛ»</t>
  </si>
  <si>
    <t>ООО «ЧЗСИ»</t>
  </si>
  <si>
    <t>ООО «ТИЗ»</t>
  </si>
  <si>
    <t>ООО «МАШСЕРВИС»</t>
  </si>
  <si>
    <t>ООО «СКИФ-М ДВ»</t>
  </si>
  <si>
    <t xml:space="preserve">ООО «Инструментальное производство Миникат» </t>
  </si>
  <si>
    <t>ООО «ПП Абразивные материалы»</t>
  </si>
  <si>
    <t>ООО «Компания «ПромАрсенал»</t>
  </si>
  <si>
    <t>СМП</t>
  </si>
  <si>
    <t>-</t>
  </si>
  <si>
    <t>Наличие ГИСП</t>
  </si>
  <si>
    <t>Дата выдачи</t>
  </si>
  <si>
    <t>Дата окончания действия</t>
  </si>
  <si>
    <t>ИНН</t>
  </si>
  <si>
    <t>+</t>
  </si>
  <si>
    <t>25.73.40.162</t>
  </si>
  <si>
    <t>ОКПД2</t>
  </si>
  <si>
    <t>Фреза твердосплавная</t>
  </si>
  <si>
    <t>25.73.40.112</t>
  </si>
  <si>
    <t>25.73.40.142</t>
  </si>
  <si>
    <t>25.73.40.153</t>
  </si>
  <si>
    <t>25.73</t>
  </si>
  <si>
    <t>24.45.30.116</t>
  </si>
  <si>
    <t>25.73.40.272</t>
  </si>
  <si>
    <t>Расшифровка ОКПД2</t>
  </si>
  <si>
    <t>Детализация ОКПД2</t>
  </si>
  <si>
    <t xml:space="preserve">	25.73.40.162</t>
  </si>
  <si>
    <t>25.73.40.110</t>
  </si>
  <si>
    <t>25.73.40.160</t>
  </si>
  <si>
    <t>25.73.40.290</t>
  </si>
  <si>
    <t>25.73.40.163</t>
  </si>
  <si>
    <t>25.73.40.276</t>
  </si>
  <si>
    <t xml:space="preserve">28.49.21.110	</t>
  </si>
  <si>
    <t>28.49</t>
  </si>
  <si>
    <t xml:space="preserve">25.73.40.161	</t>
  </si>
  <si>
    <t>25.73.40.111</t>
  </si>
  <si>
    <t>25.73.40.123</t>
  </si>
  <si>
    <t>25.73.40.161</t>
  </si>
  <si>
    <t>25.73.40.169</t>
  </si>
  <si>
    <t>Фрезы твердосплавные</t>
  </si>
  <si>
    <t>Комментарий</t>
  </si>
  <si>
    <t>Сверла твердосплавные</t>
  </si>
  <si>
    <t>Зенкеры твердосплавные</t>
  </si>
  <si>
    <t>Развертки твердосплавные</t>
  </si>
  <si>
    <t>Сплавы на основе вольфрама</t>
  </si>
  <si>
    <t>Резцы твердосплавные</t>
  </si>
  <si>
    <t>Сверла</t>
  </si>
  <si>
    <t>Фрезы</t>
  </si>
  <si>
    <t>Инструменты рабочие сменные для станков или для ручного инструмента прочие, не включенные в другие группировки</t>
  </si>
  <si>
    <t>Фрезы для станков с ЧПУ и для автоматических линий</t>
  </si>
  <si>
    <t>Пластинки сменные твердосплавные</t>
  </si>
  <si>
    <t>Оправки для крепления инструмента на станках</t>
  </si>
  <si>
    <t>Фрезы из быстрорежущей стали</t>
  </si>
  <si>
    <t>Сверла из быстрорежущей стали</t>
  </si>
  <si>
    <t xml:space="preserve">Метчики машинно-ручные из быстрорежущей стали	</t>
  </si>
  <si>
    <t>Фрезы прочие, не включенные в другие группировки</t>
  </si>
  <si>
    <t>Стержни</t>
  </si>
  <si>
    <t>Компания</t>
  </si>
  <si>
    <t>АКЦИОНЕРНОЕ ОБЩЕСТВО "КИРОВГРАДСКИЙ ЗАВОД ТВЕРДЫХ СПЛАВОВ"</t>
  </si>
  <si>
    <t>ОБЩЕСТВО С ОГРАНИЧЕННОЙ ОТВЕТСТВЕННОСТЬЮ "СБОРНЫЕ КОНСТРУКЦИИ ИНСТРУМЕНТА ,ФРЕЗЫ МОСКВИТИНА"</t>
  </si>
  <si>
    <t>25.73.60.190</t>
  </si>
  <si>
    <t>25.73.40.279</t>
  </si>
  <si>
    <t>25.73.30</t>
  </si>
  <si>
    <t>25.73.60.150</t>
  </si>
  <si>
    <t>20.59.59.900</t>
  </si>
  <si>
    <t>20.13.64.120</t>
  </si>
  <si>
    <t>25.73.40.119</t>
  </si>
  <si>
    <t>24.45.30.112</t>
  </si>
  <si>
    <t>25.94.12.190</t>
  </si>
  <si>
    <t>20.12.19.110</t>
  </si>
  <si>
    <t>20.13.51.115</t>
  </si>
  <si>
    <t>25.94.11.110</t>
  </si>
  <si>
    <t>Инструмент прочий, не включенный в другие группировки</t>
  </si>
  <si>
    <t>Резцы и пластинки сменные к ним прочие, не включенные в другие группировки</t>
  </si>
  <si>
    <t>Инструмент ручной прочий</t>
  </si>
  <si>
    <t>Ножи и лезвия режущие для машин и механических приспособлений</t>
  </si>
  <si>
    <t>Продукты разные химические прочие, не включенные в другие группировки</t>
  </si>
  <si>
    <t>Карбиды</t>
  </si>
  <si>
    <t>Сверла прочие, не включенные в другие группировки</t>
  </si>
  <si>
    <t>Порошки вольфрамовые</t>
  </si>
  <si>
    <t>Изделия крепежные нерезьбовые из черных металлов прочие, не включенные в другие группировки</t>
  </si>
  <si>
    <t>Оксиды прочих металлов</t>
  </si>
  <si>
    <t>Вольфраматы</t>
  </si>
  <si>
    <t>Болты и винты из черных металлов</t>
  </si>
  <si>
    <t>25.73.4</t>
  </si>
  <si>
    <t>28.49.2</t>
  </si>
  <si>
    <t>28.49.21.110</t>
  </si>
  <si>
    <t>Инструменты рабочие сменные для станков или для ручного инструмента (с механическим приводом или без него)</t>
  </si>
  <si>
    <t>Оправки для крепления инструмента</t>
  </si>
  <si>
    <t>ОБЩЕСТВО С ОГРАНИЧЕННОЙ ОТВЕТСТВЕННОСТЬЮ "ТСХ"</t>
  </si>
  <si>
    <t>ОБЩЕСТВО С ОГРАНИЧЕННОЙ ОТВЕТСТВЕННОСТЬЮ "СПЕЦИНСТРУМЕНТ"</t>
  </si>
  <si>
    <t>ОБЩЕСТВО С ОГРАНИЧЕННОЙ ОТВЕТСТВЕННОСТЬЮ "ПРОМЫШЛЕННАЯ КОМПАНИЯ МИОН"</t>
  </si>
  <si>
    <t>ОБЩЕСТВО С ОГРАНИЧЕННОЙ ОТВЕТСТВЕННОСТЬЮ "ПРОИЗВОДСТВЕННОЕ ОБЪЕДИНЕНИЕ "ИНРЕКО"</t>
  </si>
  <si>
    <t>ОБЩЕСТВО С ОГРАНИЧЕННОЙ ОТВЕТСТВЕННОСТЬЮ "НАУЧНО ПРОИЗВОДСТВЕННАЯ ФИРМА ПРОМРЕССУРС"</t>
  </si>
  <si>
    <t>ОБЩЕСТВО С ОГРАНИЧЕННОЙ ОТВЕТСТВЕННОСТЬЮ "КОМПАНИЯ "ПРОМАРСЕНАЛ"</t>
  </si>
  <si>
    <t>ОБЩЕСТВО С ОГРАНИЧЕННОЙ ОТВЕТСТВЕННОСТЬЮ "ИНСТРУМЕНТАЛЬНЫЙ ЗАВОД-КОМПЛЕКСНЫЕ ПОСТАВКИ"</t>
  </si>
  <si>
    <t>АКЦИОНЕРНОЕ ОБЩЕСТВО "ПРОИЗВОДСТВЕННОЕ ОБЪЕДИНЕНИЕ "СТРЕЛА"</t>
  </si>
  <si>
    <t>АКЦИОНЕРНОЕ ОБЩЕСТВО "НОВЫЕ ИНСТРУМЕНТАЛЬНЫЕ РЕШЕНИЯ"</t>
  </si>
  <si>
    <t>25.73.40.144</t>
  </si>
  <si>
    <t>25.73.40.150</t>
  </si>
  <si>
    <t>Зенковки твердосплавные</t>
  </si>
  <si>
    <t>Развертки</t>
  </si>
  <si>
    <t>25.73.40.113</t>
  </si>
  <si>
    <t>25.73.40.116</t>
  </si>
  <si>
    <t>25.73.40.115</t>
  </si>
  <si>
    <t>25.73.40.114</t>
  </si>
  <si>
    <t>Сверла для станков с ЧПУ и автоматических линий</t>
  </si>
  <si>
    <t>Сверла перовые дереворежущие</t>
  </si>
  <si>
    <t>Сверла кольцевые дереворежущие</t>
  </si>
  <si>
    <t>Сверла спиральные дереворежущие</t>
  </si>
  <si>
    <t>25.73.40.124</t>
  </si>
  <si>
    <t>Метчики твердосплавные</t>
  </si>
  <si>
    <t>Метчики машинно-ручные из быстрорежущей стали</t>
  </si>
  <si>
    <t>25.73.40.270</t>
  </si>
  <si>
    <t>Резцы и пластинки сменные к ним</t>
  </si>
  <si>
    <t>ОБЩЕСТВО С ОГРАНИЧЕННОЙ ОТВЕТСТВЕННОСТЬЮ "МИКРОБОР"</t>
  </si>
  <si>
    <t>23.44.12</t>
  </si>
  <si>
    <t>25.73.40</t>
  </si>
  <si>
    <t>Изделия керамические лабораторного, химического или прочего технического назначения, кроме фарфоровых</t>
  </si>
  <si>
    <t>ОБЩЕСТВО С ОГРАНИЧЕННОЙ ОТВЕТСТВЕННОСТЬЮ "ТОМСКИЙ ИНСТРУМЕНТАЛЬНЫЙ ЗАВОД"</t>
  </si>
  <si>
    <t>ОБЩЕСТВО С ОГРАНИЧЕННОЙ ОТВЕТСТВЕННОСТЬЮ "ЦЕНТР ВЫСОКОТОЧНОЙ МЕХАНООБРАБОТКИ "АРКОН"</t>
  </si>
  <si>
    <t>АКЦИОНЕРНОЕ ОБЩЕСТВО "СЕРПУХОВСКИЙ ИНСТРУМЕНТАЛЬНЫЙ ЗАВОД "ТВИНТОС"</t>
  </si>
  <si>
    <t>ОБЩЕСТВО С ОГРАНИЧЕННОЙ ОТВЕТСТВЕННОСТЬЮ НАУЧНО-ПРОИЗВОДСТВЕННОЕ ПРЕДПРИЯТИЕ "РИТ-ИНЖИНИРИНГ"</t>
  </si>
  <si>
    <t>25.73.40.143</t>
  </si>
  <si>
    <t>Зенковки из быстрорежущей стали</t>
  </si>
  <si>
    <t>Статус</t>
  </si>
  <si>
    <t>АО "КЗТС"</t>
  </si>
  <si>
    <t>ООО "СКИФ-М"</t>
  </si>
  <si>
    <t>ООО "ТСХ"</t>
  </si>
  <si>
    <t>ООО "СПЕЦИНСТРУМЕНТ"</t>
  </si>
  <si>
    <t>ООО "ПК МИОН"</t>
  </si>
  <si>
    <t>ООО "ПО "ИНРЕКО"</t>
  </si>
  <si>
    <t>ООО "НПФ ПРОМРЕССУРС"</t>
  </si>
  <si>
    <t>ОБЩЕСТВО С ОГРАНИЧЕННОЙ ОТВЕТСТВЕННОСТЬЮ «Аксис»</t>
  </si>
  <si>
    <t>ОБЩЕСТВО С ОГРАНИЧЕННОЙ ОТВЕТСТВЕННОСТЬЮ "ПРОИЗВОДСТВЕННОЕ ОБЪЕДИНЕНИЕ "ИНСИСТЕНС"</t>
  </si>
  <si>
    <t>25.73.40.120</t>
  </si>
  <si>
    <t>Метчики</t>
  </si>
  <si>
    <t>25.73.40.159</t>
  </si>
  <si>
    <t>Развертки прочие, не включенные в другие группировки</t>
  </si>
  <si>
    <t>25.73.40.152</t>
  </si>
  <si>
    <t>Развертки машинные из быстрорежущей стали</t>
  </si>
  <si>
    <t>ОБЩЕСТВО С ОГРАНИЧЕННОЙ ОТВЕТСТВЕННОСТЬЮ "ПРОИЗВОДСТВЕННОЕ ПРЕДПРИЯТИЕ АБРАЗИВНЫЕ МАТЕРИАЛЫ"</t>
  </si>
  <si>
    <t>ООО НПП "РИТ-ИНЖИНИРИНГ"</t>
  </si>
  <si>
    <t>АО "ПО "СТРЕЛА"</t>
  </si>
  <si>
    <t>ООО "МИКРОБОР"</t>
  </si>
  <si>
    <t>АО "СИЗ" ТВИНТОС"</t>
  </si>
  <si>
    <t>ОКПД 2</t>
  </si>
  <si>
    <t>Расшифровка</t>
  </si>
  <si>
    <t>25.73.40.277</t>
  </si>
  <si>
    <t>23.44.12.190</t>
  </si>
  <si>
    <t>28.14.20</t>
  </si>
  <si>
    <t>Пластинки сменные минералокерамические</t>
  </si>
  <si>
    <t>Изделия керамические прочего технического назначения, кроме фарфоровых</t>
  </si>
  <si>
    <t>Приводы и механизмы исполнительные, основные узлы, детали, комплектующие арматуры</t>
  </si>
  <si>
    <t>Сфера</t>
  </si>
  <si>
    <t>Иное</t>
  </si>
  <si>
    <t>Конкурент</t>
  </si>
  <si>
    <t>ООО  "ЧКЗ-ИНСТРУМЕНТ"</t>
  </si>
  <si>
    <t>25.73.60</t>
  </si>
  <si>
    <t>Инструмент прочий</t>
  </si>
  <si>
    <t>АКЦИОНЕРНОЕ ОБЩЕСТВО "ЧЕЛЯБИНСКИЙ КОМПРЕССОРНЫЙ ЗАВОД-ИНСТРУМЕНТ"</t>
  </si>
  <si>
    <t>Количество российской продукции, шт.</t>
  </si>
  <si>
    <t>Полное наименование</t>
  </si>
  <si>
    <t>Компания-заказчик</t>
  </si>
  <si>
    <t>Держвавки</t>
  </si>
  <si>
    <t>ООО "ЦВМ "Аркон"</t>
  </si>
  <si>
    <t>ООО "БРАЙС"</t>
  </si>
  <si>
    <t>ОБЩЕСТВО С ОГРАНИЧЕННОЙ ОТВЕТСТВЕННОСТЬЮ "БРАЙС"</t>
  </si>
  <si>
    <t>ОБЩЕСТВО С ОГРАНИЧЕННОЙ ОТВЕТСТВЕННОСТЬЮ "Аксис"</t>
  </si>
  <si>
    <t>ООО "Аксис"</t>
  </si>
  <si>
    <t>ООО "Гиперион Тулс"</t>
  </si>
  <si>
    <t>ОБЩЕСТВО С ОГРАНИЧЕННОЙ ОТВЕТСТВЕННОСТЬЮ "Гиперион Тулс"</t>
  </si>
  <si>
    <t>ООО "ПО "ИНСИСТЕНС"</t>
  </si>
  <si>
    <t>ООО "ИЗ-Комплексные поставки"</t>
  </si>
  <si>
    <t>ООО "ТИЗ"</t>
  </si>
  <si>
    <t>ООО "ПП Абразивные материалы"</t>
  </si>
  <si>
    <t>ООО "Компания "ПромАрсенал"</t>
  </si>
  <si>
    <t>АО "НИР"</t>
  </si>
  <si>
    <t>Для формул определения сферы</t>
  </si>
  <si>
    <t>Для формул определения статуса заказчика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</si>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</sst>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9C0006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Bahnschrift SemiLight"/>
      <family val="2"/>
      <charset val="204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552">
    <xf numFmtId="0" fontId="0" fillId="0" borderId="0" xfId="0"/>
    <xf numFmtId="0" fontId="1" fillId="0" borderId="0" xfId="0" applyFont="1"/>
    <xf numFmtId="0" fontId="3" fillId="0" borderId="17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8" fillId="5" borderId="17" xfId="1" applyFont="1" applyBorder="1" applyAlignment="1">
      <alignment horizontal="center" vertical="center" wrapText="1"/>
    </xf>
    <xf numFmtId="0" fontId="8" fillId="5" borderId="3" xfId="1" applyFont="1" applyBorder="1" applyAlignment="1">
      <alignment horizontal="center" vertical="center" wrapText="1"/>
    </xf>
    <xf numFmtId="0" fontId="8" fillId="5" borderId="1" xfId="1" applyFont="1" applyBorder="1" applyAlignment="1">
      <alignment horizontal="center" vertical="center" wrapText="1"/>
    </xf>
    <xf numFmtId="0" fontId="8" fillId="5" borderId="48" xfId="1" applyFont="1" applyBorder="1" applyAlignment="1">
      <alignment horizontal="center" vertical="center" wrapText="1"/>
    </xf>
    <xf numFmtId="0" fontId="8" fillId="5" borderId="43" xfId="1" applyFont="1" applyBorder="1" applyAlignment="1">
      <alignment horizontal="center" vertical="center" wrapText="1"/>
    </xf>
    <xf numFmtId="0" fontId="8" fillId="5" borderId="23" xfId="1" applyFont="1" applyBorder="1" applyAlignment="1">
      <alignment horizontal="center" vertical="center"/>
    </xf>
    <xf numFmtId="0" fontId="8" fillId="5" borderId="17" xfId="1" applyFont="1" applyBorder="1" applyAlignment="1">
      <alignment horizontal="center" vertical="center"/>
    </xf>
    <xf numFmtId="0" fontId="8" fillId="5" borderId="19" xfId="1" applyFont="1" applyBorder="1" applyAlignment="1">
      <alignment horizontal="center" vertical="center" wrapText="1"/>
    </xf>
    <xf numFmtId="0" fontId="8" fillId="5" borderId="3" xfId="1" applyFont="1" applyBorder="1" applyAlignment="1">
      <alignment horizontal="center" vertical="center"/>
    </xf>
    <xf numFmtId="0" fontId="8" fillId="5" borderId="1" xfId="1" applyFont="1" applyBorder="1" applyAlignment="1">
      <alignment horizontal="center" vertical="center"/>
    </xf>
    <xf numFmtId="0" fontId="8" fillId="5" borderId="19" xfId="1" applyFont="1" applyBorder="1" applyAlignment="1">
      <alignment horizontal="center" vertical="center"/>
    </xf>
    <xf numFmtId="0" fontId="8" fillId="5" borderId="23" xfId="1" applyFont="1" applyBorder="1" applyAlignment="1">
      <alignment horizontal="center" vertical="center" wrapText="1"/>
    </xf>
    <xf numFmtId="0" fontId="8" fillId="5" borderId="37" xfId="1" applyFont="1" applyBorder="1" applyAlignment="1">
      <alignment horizontal="center" vertical="center"/>
    </xf>
    <xf numFmtId="0" fontId="8" fillId="5" borderId="32" xfId="1" applyFont="1" applyBorder="1" applyAlignment="1">
      <alignment horizontal="center" vertical="center"/>
    </xf>
    <xf numFmtId="0" fontId="8" fillId="5" borderId="45" xfId="1" applyFont="1" applyBorder="1" applyAlignment="1">
      <alignment horizontal="center" vertical="center"/>
    </xf>
    <xf numFmtId="0" fontId="8" fillId="5" borderId="20" xfId="1" applyFont="1" applyBorder="1" applyAlignment="1">
      <alignment horizontal="center" vertical="center" wrapText="1"/>
    </xf>
    <xf numFmtId="0" fontId="8" fillId="5" borderId="43" xfId="1" applyFont="1" applyBorder="1" applyAlignment="1">
      <alignment horizontal="center" vertical="center"/>
    </xf>
    <xf numFmtId="0" fontId="8" fillId="5" borderId="34" xfId="1" applyFont="1" applyBorder="1" applyAlignment="1">
      <alignment horizontal="center" vertical="center"/>
    </xf>
    <xf numFmtId="0" fontId="8" fillId="5" borderId="36" xfId="1" applyFont="1" applyBorder="1" applyAlignment="1">
      <alignment horizontal="center" vertical="center"/>
    </xf>
    <xf numFmtId="0" fontId="8" fillId="5" borderId="46" xfId="1" applyFont="1" applyBorder="1" applyAlignment="1">
      <alignment horizontal="center" vertical="center"/>
    </xf>
    <xf numFmtId="0" fontId="8" fillId="5" borderId="36" xfId="1" applyFont="1" applyBorder="1" applyAlignment="1">
      <alignment horizontal="center" vertical="center" wrapText="1"/>
    </xf>
    <xf numFmtId="0" fontId="8" fillId="5" borderId="41" xfId="1" applyFont="1" applyBorder="1" applyAlignment="1">
      <alignment horizontal="center" vertical="center"/>
    </xf>
    <xf numFmtId="0" fontId="8" fillId="5" borderId="34" xfId="1" applyFont="1" applyBorder="1" applyAlignment="1">
      <alignment horizontal="center" vertical="center" wrapText="1"/>
    </xf>
    <xf numFmtId="0" fontId="8" fillId="5" borderId="33" xfId="1" applyFont="1" applyBorder="1" applyAlignment="1">
      <alignment horizontal="center" vertical="center"/>
    </xf>
    <xf numFmtId="0" fontId="8" fillId="5" borderId="44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14" fontId="3" fillId="4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3" fillId="0" borderId="27" xfId="0" applyNumberFormat="1" applyFont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4" fontId="2" fillId="0" borderId="2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3" fillId="0" borderId="21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4" borderId="12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 wrapText="1"/>
    </xf>
    <xf numFmtId="0" fontId="8" fillId="5" borderId="20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14" fontId="3" fillId="0" borderId="25" xfId="0" applyNumberFormat="1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14" fontId="3" fillId="0" borderId="39" xfId="0" applyNumberFormat="1" applyFont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8" fillId="5" borderId="17" xfId="1" applyFont="1" applyBorder="1" applyAlignment="1">
      <alignment vertical="center"/>
    </xf>
    <xf numFmtId="14" fontId="3" fillId="2" borderId="23" xfId="0" applyNumberFormat="1" applyFont="1" applyFill="1" applyBorder="1" applyAlignment="1">
      <alignment horizontal="center" vertical="center" wrapText="1"/>
    </xf>
    <xf numFmtId="14" fontId="3" fillId="4" borderId="26" xfId="0" applyNumberFormat="1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14" fontId="3" fillId="0" borderId="49" xfId="0" applyNumberFormat="1" applyFont="1" applyBorder="1" applyAlignment="1">
      <alignment horizontal="center" vertical="center" wrapText="1"/>
    </xf>
    <xf numFmtId="14" fontId="3" fillId="0" borderId="24" xfId="0" applyNumberFormat="1" applyFont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 wrapText="1"/>
    </xf>
    <xf numFmtId="0" fontId="8" fillId="5" borderId="56" xfId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57" xfId="0" applyFont="1" applyFill="1" applyBorder="1" applyAlignment="1">
      <alignment horizontal="center" vertical="center" wrapText="1"/>
    </xf>
    <xf numFmtId="14" fontId="2" fillId="0" borderId="50" xfId="0" applyNumberFormat="1" applyFont="1" applyBorder="1" applyAlignment="1">
      <alignment horizontal="center" vertical="center"/>
    </xf>
    <xf numFmtId="14" fontId="2" fillId="0" borderId="58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4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4" fontId="2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4" borderId="21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1" fontId="3" fillId="2" borderId="8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4" fontId="0" fillId="0" borderId="0" xfId="0" applyNumberFormat="1"/>
    <xf numFmtId="14" fontId="2" fillId="0" borderId="14" xfId="0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" fontId="2" fillId="2" borderId="17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1" fontId="3" fillId="2" borderId="17" xfId="0" applyNumberFormat="1" applyFont="1" applyFill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16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" fontId="3" fillId="4" borderId="10" xfId="0" applyNumberFormat="1" applyFont="1" applyFill="1" applyBorder="1" applyAlignment="1">
      <alignment horizontal="center" vertical="center" wrapText="1"/>
    </xf>
    <xf numFmtId="1" fontId="3" fillId="4" borderId="12" xfId="0" applyNumberFormat="1" applyFont="1" applyFill="1" applyBorder="1" applyAlignment="1">
      <alignment horizontal="center" vertical="center" wrapText="1"/>
    </xf>
    <xf numFmtId="1" fontId="3" fillId="0" borderId="23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4" borderId="21" xfId="0" applyNumberFormat="1" applyFont="1" applyFill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1" fontId="3" fillId="0" borderId="38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49" fontId="2" fillId="4" borderId="17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14" fontId="2" fillId="2" borderId="17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1" fontId="0" fillId="0" borderId="49" xfId="0" applyNumberFormat="1" applyBorder="1" applyAlignment="1">
      <alignment horizontal="center" vertical="center" wrapText="1"/>
    </xf>
    <xf numFmtId="1" fontId="0" fillId="4" borderId="17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0" fontId="0" fillId="0" borderId="17" xfId="0" applyBorder="1"/>
    <xf numFmtId="0" fontId="0" fillId="0" borderId="19" xfId="0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49" fontId="9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" fontId="0" fillId="2" borderId="8" xfId="0" applyNumberFormat="1" applyFill="1" applyBorder="1" applyAlignment="1">
      <alignment horizontal="center" vertical="center" wrapText="1"/>
    </xf>
    <xf numFmtId="49" fontId="0" fillId="2" borderId="18" xfId="0" applyNumberFormat="1" applyFill="1" applyBorder="1" applyAlignment="1">
      <alignment horizontal="center" vertical="center" wrapText="1"/>
    </xf>
    <xf numFmtId="1" fontId="0" fillId="2" borderId="17" xfId="0" applyNumberFormat="1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14" fontId="0" fillId="4" borderId="21" xfId="0" applyNumberFormat="1" applyFill="1" applyBorder="1" applyAlignment="1">
      <alignment horizontal="center" vertical="center" wrapText="1"/>
    </xf>
    <xf numFmtId="14" fontId="0" fillId="4" borderId="28" xfId="0" applyNumberFormat="1" applyFill="1" applyBorder="1" applyAlignment="1">
      <alignment horizontal="center" vertical="center" wrapText="1"/>
    </xf>
    <xf numFmtId="1" fontId="0" fillId="4" borderId="4" xfId="0" applyNumberFormat="1" applyFill="1" applyBorder="1" applyAlignment="1">
      <alignment horizontal="center" vertical="center" wrapText="1"/>
    </xf>
    <xf numFmtId="49" fontId="0" fillId="4" borderId="10" xfId="0" applyNumberFormat="1" applyFill="1" applyBorder="1" applyAlignment="1">
      <alignment horizontal="center" vertical="center" wrapText="1"/>
    </xf>
    <xf numFmtId="1" fontId="0" fillId="4" borderId="10" xfId="0" applyNumberFormat="1" applyFill="1" applyBorder="1" applyAlignment="1">
      <alignment horizontal="center" vertical="center" wrapText="1"/>
    </xf>
    <xf numFmtId="14" fontId="0" fillId="4" borderId="29" xfId="0" applyNumberFormat="1" applyFill="1" applyBorder="1" applyAlignment="1">
      <alignment horizontal="center" vertical="center" wrapText="1"/>
    </xf>
    <xf numFmtId="1" fontId="0" fillId="4" borderId="7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1" fontId="0" fillId="4" borderId="6" xfId="0" applyNumberFormat="1" applyFill="1" applyBorder="1" applyAlignment="1">
      <alignment horizontal="center" vertical="center" wrapText="1"/>
    </xf>
    <xf numFmtId="14" fontId="0" fillId="4" borderId="12" xfId="0" applyNumberFormat="1" applyFill="1" applyBorder="1" applyAlignment="1">
      <alignment horizontal="center" vertical="center" wrapText="1"/>
    </xf>
    <xf numFmtId="14" fontId="0" fillId="4" borderId="35" xfId="0" applyNumberFormat="1" applyFill="1" applyBorder="1" applyAlignment="1">
      <alignment horizontal="center" vertical="center" wrapText="1"/>
    </xf>
    <xf numFmtId="1" fontId="0" fillId="4" borderId="16" xfId="0" applyNumberFormat="1" applyFill="1" applyBorder="1" applyAlignment="1">
      <alignment horizontal="center" vertical="center" wrapText="1"/>
    </xf>
    <xf numFmtId="49" fontId="0" fillId="4" borderId="12" xfId="0" applyNumberFormat="1" applyFill="1" applyBorder="1" applyAlignment="1">
      <alignment horizontal="center" vertical="center" wrapText="1"/>
    </xf>
    <xf numFmtId="1" fontId="0" fillId="4" borderId="12" xfId="0" applyNumberFormat="1" applyFill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40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 vertical="center" wrapText="1"/>
    </xf>
    <xf numFmtId="1" fontId="0" fillId="4" borderId="21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0" borderId="38" xfId="0" applyNumberFormat="1" applyBorder="1" applyAlignment="1">
      <alignment horizontal="center" vertical="center" wrapText="1"/>
    </xf>
    <xf numFmtId="1" fontId="0" fillId="0" borderId="38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14" fontId="0" fillId="0" borderId="47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Alignment="1">
      <alignment wrapText="1"/>
    </xf>
    <xf numFmtId="0" fontId="10" fillId="0" borderId="25" xfId="0" applyFont="1" applyBorder="1" applyAlignment="1">
      <alignment wrapText="1"/>
    </xf>
    <xf numFmtId="0" fontId="10" fillId="0" borderId="25" xfId="0" applyFont="1" applyBorder="1"/>
    <xf numFmtId="0" fontId="0" fillId="0" borderId="25" xfId="0" applyBorder="1"/>
    <xf numFmtId="0" fontId="0" fillId="0" borderId="25" xfId="0" applyBorder="1" applyAlignment="1">
      <alignment wrapText="1"/>
    </xf>
    <xf numFmtId="0" fontId="0" fillId="0" borderId="52" xfId="0" applyBorder="1"/>
    <xf numFmtId="0" fontId="0" fillId="0" borderId="53" xfId="0" applyBorder="1" applyAlignment="1">
      <alignment wrapText="1"/>
    </xf>
    <xf numFmtId="0" fontId="0" fillId="0" borderId="53" xfId="0" applyBorder="1"/>
    <xf numFmtId="0" fontId="0" fillId="0" borderId="54" xfId="0" applyBorder="1"/>
    <xf numFmtId="0" fontId="0" fillId="0" borderId="59" xfId="0" applyBorder="1"/>
    <xf numFmtId="0" fontId="0" fillId="0" borderId="55" xfId="0" applyBorder="1"/>
    <xf numFmtId="0" fontId="0" fillId="0" borderId="60" xfId="0" applyBorder="1"/>
    <xf numFmtId="0" fontId="0" fillId="0" borderId="31" xfId="0" applyBorder="1"/>
    <xf numFmtId="0" fontId="0" fillId="0" borderId="31" xfId="0" applyBorder="1" applyAlignment="1">
      <alignment wrapText="1"/>
    </xf>
    <xf numFmtId="0" fontId="0" fillId="0" borderId="61" xfId="0" applyBorder="1" applyAlignment="1">
      <alignment wrapText="1"/>
    </xf>
    <xf numFmtId="14" fontId="3" fillId="0" borderId="12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center" vertical="center" wrapText="1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1" fontId="2" fillId="4" borderId="42" xfId="0" applyNumberFormat="1" applyFont="1" applyFill="1" applyBorder="1" applyAlignment="1">
      <alignment horizontal="center" vertical="center" wrapText="1"/>
    </xf>
    <xf numFmtId="1" fontId="2" fillId="4" borderId="35" xfId="0" applyNumberFormat="1" applyFont="1" applyFill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56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1" fontId="2" fillId="0" borderId="40" xfId="0" applyNumberFormat="1" applyFont="1" applyBorder="1" applyAlignment="1">
      <alignment horizontal="center" vertical="center" wrapText="1"/>
    </xf>
    <xf numFmtId="1" fontId="2" fillId="0" borderId="42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center"/>
    </xf>
    <xf numFmtId="0" fontId="11" fillId="0" borderId="17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49" fontId="9" fillId="4" borderId="8" xfId="0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49" fontId="2" fillId="4" borderId="2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49" fontId="2" fillId="4" borderId="15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9" fillId="4" borderId="16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49" fontId="9" fillId="4" borderId="14" xfId="0" applyNumberFormat="1" applyFont="1" applyFill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9" fillId="0" borderId="16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57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 wrapText="1"/>
    </xf>
    <xf numFmtId="0" fontId="7" fillId="2" borderId="56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4" borderId="22" xfId="0" applyNumberForma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0" fillId="4" borderId="15" xfId="0" applyNumberFormat="1" applyFill="1" applyBorder="1" applyAlignment="1">
      <alignment horizontal="center" vertical="center" wrapText="1"/>
    </xf>
    <xf numFmtId="49" fontId="0" fillId="4" borderId="14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F6A1-CD89-48C8-95E4-9B137E562B5B}">
  <sheetPr codeName="Лист1"/>
  <dimension ref="A1:E11"/>
  <sheetViews>
    <sheetView workbookViewId="0">
      <selection activeCell="B27" sqref="B27"/>
    </sheetView>
  </sheetViews>
  <sheetFormatPr defaultRowHeight="15" x14ac:dyDescent="0.25"/>
  <cols>
    <col min="1" max="1" width="22.7109375" customWidth="1"/>
    <col min="2" max="2" width="20.42578125" customWidth="1"/>
    <col min="3" max="3" width="24.42578125" customWidth="1"/>
    <col min="4" max="4" width="33.28515625" customWidth="1"/>
    <col min="5" max="5" width="41" customWidth="1"/>
  </cols>
  <sheetData>
    <row r="1" spans="1:5" ht="32.25" thickBot="1" x14ac:dyDescent="0.3">
      <c r="A1" s="132" t="s">
        <v>31</v>
      </c>
      <c r="B1" s="133" t="s">
        <v>32</v>
      </c>
      <c r="C1" s="133" t="s">
        <v>166</v>
      </c>
      <c r="D1" s="133" t="s">
        <v>167</v>
      </c>
      <c r="E1" s="134" t="s">
        <v>181</v>
      </c>
    </row>
    <row r="2" spans="1:5" ht="15.75" x14ac:dyDescent="0.25">
      <c r="A2" s="135">
        <v>45070</v>
      </c>
      <c r="B2" s="136">
        <v>46165</v>
      </c>
      <c r="C2" s="137" t="s">
        <v>38</v>
      </c>
      <c r="D2" s="137" t="s">
        <v>61</v>
      </c>
      <c r="E2" s="138">
        <v>79</v>
      </c>
    </row>
    <row r="3" spans="1:5" ht="31.5" x14ac:dyDescent="0.25">
      <c r="A3" s="139">
        <v>45070</v>
      </c>
      <c r="B3" s="97">
        <v>46165</v>
      </c>
      <c r="C3" s="88" t="s">
        <v>51</v>
      </c>
      <c r="D3" s="88" t="s">
        <v>70</v>
      </c>
      <c r="E3" s="140">
        <v>545</v>
      </c>
    </row>
    <row r="4" spans="1:5" ht="31.5" x14ac:dyDescent="0.25">
      <c r="A4" s="139">
        <v>45320</v>
      </c>
      <c r="B4" s="97">
        <v>46415</v>
      </c>
      <c r="C4" s="88" t="s">
        <v>58</v>
      </c>
      <c r="D4" s="88" t="s">
        <v>75</v>
      </c>
      <c r="E4" s="140">
        <v>201</v>
      </c>
    </row>
    <row r="5" spans="1:5" ht="15.75" x14ac:dyDescent="0.25">
      <c r="A5" s="139">
        <v>45070</v>
      </c>
      <c r="B5" s="97">
        <v>46165</v>
      </c>
      <c r="C5" s="88" t="s">
        <v>35</v>
      </c>
      <c r="D5" s="88" t="s">
        <v>59</v>
      </c>
      <c r="E5" s="140">
        <v>189</v>
      </c>
    </row>
    <row r="6" spans="1:5" ht="31.5" x14ac:dyDescent="0.25">
      <c r="A6" s="139">
        <v>45070</v>
      </c>
      <c r="B6" s="97">
        <v>46165</v>
      </c>
      <c r="C6" s="88" t="s">
        <v>168</v>
      </c>
      <c r="D6" s="88" t="s">
        <v>171</v>
      </c>
      <c r="E6" s="140">
        <v>48</v>
      </c>
    </row>
    <row r="7" spans="1:5" ht="31.5" x14ac:dyDescent="0.25">
      <c r="A7" s="139">
        <v>44743</v>
      </c>
      <c r="B7" s="97">
        <v>45838</v>
      </c>
      <c r="C7" s="88" t="s">
        <v>133</v>
      </c>
      <c r="D7" s="88" t="s">
        <v>134</v>
      </c>
      <c r="E7" s="140">
        <v>9</v>
      </c>
    </row>
    <row r="8" spans="1:5" ht="47.25" x14ac:dyDescent="0.25">
      <c r="A8" s="141" t="s">
        <v>29</v>
      </c>
      <c r="B8" s="88" t="s">
        <v>29</v>
      </c>
      <c r="C8" s="88" t="s">
        <v>169</v>
      </c>
      <c r="D8" s="88" t="s">
        <v>172</v>
      </c>
      <c r="E8" s="140" t="s">
        <v>29</v>
      </c>
    </row>
    <row r="9" spans="1:5" ht="63" x14ac:dyDescent="0.25">
      <c r="A9" s="142">
        <v>45693</v>
      </c>
      <c r="B9" s="97">
        <v>46787</v>
      </c>
      <c r="C9" s="88" t="s">
        <v>170</v>
      </c>
      <c r="D9" s="88" t="s">
        <v>173</v>
      </c>
      <c r="E9" s="140">
        <v>1</v>
      </c>
    </row>
    <row r="10" spans="1:5" ht="15.75" x14ac:dyDescent="0.25">
      <c r="A10" s="139">
        <v>44743</v>
      </c>
      <c r="B10" s="97">
        <v>45838</v>
      </c>
      <c r="C10" s="88" t="s">
        <v>47</v>
      </c>
      <c r="D10" s="88" t="s">
        <v>66</v>
      </c>
      <c r="E10" s="140">
        <v>11</v>
      </c>
    </row>
    <row r="11" spans="1:5" ht="32.25" thickBot="1" x14ac:dyDescent="0.3">
      <c r="A11" s="143" t="s">
        <v>29</v>
      </c>
      <c r="B11" s="144" t="s">
        <v>29</v>
      </c>
      <c r="C11" s="144" t="s">
        <v>91</v>
      </c>
      <c r="D11" s="144" t="s">
        <v>103</v>
      </c>
      <c r="E11" s="145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51CB-4FF5-40BA-B01A-8D5343716017}">
  <sheetPr codeName="Лист9"/>
  <dimension ref="A1"/>
  <sheetViews>
    <sheetView workbookViewId="0">
      <selection activeCell="N37" sqref="N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F29C-7455-4E03-B40F-721E14777046}">
  <sheetPr codeName="Лист10"/>
  <dimension ref="A1:J113"/>
  <sheetViews>
    <sheetView zoomScale="70" zoomScaleNormal="70" workbookViewId="0">
      <selection activeCell="M13" sqref="M13"/>
    </sheetView>
  </sheetViews>
  <sheetFormatPr defaultRowHeight="15" x14ac:dyDescent="0.25"/>
  <cols>
    <col min="1" max="1" width="33" customWidth="1"/>
    <col min="2" max="2" width="87.28515625" bestFit="1" customWidth="1"/>
    <col min="3" max="3" width="15.7109375" bestFit="1" customWidth="1"/>
    <col min="4" max="5" width="14.28515625" bestFit="1" customWidth="1"/>
    <col min="6" max="6" width="8.5703125" bestFit="1" customWidth="1"/>
    <col min="7" max="7" width="16.42578125" bestFit="1" customWidth="1"/>
    <col min="8" max="8" width="60.85546875" bestFit="1" customWidth="1"/>
    <col min="9" max="9" width="21.7109375" customWidth="1"/>
    <col min="10" max="10" width="19.140625" customWidth="1"/>
  </cols>
  <sheetData>
    <row r="1" spans="1:10" ht="45.75" thickBot="1" x14ac:dyDescent="0.3">
      <c r="A1" s="296" t="s">
        <v>77</v>
      </c>
      <c r="B1" s="296" t="s">
        <v>182</v>
      </c>
      <c r="C1" s="297" t="s">
        <v>33</v>
      </c>
      <c r="D1" s="298" t="s">
        <v>31</v>
      </c>
      <c r="E1" s="299" t="s">
        <v>32</v>
      </c>
      <c r="F1" s="299" t="s">
        <v>174</v>
      </c>
      <c r="G1" s="300" t="s">
        <v>36</v>
      </c>
      <c r="H1" s="301" t="s">
        <v>44</v>
      </c>
      <c r="I1" s="302" t="s">
        <v>181</v>
      </c>
      <c r="J1" s="303" t="s">
        <v>145</v>
      </c>
    </row>
    <row r="2" spans="1:10" x14ac:dyDescent="0.25">
      <c r="A2" s="500" t="s">
        <v>146</v>
      </c>
      <c r="B2" s="500" t="s">
        <v>78</v>
      </c>
      <c r="C2" s="528">
        <v>6616000619</v>
      </c>
      <c r="D2" s="228">
        <v>45219</v>
      </c>
      <c r="E2" s="229">
        <f t="shared" ref="E2:E65" si="0">IF(D2="-","-",D2+1095)</f>
        <v>46314</v>
      </c>
      <c r="F2" s="304" t="s">
        <v>2</v>
      </c>
      <c r="G2" s="230" t="s">
        <v>80</v>
      </c>
      <c r="H2" s="231" t="s">
        <v>92</v>
      </c>
      <c r="I2" s="230">
        <v>33</v>
      </c>
      <c r="J2" s="524" t="s">
        <v>176</v>
      </c>
    </row>
    <row r="3" spans="1:10" ht="30" x14ac:dyDescent="0.25">
      <c r="A3" s="494"/>
      <c r="B3" s="494"/>
      <c r="C3" s="495"/>
      <c r="D3" s="248">
        <v>45146</v>
      </c>
      <c r="E3" s="237">
        <f t="shared" si="0"/>
        <v>46241</v>
      </c>
      <c r="F3" s="305" t="s">
        <v>184</v>
      </c>
      <c r="G3" s="238" t="s">
        <v>81</v>
      </c>
      <c r="H3" s="239" t="s">
        <v>93</v>
      </c>
      <c r="I3" s="238">
        <v>132</v>
      </c>
      <c r="J3" s="516"/>
    </row>
    <row r="4" spans="1:10" ht="15.75" thickBot="1" x14ac:dyDescent="0.3">
      <c r="A4" s="501"/>
      <c r="B4" s="501"/>
      <c r="C4" s="529"/>
      <c r="D4" s="250">
        <v>45721</v>
      </c>
      <c r="E4" s="237">
        <f t="shared" si="0"/>
        <v>46816</v>
      </c>
      <c r="F4" s="305" t="s">
        <v>28</v>
      </c>
      <c r="G4" s="238" t="s">
        <v>51</v>
      </c>
      <c r="H4" s="239" t="s">
        <v>70</v>
      </c>
      <c r="I4" s="240">
        <v>511</v>
      </c>
      <c r="J4" s="517"/>
    </row>
    <row r="5" spans="1:10" x14ac:dyDescent="0.25">
      <c r="A5" s="494"/>
      <c r="B5" s="494"/>
      <c r="C5" s="495"/>
      <c r="D5" s="250">
        <v>45146</v>
      </c>
      <c r="E5" s="237">
        <f t="shared" si="0"/>
        <v>46241</v>
      </c>
      <c r="F5" s="305" t="s">
        <v>2</v>
      </c>
      <c r="G5" s="238" t="s">
        <v>35</v>
      </c>
      <c r="H5" s="239" t="s">
        <v>59</v>
      </c>
      <c r="I5" s="240">
        <v>88</v>
      </c>
      <c r="J5" s="516"/>
    </row>
    <row r="6" spans="1:10" x14ac:dyDescent="0.25">
      <c r="A6" s="494"/>
      <c r="B6" s="494"/>
      <c r="C6" s="495"/>
      <c r="D6" s="248">
        <v>45146</v>
      </c>
      <c r="E6" s="237">
        <f t="shared" si="0"/>
        <v>46241</v>
      </c>
      <c r="F6" s="305" t="s">
        <v>2</v>
      </c>
      <c r="G6" s="238" t="s">
        <v>40</v>
      </c>
      <c r="H6" s="239" t="s">
        <v>63</v>
      </c>
      <c r="I6" s="238">
        <v>20</v>
      </c>
      <c r="J6" s="516"/>
    </row>
    <row r="7" spans="1:10" x14ac:dyDescent="0.25">
      <c r="A7" s="494"/>
      <c r="B7" s="494"/>
      <c r="C7" s="495"/>
      <c r="D7" s="248">
        <v>45219</v>
      </c>
      <c r="E7" s="237">
        <f t="shared" si="0"/>
        <v>46314</v>
      </c>
      <c r="F7" s="305" t="s">
        <v>175</v>
      </c>
      <c r="G7" s="238" t="s">
        <v>42</v>
      </c>
      <c r="H7" s="239" t="s">
        <v>64</v>
      </c>
      <c r="I7" s="238">
        <v>127</v>
      </c>
      <c r="J7" s="516"/>
    </row>
    <row r="8" spans="1:10" x14ac:dyDescent="0.25">
      <c r="A8" s="494"/>
      <c r="B8" s="494"/>
      <c r="C8" s="495"/>
      <c r="D8" s="250" t="s">
        <v>29</v>
      </c>
      <c r="E8" s="237" t="str">
        <f t="shared" si="0"/>
        <v>-</v>
      </c>
      <c r="F8" s="305" t="s">
        <v>175</v>
      </c>
      <c r="G8" s="238" t="s">
        <v>82</v>
      </c>
      <c r="H8" s="239" t="s">
        <v>94</v>
      </c>
      <c r="I8" s="238">
        <v>0</v>
      </c>
      <c r="J8" s="516"/>
    </row>
    <row r="9" spans="1:10" ht="30" x14ac:dyDescent="0.25">
      <c r="A9" s="494"/>
      <c r="B9" s="494"/>
      <c r="C9" s="495"/>
      <c r="D9" s="248">
        <v>45219</v>
      </c>
      <c r="E9" s="237">
        <f t="shared" si="0"/>
        <v>46314</v>
      </c>
      <c r="F9" s="305" t="s">
        <v>175</v>
      </c>
      <c r="G9" s="238" t="s">
        <v>83</v>
      </c>
      <c r="H9" s="239" t="s">
        <v>95</v>
      </c>
      <c r="I9" s="238">
        <v>5</v>
      </c>
      <c r="J9" s="516"/>
    </row>
    <row r="10" spans="1:10" ht="30" x14ac:dyDescent="0.25">
      <c r="A10" s="494"/>
      <c r="B10" s="494"/>
      <c r="C10" s="495"/>
      <c r="D10" s="248">
        <v>45219</v>
      </c>
      <c r="E10" s="237">
        <f t="shared" si="0"/>
        <v>46314</v>
      </c>
      <c r="F10" s="305" t="s">
        <v>175</v>
      </c>
      <c r="G10" s="238" t="s">
        <v>84</v>
      </c>
      <c r="H10" s="239" t="s">
        <v>96</v>
      </c>
      <c r="I10" s="238">
        <v>29</v>
      </c>
      <c r="J10" s="516"/>
    </row>
    <row r="11" spans="1:10" x14ac:dyDescent="0.25">
      <c r="A11" s="494"/>
      <c r="B11" s="494"/>
      <c r="C11" s="495"/>
      <c r="D11" s="248">
        <v>45219</v>
      </c>
      <c r="E11" s="237">
        <f t="shared" si="0"/>
        <v>46314</v>
      </c>
      <c r="F11" s="305" t="s">
        <v>175</v>
      </c>
      <c r="G11" s="238" t="s">
        <v>85</v>
      </c>
      <c r="H11" s="239" t="s">
        <v>97</v>
      </c>
      <c r="I11" s="238">
        <v>35</v>
      </c>
      <c r="J11" s="516"/>
    </row>
    <row r="12" spans="1:10" x14ac:dyDescent="0.25">
      <c r="A12" s="494"/>
      <c r="B12" s="494"/>
      <c r="C12" s="495"/>
      <c r="D12" s="248">
        <v>45146</v>
      </c>
      <c r="E12" s="237">
        <f t="shared" si="0"/>
        <v>46241</v>
      </c>
      <c r="F12" s="305" t="s">
        <v>2</v>
      </c>
      <c r="G12" s="238" t="s">
        <v>38</v>
      </c>
      <c r="H12" s="239" t="s">
        <v>61</v>
      </c>
      <c r="I12" s="238">
        <v>35</v>
      </c>
      <c r="J12" s="516"/>
    </row>
    <row r="13" spans="1:10" ht="30" x14ac:dyDescent="0.25">
      <c r="A13" s="494"/>
      <c r="B13" s="494"/>
      <c r="C13" s="495"/>
      <c r="D13" s="248">
        <v>45146</v>
      </c>
      <c r="E13" s="237">
        <f t="shared" si="0"/>
        <v>46241</v>
      </c>
      <c r="F13" s="305" t="s">
        <v>184</v>
      </c>
      <c r="G13" s="238" t="s">
        <v>58</v>
      </c>
      <c r="H13" s="239" t="s">
        <v>75</v>
      </c>
      <c r="I13" s="238">
        <v>84</v>
      </c>
      <c r="J13" s="516"/>
    </row>
    <row r="14" spans="1:10" ht="30" x14ac:dyDescent="0.25">
      <c r="A14" s="494"/>
      <c r="B14" s="494"/>
      <c r="C14" s="495"/>
      <c r="D14" s="248">
        <v>45721</v>
      </c>
      <c r="E14" s="237">
        <f t="shared" si="0"/>
        <v>46816</v>
      </c>
      <c r="F14" s="305" t="s">
        <v>76</v>
      </c>
      <c r="G14" s="238" t="s">
        <v>49</v>
      </c>
      <c r="H14" s="239" t="s">
        <v>68</v>
      </c>
      <c r="I14" s="238">
        <v>8</v>
      </c>
      <c r="J14" s="516"/>
    </row>
    <row r="15" spans="1:10" x14ac:dyDescent="0.25">
      <c r="A15" s="494"/>
      <c r="B15" s="494"/>
      <c r="C15" s="495"/>
      <c r="D15" s="248">
        <v>45146</v>
      </c>
      <c r="E15" s="237">
        <f t="shared" si="0"/>
        <v>46241</v>
      </c>
      <c r="F15" s="305" t="s">
        <v>2</v>
      </c>
      <c r="G15" s="238" t="s">
        <v>43</v>
      </c>
      <c r="H15" s="239" t="s">
        <v>65</v>
      </c>
      <c r="I15" s="238">
        <v>18</v>
      </c>
      <c r="J15" s="516"/>
    </row>
    <row r="16" spans="1:10" x14ac:dyDescent="0.25">
      <c r="A16" s="494"/>
      <c r="B16" s="494"/>
      <c r="C16" s="495"/>
      <c r="D16" s="248">
        <v>45146</v>
      </c>
      <c r="E16" s="237">
        <f t="shared" si="0"/>
        <v>46241</v>
      </c>
      <c r="F16" s="305" t="s">
        <v>2</v>
      </c>
      <c r="G16" s="238" t="s">
        <v>86</v>
      </c>
      <c r="H16" s="239" t="s">
        <v>98</v>
      </c>
      <c r="I16" s="238">
        <v>6</v>
      </c>
      <c r="J16" s="516"/>
    </row>
    <row r="17" spans="1:10" x14ac:dyDescent="0.25">
      <c r="A17" s="494"/>
      <c r="B17" s="494"/>
      <c r="C17" s="495"/>
      <c r="D17" s="248">
        <v>45219</v>
      </c>
      <c r="E17" s="237">
        <f t="shared" si="0"/>
        <v>46314</v>
      </c>
      <c r="F17" s="305" t="s">
        <v>175</v>
      </c>
      <c r="G17" s="238" t="s">
        <v>87</v>
      </c>
      <c r="H17" s="239" t="s">
        <v>99</v>
      </c>
      <c r="I17" s="238">
        <v>6</v>
      </c>
      <c r="J17" s="516"/>
    </row>
    <row r="18" spans="1:10" ht="30" x14ac:dyDescent="0.25">
      <c r="A18" s="494"/>
      <c r="B18" s="494"/>
      <c r="C18" s="495"/>
      <c r="D18" s="250" t="s">
        <v>29</v>
      </c>
      <c r="E18" s="237" t="str">
        <f t="shared" si="0"/>
        <v>-</v>
      </c>
      <c r="F18" s="305" t="s">
        <v>175</v>
      </c>
      <c r="G18" s="238" t="s">
        <v>88</v>
      </c>
      <c r="H18" s="239" t="s">
        <v>100</v>
      </c>
      <c r="I18" s="238">
        <v>0</v>
      </c>
      <c r="J18" s="516"/>
    </row>
    <row r="19" spans="1:10" x14ac:dyDescent="0.25">
      <c r="A19" s="494"/>
      <c r="B19" s="494"/>
      <c r="C19" s="495"/>
      <c r="D19" s="248">
        <v>45219</v>
      </c>
      <c r="E19" s="237">
        <f t="shared" si="0"/>
        <v>46314</v>
      </c>
      <c r="F19" s="305" t="s">
        <v>175</v>
      </c>
      <c r="G19" s="238" t="s">
        <v>89</v>
      </c>
      <c r="H19" s="239" t="s">
        <v>101</v>
      </c>
      <c r="I19" s="238">
        <v>2</v>
      </c>
      <c r="J19" s="516"/>
    </row>
    <row r="20" spans="1:10" ht="12" customHeight="1" thickBot="1" x14ac:dyDescent="0.3">
      <c r="A20" s="494"/>
      <c r="B20" s="494"/>
      <c r="C20" s="495"/>
      <c r="D20" s="248">
        <v>45219</v>
      </c>
      <c r="E20" s="237">
        <f t="shared" si="0"/>
        <v>46314</v>
      </c>
      <c r="F20" s="305" t="s">
        <v>175</v>
      </c>
      <c r="G20" s="238" t="s">
        <v>90</v>
      </c>
      <c r="H20" s="239" t="s">
        <v>102</v>
      </c>
      <c r="I20" s="238">
        <v>1</v>
      </c>
      <c r="J20" s="516"/>
    </row>
    <row r="21" spans="1:10" ht="15.75" hidden="1" thickBot="1" x14ac:dyDescent="0.3">
      <c r="A21" s="501"/>
      <c r="B21" s="501"/>
      <c r="C21" s="529"/>
      <c r="D21" s="242" t="s">
        <v>29</v>
      </c>
      <c r="E21" s="243" t="str">
        <f t="shared" si="0"/>
        <v>-</v>
      </c>
      <c r="F21" s="306" t="s">
        <v>175</v>
      </c>
      <c r="G21" s="307" t="s">
        <v>91</v>
      </c>
      <c r="H21" s="308" t="s">
        <v>103</v>
      </c>
      <c r="I21" s="241">
        <v>0</v>
      </c>
      <c r="J21" s="517"/>
    </row>
    <row r="22" spans="1:10" ht="30" x14ac:dyDescent="0.25">
      <c r="A22" s="500" t="s">
        <v>147</v>
      </c>
      <c r="B22" s="500" t="s">
        <v>79</v>
      </c>
      <c r="C22" s="524">
        <v>3123015468</v>
      </c>
      <c r="D22" s="245">
        <v>45106</v>
      </c>
      <c r="E22" s="229">
        <f t="shared" si="0"/>
        <v>46201</v>
      </c>
      <c r="F22" s="304" t="s">
        <v>2</v>
      </c>
      <c r="G22" s="233" t="s">
        <v>104</v>
      </c>
      <c r="H22" s="246" t="s">
        <v>107</v>
      </c>
      <c r="I22" s="233">
        <v>0</v>
      </c>
      <c r="J22" s="514" t="s">
        <v>0</v>
      </c>
    </row>
    <row r="23" spans="1:10" x14ac:dyDescent="0.25">
      <c r="A23" s="494"/>
      <c r="B23" s="494"/>
      <c r="C23" s="516"/>
      <c r="D23" s="248">
        <v>45106</v>
      </c>
      <c r="E23" s="237">
        <f t="shared" si="0"/>
        <v>46201</v>
      </c>
      <c r="F23" s="305" t="s">
        <v>2</v>
      </c>
      <c r="G23" s="240" t="s">
        <v>105</v>
      </c>
      <c r="H23" s="249" t="s">
        <v>108</v>
      </c>
      <c r="I23" s="240">
        <v>0</v>
      </c>
      <c r="J23" s="496"/>
    </row>
    <row r="24" spans="1:10" x14ac:dyDescent="0.25">
      <c r="A24" s="494"/>
      <c r="B24" s="494"/>
      <c r="C24" s="516"/>
      <c r="D24" s="250">
        <v>45106</v>
      </c>
      <c r="E24" s="237">
        <f t="shared" si="0"/>
        <v>46201</v>
      </c>
      <c r="F24" s="305" t="s">
        <v>28</v>
      </c>
      <c r="G24" s="240" t="s">
        <v>51</v>
      </c>
      <c r="H24" s="249" t="s">
        <v>70</v>
      </c>
      <c r="I24" s="240">
        <v>11</v>
      </c>
      <c r="J24" s="496"/>
    </row>
    <row r="25" spans="1:10" x14ac:dyDescent="0.25">
      <c r="A25" s="494"/>
      <c r="B25" s="494"/>
      <c r="C25" s="516"/>
      <c r="D25" s="250">
        <v>45106</v>
      </c>
      <c r="E25" s="237">
        <f t="shared" si="0"/>
        <v>46201</v>
      </c>
      <c r="F25" s="305" t="s">
        <v>2</v>
      </c>
      <c r="G25" s="240" t="s">
        <v>35</v>
      </c>
      <c r="H25" s="249" t="s">
        <v>59</v>
      </c>
      <c r="I25" s="240">
        <v>3</v>
      </c>
      <c r="J25" s="496"/>
    </row>
    <row r="26" spans="1:10" x14ac:dyDescent="0.25">
      <c r="A26" s="494"/>
      <c r="B26" s="494"/>
      <c r="C26" s="516"/>
      <c r="D26" s="250" t="s">
        <v>29</v>
      </c>
      <c r="E26" s="237" t="str">
        <f t="shared" si="0"/>
        <v>-</v>
      </c>
      <c r="F26" s="305" t="s">
        <v>2</v>
      </c>
      <c r="G26" s="240" t="s">
        <v>58</v>
      </c>
      <c r="H26" s="249" t="s">
        <v>75</v>
      </c>
      <c r="I26" s="240">
        <v>0</v>
      </c>
      <c r="J26" s="496"/>
    </row>
    <row r="27" spans="1:10" x14ac:dyDescent="0.25">
      <c r="A27" s="494"/>
      <c r="B27" s="494"/>
      <c r="C27" s="516"/>
      <c r="D27" s="250">
        <v>45106</v>
      </c>
      <c r="E27" s="237">
        <f t="shared" si="0"/>
        <v>46201</v>
      </c>
      <c r="F27" s="305" t="s">
        <v>2</v>
      </c>
      <c r="G27" s="240" t="s">
        <v>106</v>
      </c>
      <c r="H27" s="249" t="s">
        <v>71</v>
      </c>
      <c r="I27" s="240">
        <v>1</v>
      </c>
      <c r="J27" s="496"/>
    </row>
    <row r="28" spans="1:10" x14ac:dyDescent="0.25">
      <c r="A28" s="494"/>
      <c r="B28" s="494"/>
      <c r="C28" s="516"/>
      <c r="D28" s="250">
        <v>45106</v>
      </c>
      <c r="E28" s="237">
        <f t="shared" si="0"/>
        <v>46201</v>
      </c>
      <c r="F28" s="305" t="s">
        <v>2</v>
      </c>
      <c r="G28" s="240" t="s">
        <v>50</v>
      </c>
      <c r="H28" s="249" t="s">
        <v>69</v>
      </c>
      <c r="I28" s="240">
        <v>3</v>
      </c>
      <c r="J28" s="496"/>
    </row>
    <row r="29" spans="1:10" ht="15.75" thickBot="1" x14ac:dyDescent="0.3">
      <c r="A29" s="501"/>
      <c r="B29" s="501"/>
      <c r="C29" s="517"/>
      <c r="D29" s="242">
        <v>45106</v>
      </c>
      <c r="E29" s="243">
        <f t="shared" si="0"/>
        <v>46201</v>
      </c>
      <c r="F29" s="306" t="s">
        <v>2</v>
      </c>
      <c r="G29" s="251" t="s">
        <v>47</v>
      </c>
      <c r="H29" s="252" t="s">
        <v>66</v>
      </c>
      <c r="I29" s="251">
        <v>1</v>
      </c>
      <c r="J29" s="515"/>
    </row>
    <row r="30" spans="1:10" x14ac:dyDescent="0.25">
      <c r="A30" s="485" t="s">
        <v>164</v>
      </c>
      <c r="B30" s="536" t="s">
        <v>135</v>
      </c>
      <c r="C30" s="539">
        <v>9723065341</v>
      </c>
      <c r="D30" s="309">
        <v>45723</v>
      </c>
      <c r="E30" s="229">
        <f t="shared" si="0"/>
        <v>46818</v>
      </c>
      <c r="F30" s="310" t="s">
        <v>28</v>
      </c>
      <c r="G30" s="311" t="s">
        <v>133</v>
      </c>
      <c r="H30" s="312" t="s">
        <v>134</v>
      </c>
      <c r="I30" s="313">
        <v>1268</v>
      </c>
      <c r="J30" s="514" t="s">
        <v>176</v>
      </c>
    </row>
    <row r="31" spans="1:10" ht="30" x14ac:dyDescent="0.25">
      <c r="A31" s="486"/>
      <c r="B31" s="537"/>
      <c r="C31" s="540"/>
      <c r="D31" s="248">
        <v>45328</v>
      </c>
      <c r="E31" s="237">
        <f t="shared" si="0"/>
        <v>46423</v>
      </c>
      <c r="F31" s="314" t="s">
        <v>175</v>
      </c>
      <c r="G31" s="315" t="s">
        <v>136</v>
      </c>
      <c r="H31" s="316" t="s">
        <v>138</v>
      </c>
      <c r="I31" s="317">
        <v>36</v>
      </c>
      <c r="J31" s="496"/>
    </row>
    <row r="32" spans="1:10" ht="30.75" thickBot="1" x14ac:dyDescent="0.3">
      <c r="A32" s="487"/>
      <c r="B32" s="538"/>
      <c r="C32" s="541"/>
      <c r="D32" s="318">
        <v>45723</v>
      </c>
      <c r="E32" s="243">
        <f t="shared" si="0"/>
        <v>46818</v>
      </c>
      <c r="F32" s="319" t="s">
        <v>28</v>
      </c>
      <c r="G32" s="320" t="s">
        <v>137</v>
      </c>
      <c r="H32" s="321" t="s">
        <v>107</v>
      </c>
      <c r="I32" s="322">
        <v>0</v>
      </c>
      <c r="J32" s="515"/>
    </row>
    <row r="33" spans="1:10" ht="15.75" thickBot="1" x14ac:dyDescent="0.3">
      <c r="A33" s="263" t="s">
        <v>148</v>
      </c>
      <c r="B33" s="323" t="s">
        <v>109</v>
      </c>
      <c r="C33" s="227">
        <v>7325104319</v>
      </c>
      <c r="D33" s="324">
        <v>45265</v>
      </c>
      <c r="E33" s="253">
        <f t="shared" si="0"/>
        <v>46360</v>
      </c>
      <c r="F33" s="325" t="s">
        <v>2</v>
      </c>
      <c r="G33" s="254" t="s">
        <v>35</v>
      </c>
      <c r="H33" s="255" t="s">
        <v>59</v>
      </c>
      <c r="I33" s="256">
        <v>535</v>
      </c>
      <c r="J33" s="326" t="s">
        <v>0</v>
      </c>
    </row>
    <row r="34" spans="1:10" x14ac:dyDescent="0.25">
      <c r="A34" s="505" t="s">
        <v>149</v>
      </c>
      <c r="B34" s="542" t="s">
        <v>110</v>
      </c>
      <c r="C34" s="511">
        <v>5043052193</v>
      </c>
      <c r="D34" s="245" t="s">
        <v>29</v>
      </c>
      <c r="E34" s="229" t="str">
        <f t="shared" si="0"/>
        <v>-</v>
      </c>
      <c r="F34" s="304" t="s">
        <v>2</v>
      </c>
      <c r="G34" s="230" t="s">
        <v>48</v>
      </c>
      <c r="H34" s="246" t="s">
        <v>67</v>
      </c>
      <c r="I34" s="233">
        <v>0</v>
      </c>
      <c r="J34" s="514" t="s">
        <v>0</v>
      </c>
    </row>
    <row r="35" spans="1:10" x14ac:dyDescent="0.25">
      <c r="A35" s="506"/>
      <c r="B35" s="543"/>
      <c r="C35" s="512"/>
      <c r="D35" s="250" t="s">
        <v>29</v>
      </c>
      <c r="E35" s="237" t="str">
        <f t="shared" si="0"/>
        <v>-</v>
      </c>
      <c r="F35" s="305" t="s">
        <v>2</v>
      </c>
      <c r="G35" s="238" t="s">
        <v>43</v>
      </c>
      <c r="H35" s="249" t="s">
        <v>65</v>
      </c>
      <c r="I35" s="240">
        <v>0</v>
      </c>
      <c r="J35" s="496"/>
    </row>
    <row r="36" spans="1:10" x14ac:dyDescent="0.25">
      <c r="A36" s="506"/>
      <c r="B36" s="543"/>
      <c r="C36" s="512"/>
      <c r="D36" s="248">
        <v>45035</v>
      </c>
      <c r="E36" s="237">
        <f t="shared" si="0"/>
        <v>46130</v>
      </c>
      <c r="F36" s="305" t="s">
        <v>2</v>
      </c>
      <c r="G36" s="238" t="s">
        <v>35</v>
      </c>
      <c r="H36" s="249" t="s">
        <v>59</v>
      </c>
      <c r="I36" s="240">
        <v>30</v>
      </c>
      <c r="J36" s="496"/>
    </row>
    <row r="37" spans="1:10" x14ac:dyDescent="0.25">
      <c r="A37" s="506"/>
      <c r="B37" s="543"/>
      <c r="C37" s="512"/>
      <c r="D37" s="250" t="s">
        <v>29</v>
      </c>
      <c r="E37" s="237" t="str">
        <f t="shared" si="0"/>
        <v>-</v>
      </c>
      <c r="F37" s="305" t="s">
        <v>2</v>
      </c>
      <c r="G37" s="238" t="s">
        <v>47</v>
      </c>
      <c r="H37" s="249" t="s">
        <v>66</v>
      </c>
      <c r="I37" s="240">
        <v>0</v>
      </c>
      <c r="J37" s="496"/>
    </row>
    <row r="38" spans="1:10" x14ac:dyDescent="0.25">
      <c r="A38" s="506"/>
      <c r="B38" s="543"/>
      <c r="C38" s="512"/>
      <c r="D38" s="248">
        <v>45035</v>
      </c>
      <c r="E38" s="237">
        <f t="shared" si="0"/>
        <v>46130</v>
      </c>
      <c r="F38" s="305" t="s">
        <v>2</v>
      </c>
      <c r="G38" s="238" t="s">
        <v>38</v>
      </c>
      <c r="H38" s="249" t="s">
        <v>61</v>
      </c>
      <c r="I38" s="240">
        <v>8</v>
      </c>
      <c r="J38" s="496"/>
    </row>
    <row r="39" spans="1:10" x14ac:dyDescent="0.25">
      <c r="A39" s="506"/>
      <c r="B39" s="543"/>
      <c r="C39" s="512"/>
      <c r="D39" s="248">
        <v>45035</v>
      </c>
      <c r="E39" s="237">
        <f t="shared" si="0"/>
        <v>46130</v>
      </c>
      <c r="F39" s="305" t="s">
        <v>2</v>
      </c>
      <c r="G39" s="238" t="s">
        <v>40</v>
      </c>
      <c r="H39" s="249" t="s">
        <v>63</v>
      </c>
      <c r="I39" s="240">
        <v>4</v>
      </c>
      <c r="J39" s="496"/>
    </row>
    <row r="40" spans="1:10" x14ac:dyDescent="0.25">
      <c r="A40" s="506"/>
      <c r="B40" s="543"/>
      <c r="C40" s="512"/>
      <c r="D40" s="250" t="s">
        <v>29</v>
      </c>
      <c r="E40" s="237" t="str">
        <f t="shared" si="0"/>
        <v>-</v>
      </c>
      <c r="F40" s="305" t="s">
        <v>2</v>
      </c>
      <c r="G40" s="238" t="s">
        <v>118</v>
      </c>
      <c r="H40" s="249" t="s">
        <v>120</v>
      </c>
      <c r="I40" s="240">
        <v>0</v>
      </c>
      <c r="J40" s="496"/>
    </row>
    <row r="41" spans="1:10" x14ac:dyDescent="0.25">
      <c r="A41" s="506"/>
      <c r="B41" s="543"/>
      <c r="C41" s="512"/>
      <c r="D41" s="250" t="s">
        <v>29</v>
      </c>
      <c r="E41" s="237" t="str">
        <f t="shared" si="0"/>
        <v>-</v>
      </c>
      <c r="F41" s="305" t="s">
        <v>2</v>
      </c>
      <c r="G41" s="238" t="s">
        <v>39</v>
      </c>
      <c r="H41" s="249" t="s">
        <v>62</v>
      </c>
      <c r="I41" s="240">
        <v>0</v>
      </c>
      <c r="J41" s="496"/>
    </row>
    <row r="42" spans="1:10" ht="15.75" thickBot="1" x14ac:dyDescent="0.3">
      <c r="A42" s="507"/>
      <c r="B42" s="544"/>
      <c r="C42" s="513"/>
      <c r="D42" s="294" t="s">
        <v>29</v>
      </c>
      <c r="E42" s="243" t="str">
        <f t="shared" si="0"/>
        <v>-</v>
      </c>
      <c r="F42" s="306" t="s">
        <v>2</v>
      </c>
      <c r="G42" s="241" t="s">
        <v>119</v>
      </c>
      <c r="H42" s="252" t="s">
        <v>121</v>
      </c>
      <c r="I42" s="251">
        <v>0</v>
      </c>
      <c r="J42" s="515"/>
    </row>
    <row r="43" spans="1:10" x14ac:dyDescent="0.25">
      <c r="A43" s="500" t="s">
        <v>150</v>
      </c>
      <c r="B43" s="545" t="s">
        <v>111</v>
      </c>
      <c r="C43" s="528">
        <v>7017052049</v>
      </c>
      <c r="D43" s="228">
        <v>45698</v>
      </c>
      <c r="E43" s="229">
        <f t="shared" si="0"/>
        <v>46793</v>
      </c>
      <c r="F43" s="229" t="s">
        <v>2</v>
      </c>
      <c r="G43" s="230" t="s">
        <v>50</v>
      </c>
      <c r="H43" s="327" t="s">
        <v>69</v>
      </c>
      <c r="I43" s="230">
        <v>1</v>
      </c>
      <c r="J43" s="514" t="s">
        <v>0</v>
      </c>
    </row>
    <row r="44" spans="1:10" x14ac:dyDescent="0.25">
      <c r="A44" s="494"/>
      <c r="B44" s="546"/>
      <c r="C44" s="495"/>
      <c r="D44" s="248">
        <v>45595</v>
      </c>
      <c r="E44" s="237">
        <f t="shared" si="0"/>
        <v>46690</v>
      </c>
      <c r="F44" s="237" t="s">
        <v>2</v>
      </c>
      <c r="G44" s="238" t="s">
        <v>35</v>
      </c>
      <c r="H44" s="239" t="s">
        <v>59</v>
      </c>
      <c r="I44" s="238">
        <v>0</v>
      </c>
      <c r="J44" s="496"/>
    </row>
    <row r="45" spans="1:10" x14ac:dyDescent="0.25">
      <c r="A45" s="494"/>
      <c r="B45" s="546"/>
      <c r="C45" s="495"/>
      <c r="D45" s="248">
        <v>45698</v>
      </c>
      <c r="E45" s="237">
        <f t="shared" si="0"/>
        <v>46793</v>
      </c>
      <c r="F45" s="237" t="s">
        <v>2</v>
      </c>
      <c r="G45" s="238" t="s">
        <v>57</v>
      </c>
      <c r="H45" s="239" t="s">
        <v>72</v>
      </c>
      <c r="I45" s="238">
        <v>711</v>
      </c>
      <c r="J45" s="496"/>
    </row>
    <row r="46" spans="1:10" x14ac:dyDescent="0.25">
      <c r="A46" s="494"/>
      <c r="B46" s="546"/>
      <c r="C46" s="495"/>
      <c r="D46" s="250" t="s">
        <v>29</v>
      </c>
      <c r="E46" s="237" t="str">
        <f t="shared" si="0"/>
        <v>-</v>
      </c>
      <c r="F46" s="237" t="s">
        <v>2</v>
      </c>
      <c r="G46" s="238" t="s">
        <v>55</v>
      </c>
      <c r="H46" s="239" t="s">
        <v>73</v>
      </c>
      <c r="I46" s="238">
        <v>0</v>
      </c>
      <c r="J46" s="496"/>
    </row>
    <row r="47" spans="1:10" x14ac:dyDescent="0.25">
      <c r="A47" s="494"/>
      <c r="B47" s="546"/>
      <c r="C47" s="495"/>
      <c r="D47" s="250" t="s">
        <v>29</v>
      </c>
      <c r="E47" s="237" t="str">
        <f t="shared" si="0"/>
        <v>-</v>
      </c>
      <c r="F47" s="237" t="s">
        <v>2</v>
      </c>
      <c r="G47" s="238" t="s">
        <v>38</v>
      </c>
      <c r="H47" s="239" t="s">
        <v>61</v>
      </c>
      <c r="I47" s="238">
        <v>0</v>
      </c>
      <c r="J47" s="496"/>
    </row>
    <row r="48" spans="1:10" x14ac:dyDescent="0.25">
      <c r="A48" s="494"/>
      <c r="B48" s="546"/>
      <c r="C48" s="495"/>
      <c r="D48" s="250" t="s">
        <v>29</v>
      </c>
      <c r="E48" s="237" t="str">
        <f t="shared" si="0"/>
        <v>-</v>
      </c>
      <c r="F48" s="237" t="s">
        <v>2</v>
      </c>
      <c r="G48" s="238" t="s">
        <v>118</v>
      </c>
      <c r="H48" s="239" t="s">
        <v>120</v>
      </c>
      <c r="I48" s="238">
        <v>0</v>
      </c>
      <c r="J48" s="496"/>
    </row>
    <row r="49" spans="1:10" x14ac:dyDescent="0.25">
      <c r="A49" s="494"/>
      <c r="B49" s="546"/>
      <c r="C49" s="495"/>
      <c r="D49" s="250" t="s">
        <v>29</v>
      </c>
      <c r="E49" s="237" t="str">
        <f t="shared" si="0"/>
        <v>-</v>
      </c>
      <c r="F49" s="237" t="s">
        <v>28</v>
      </c>
      <c r="G49" s="238" t="s">
        <v>51</v>
      </c>
      <c r="H49" s="239" t="s">
        <v>70</v>
      </c>
      <c r="I49" s="238">
        <v>0</v>
      </c>
      <c r="J49" s="496"/>
    </row>
    <row r="50" spans="1:10" x14ac:dyDescent="0.25">
      <c r="A50" s="494"/>
      <c r="B50" s="546"/>
      <c r="C50" s="495"/>
      <c r="D50" s="250" t="s">
        <v>29</v>
      </c>
      <c r="E50" s="237" t="str">
        <f t="shared" si="0"/>
        <v>-</v>
      </c>
      <c r="F50" s="237" t="s">
        <v>2</v>
      </c>
      <c r="G50" s="238" t="s">
        <v>86</v>
      </c>
      <c r="H50" s="239" t="s">
        <v>98</v>
      </c>
      <c r="I50" s="238">
        <v>0</v>
      </c>
      <c r="J50" s="496"/>
    </row>
    <row r="51" spans="1:10" x14ac:dyDescent="0.25">
      <c r="A51" s="494"/>
      <c r="B51" s="546"/>
      <c r="C51" s="495"/>
      <c r="D51" s="248">
        <v>45246</v>
      </c>
      <c r="E51" s="237">
        <f t="shared" si="0"/>
        <v>46341</v>
      </c>
      <c r="F51" s="237" t="s">
        <v>2</v>
      </c>
      <c r="G51" s="238" t="s">
        <v>47</v>
      </c>
      <c r="H51" s="239" t="s">
        <v>66</v>
      </c>
      <c r="I51" s="238">
        <v>7</v>
      </c>
      <c r="J51" s="496"/>
    </row>
    <row r="52" spans="1:10" x14ac:dyDescent="0.25">
      <c r="A52" s="494"/>
      <c r="B52" s="546"/>
      <c r="C52" s="495"/>
      <c r="D52" s="250" t="s">
        <v>29</v>
      </c>
      <c r="E52" s="237" t="str">
        <f t="shared" si="0"/>
        <v>-</v>
      </c>
      <c r="F52" s="237" t="s">
        <v>2</v>
      </c>
      <c r="G52" s="238" t="s">
        <v>143</v>
      </c>
      <c r="H52" s="239" t="s">
        <v>144</v>
      </c>
      <c r="I52" s="238">
        <v>0</v>
      </c>
      <c r="J52" s="496"/>
    </row>
    <row r="53" spans="1:10" ht="15.75" thickBot="1" x14ac:dyDescent="0.3">
      <c r="A53" s="494"/>
      <c r="B53" s="546"/>
      <c r="C53" s="495"/>
      <c r="D53" s="242" t="s">
        <v>29</v>
      </c>
      <c r="E53" s="243" t="str">
        <f t="shared" si="0"/>
        <v>-</v>
      </c>
      <c r="F53" s="243" t="s">
        <v>2</v>
      </c>
      <c r="G53" s="241" t="s">
        <v>48</v>
      </c>
      <c r="H53" s="308" t="s">
        <v>67</v>
      </c>
      <c r="I53" s="241">
        <v>0</v>
      </c>
      <c r="J53" s="515"/>
    </row>
    <row r="54" spans="1:10" x14ac:dyDescent="0.25">
      <c r="A54" s="505" t="s">
        <v>151</v>
      </c>
      <c r="B54" s="542" t="s">
        <v>112</v>
      </c>
      <c r="C54" s="511">
        <v>1215136780</v>
      </c>
      <c r="D54" s="245">
        <v>45587</v>
      </c>
      <c r="E54" s="229">
        <f t="shared" si="0"/>
        <v>46682</v>
      </c>
      <c r="F54" s="328" t="s">
        <v>2</v>
      </c>
      <c r="G54" s="233" t="s">
        <v>38</v>
      </c>
      <c r="H54" s="246" t="s">
        <v>61</v>
      </c>
      <c r="I54" s="233">
        <v>14</v>
      </c>
      <c r="J54" s="514" t="s">
        <v>29</v>
      </c>
    </row>
    <row r="55" spans="1:10" ht="15.75" thickBot="1" x14ac:dyDescent="0.3">
      <c r="A55" s="507"/>
      <c r="B55" s="547"/>
      <c r="C55" s="513"/>
      <c r="D55" s="270">
        <v>45587</v>
      </c>
      <c r="E55" s="243">
        <f t="shared" si="0"/>
        <v>46682</v>
      </c>
      <c r="F55" s="329" t="s">
        <v>2</v>
      </c>
      <c r="G55" s="251" t="s">
        <v>35</v>
      </c>
      <c r="H55" s="330" t="s">
        <v>59</v>
      </c>
      <c r="I55" s="331">
        <v>89</v>
      </c>
      <c r="J55" s="515"/>
    </row>
    <row r="56" spans="1:10" x14ac:dyDescent="0.25">
      <c r="A56" s="485" t="s">
        <v>152</v>
      </c>
      <c r="B56" s="537" t="s">
        <v>113</v>
      </c>
      <c r="C56" s="524">
        <v>5010054413</v>
      </c>
      <c r="D56" s="271">
        <v>45029</v>
      </c>
      <c r="E56" s="229">
        <f t="shared" si="0"/>
        <v>46124</v>
      </c>
      <c r="F56" s="229" t="s">
        <v>2</v>
      </c>
      <c r="G56" s="233" t="s">
        <v>38</v>
      </c>
      <c r="H56" s="246" t="s">
        <v>61</v>
      </c>
      <c r="I56" s="233">
        <v>316</v>
      </c>
      <c r="J56" s="491" t="s">
        <v>0</v>
      </c>
    </row>
    <row r="57" spans="1:10" x14ac:dyDescent="0.25">
      <c r="A57" s="486"/>
      <c r="B57" s="537"/>
      <c r="C57" s="516"/>
      <c r="D57" s="250">
        <v>45029</v>
      </c>
      <c r="E57" s="237">
        <f t="shared" si="0"/>
        <v>46124</v>
      </c>
      <c r="F57" s="273" t="s">
        <v>2</v>
      </c>
      <c r="G57" s="240" t="s">
        <v>35</v>
      </c>
      <c r="H57" s="249" t="s">
        <v>37</v>
      </c>
      <c r="I57" s="240">
        <v>360</v>
      </c>
      <c r="J57" s="492"/>
    </row>
    <row r="58" spans="1:10" ht="15.75" thickBot="1" x14ac:dyDescent="0.3">
      <c r="A58" s="487"/>
      <c r="B58" s="538"/>
      <c r="C58" s="517"/>
      <c r="D58" s="242">
        <v>45029</v>
      </c>
      <c r="E58" s="243">
        <f t="shared" si="0"/>
        <v>46124</v>
      </c>
      <c r="F58" s="243" t="s">
        <v>2</v>
      </c>
      <c r="G58" s="251" t="s">
        <v>40</v>
      </c>
      <c r="H58" s="252" t="s">
        <v>63</v>
      </c>
      <c r="I58" s="251">
        <v>26</v>
      </c>
      <c r="J58" s="493"/>
    </row>
    <row r="59" spans="1:10" ht="30" x14ac:dyDescent="0.25">
      <c r="A59" s="486" t="s">
        <v>7</v>
      </c>
      <c r="B59" s="485" t="s">
        <v>153</v>
      </c>
      <c r="C59" s="516">
        <v>5257164240</v>
      </c>
      <c r="D59" s="332">
        <v>45734</v>
      </c>
      <c r="E59" s="229">
        <f t="shared" si="0"/>
        <v>46829</v>
      </c>
      <c r="F59" s="229" t="s">
        <v>76</v>
      </c>
      <c r="G59" s="230" t="s">
        <v>42</v>
      </c>
      <c r="H59" s="333" t="s">
        <v>76</v>
      </c>
      <c r="I59" s="334">
        <v>9</v>
      </c>
      <c r="J59" s="491" t="s">
        <v>0</v>
      </c>
    </row>
    <row r="60" spans="1:10" x14ac:dyDescent="0.25">
      <c r="A60" s="486"/>
      <c r="B60" s="486"/>
      <c r="C60" s="516"/>
      <c r="D60" s="236">
        <v>45183</v>
      </c>
      <c r="E60" s="237">
        <f t="shared" si="0"/>
        <v>46278</v>
      </c>
      <c r="F60" s="273" t="s">
        <v>2</v>
      </c>
      <c r="G60" s="238" t="s">
        <v>38</v>
      </c>
      <c r="H60" s="249" t="s">
        <v>61</v>
      </c>
      <c r="I60" s="240">
        <v>21</v>
      </c>
      <c r="J60" s="492"/>
    </row>
    <row r="61" spans="1:10" x14ac:dyDescent="0.25">
      <c r="A61" s="486"/>
      <c r="B61" s="486"/>
      <c r="C61" s="516"/>
      <c r="D61" s="236">
        <v>45772</v>
      </c>
      <c r="E61" s="237">
        <f t="shared" si="0"/>
        <v>46867</v>
      </c>
      <c r="F61" s="273" t="s">
        <v>2</v>
      </c>
      <c r="G61" s="238" t="s">
        <v>35</v>
      </c>
      <c r="H61" s="249" t="s">
        <v>59</v>
      </c>
      <c r="I61" s="240">
        <v>6</v>
      </c>
      <c r="J61" s="492"/>
    </row>
    <row r="62" spans="1:10" ht="15.75" thickBot="1" x14ac:dyDescent="0.3">
      <c r="A62" s="487"/>
      <c r="B62" s="487"/>
      <c r="C62" s="517"/>
      <c r="D62" s="274">
        <v>45142</v>
      </c>
      <c r="E62" s="243">
        <f t="shared" si="0"/>
        <v>46237</v>
      </c>
      <c r="F62" s="243" t="s">
        <v>2</v>
      </c>
      <c r="G62" s="241" t="s">
        <v>43</v>
      </c>
      <c r="H62" s="252" t="s">
        <v>65</v>
      </c>
      <c r="I62" s="251">
        <v>32</v>
      </c>
      <c r="J62" s="493"/>
    </row>
    <row r="63" spans="1:10" ht="15.75" thickBot="1" x14ac:dyDescent="0.3">
      <c r="A63" s="335" t="s">
        <v>186</v>
      </c>
      <c r="B63" s="266" t="s">
        <v>187</v>
      </c>
      <c r="C63" s="275">
        <v>6324078103</v>
      </c>
      <c r="D63" s="276">
        <v>45370</v>
      </c>
      <c r="E63" s="253">
        <f t="shared" si="0"/>
        <v>46465</v>
      </c>
      <c r="F63" s="325" t="s">
        <v>2</v>
      </c>
      <c r="G63" s="254" t="s">
        <v>46</v>
      </c>
      <c r="H63" s="255" t="s">
        <v>59</v>
      </c>
      <c r="I63" s="256">
        <v>43</v>
      </c>
      <c r="J63" s="253" t="s">
        <v>0</v>
      </c>
    </row>
    <row r="64" spans="1:10" x14ac:dyDescent="0.25">
      <c r="A64" s="500" t="s">
        <v>185</v>
      </c>
      <c r="B64" s="494" t="s">
        <v>140</v>
      </c>
      <c r="C64" s="516">
        <v>5834118947</v>
      </c>
      <c r="D64" s="245">
        <v>45510</v>
      </c>
      <c r="E64" s="229">
        <f t="shared" si="0"/>
        <v>46605</v>
      </c>
      <c r="F64" s="328" t="s">
        <v>2</v>
      </c>
      <c r="G64" s="286" t="s">
        <v>47</v>
      </c>
      <c r="H64" s="246" t="s">
        <v>66</v>
      </c>
      <c r="I64" s="233">
        <v>2688</v>
      </c>
      <c r="J64" s="491" t="s">
        <v>0</v>
      </c>
    </row>
    <row r="65" spans="1:10" ht="15.75" thickBot="1" x14ac:dyDescent="0.3">
      <c r="A65" s="501"/>
      <c r="B65" s="501"/>
      <c r="C65" s="517"/>
      <c r="D65" s="242">
        <v>45735</v>
      </c>
      <c r="E65" s="243">
        <f t="shared" si="0"/>
        <v>46830</v>
      </c>
      <c r="F65" s="328" t="s">
        <v>2</v>
      </c>
      <c r="G65" s="251" t="s">
        <v>48</v>
      </c>
      <c r="H65" s="287" t="s">
        <v>67</v>
      </c>
      <c r="I65" s="288">
        <v>1833</v>
      </c>
      <c r="J65" s="493"/>
    </row>
    <row r="66" spans="1:10" ht="30.75" thickBot="1" x14ac:dyDescent="0.3">
      <c r="A66" s="266" t="s">
        <v>190</v>
      </c>
      <c r="B66" s="266" t="s">
        <v>191</v>
      </c>
      <c r="C66" s="277">
        <v>7814685557</v>
      </c>
      <c r="D66" s="276">
        <v>45728</v>
      </c>
      <c r="E66" s="253">
        <f t="shared" ref="E66:E111" si="1">IF(D66="-","-",D66+1095)</f>
        <v>46823</v>
      </c>
      <c r="F66" s="274" t="s">
        <v>2</v>
      </c>
      <c r="G66" s="234" t="s">
        <v>49</v>
      </c>
      <c r="H66" s="290" t="s">
        <v>68</v>
      </c>
      <c r="I66" s="291">
        <v>17</v>
      </c>
      <c r="J66" s="253" t="s">
        <v>0</v>
      </c>
    </row>
    <row r="67" spans="1:10" x14ac:dyDescent="0.25">
      <c r="A67" s="485" t="s">
        <v>192</v>
      </c>
      <c r="B67" s="536" t="s">
        <v>154</v>
      </c>
      <c r="C67" s="539">
        <v>6658486704</v>
      </c>
      <c r="D67" s="245">
        <v>45446</v>
      </c>
      <c r="E67" s="229">
        <f t="shared" si="1"/>
        <v>46541</v>
      </c>
      <c r="F67" s="328" t="s">
        <v>2</v>
      </c>
      <c r="G67" s="233" t="s">
        <v>35</v>
      </c>
      <c r="H67" s="246" t="s">
        <v>37</v>
      </c>
      <c r="I67" s="233">
        <v>2</v>
      </c>
      <c r="J67" s="491" t="s">
        <v>0</v>
      </c>
    </row>
    <row r="68" spans="1:10" x14ac:dyDescent="0.25">
      <c r="A68" s="486"/>
      <c r="B68" s="537"/>
      <c r="C68" s="540"/>
      <c r="D68" s="250" t="s">
        <v>29</v>
      </c>
      <c r="E68" s="237" t="str">
        <f t="shared" si="1"/>
        <v>-</v>
      </c>
      <c r="F68" s="328" t="s">
        <v>2</v>
      </c>
      <c r="G68" s="240" t="s">
        <v>38</v>
      </c>
      <c r="H68" s="249" t="s">
        <v>61</v>
      </c>
      <c r="I68" s="240">
        <v>0</v>
      </c>
      <c r="J68" s="492"/>
    </row>
    <row r="69" spans="1:10" x14ac:dyDescent="0.25">
      <c r="A69" s="486"/>
      <c r="B69" s="537"/>
      <c r="C69" s="540"/>
      <c r="D69" s="250" t="s">
        <v>29</v>
      </c>
      <c r="E69" s="237" t="str">
        <f t="shared" si="1"/>
        <v>-</v>
      </c>
      <c r="F69" s="328" t="s">
        <v>2</v>
      </c>
      <c r="G69" s="240" t="s">
        <v>155</v>
      </c>
      <c r="H69" s="249" t="s">
        <v>156</v>
      </c>
      <c r="I69" s="240">
        <v>0</v>
      </c>
      <c r="J69" s="492"/>
    </row>
    <row r="70" spans="1:10" x14ac:dyDescent="0.25">
      <c r="A70" s="486"/>
      <c r="B70" s="537"/>
      <c r="C70" s="540"/>
      <c r="D70" s="250" t="s">
        <v>29</v>
      </c>
      <c r="E70" s="237" t="str">
        <f t="shared" si="1"/>
        <v>-</v>
      </c>
      <c r="F70" s="328" t="s">
        <v>2</v>
      </c>
      <c r="G70" s="240" t="s">
        <v>43</v>
      </c>
      <c r="H70" s="249" t="s">
        <v>65</v>
      </c>
      <c r="I70" s="240">
        <v>0</v>
      </c>
      <c r="J70" s="492"/>
    </row>
    <row r="71" spans="1:10" x14ac:dyDescent="0.25">
      <c r="A71" s="486"/>
      <c r="B71" s="537"/>
      <c r="C71" s="540"/>
      <c r="D71" s="250" t="s">
        <v>29</v>
      </c>
      <c r="E71" s="237" t="str">
        <f t="shared" si="1"/>
        <v>-</v>
      </c>
      <c r="F71" s="328" t="s">
        <v>2</v>
      </c>
      <c r="G71" s="240" t="s">
        <v>55</v>
      </c>
      <c r="H71" s="249" t="s">
        <v>73</v>
      </c>
      <c r="I71" s="240">
        <v>0</v>
      </c>
      <c r="J71" s="492"/>
    </row>
    <row r="72" spans="1:10" ht="15.75" thickBot="1" x14ac:dyDescent="0.3">
      <c r="A72" s="487"/>
      <c r="B72" s="538"/>
      <c r="C72" s="541"/>
      <c r="D72" s="242" t="s">
        <v>29</v>
      </c>
      <c r="E72" s="243" t="str">
        <f t="shared" si="1"/>
        <v>-</v>
      </c>
      <c r="F72" s="274" t="s">
        <v>2</v>
      </c>
      <c r="G72" s="331" t="s">
        <v>48</v>
      </c>
      <c r="H72" s="330" t="s">
        <v>67</v>
      </c>
      <c r="I72" s="331">
        <v>0</v>
      </c>
      <c r="J72" s="493"/>
    </row>
    <row r="73" spans="1:10" x14ac:dyDescent="0.25">
      <c r="A73" s="486" t="s">
        <v>193</v>
      </c>
      <c r="B73" s="485" t="s">
        <v>115</v>
      </c>
      <c r="C73" s="539">
        <v>6671093621</v>
      </c>
      <c r="D73" s="245">
        <v>45729</v>
      </c>
      <c r="E73" s="229">
        <f t="shared" si="1"/>
        <v>46824</v>
      </c>
      <c r="F73" s="328" t="s">
        <v>2</v>
      </c>
      <c r="G73" s="230" t="s">
        <v>35</v>
      </c>
      <c r="H73" s="246" t="s">
        <v>59</v>
      </c>
      <c r="I73" s="233">
        <v>293</v>
      </c>
      <c r="J73" s="491" t="s">
        <v>0</v>
      </c>
    </row>
    <row r="74" spans="1:10" x14ac:dyDescent="0.25">
      <c r="A74" s="486"/>
      <c r="B74" s="486"/>
      <c r="C74" s="540"/>
      <c r="D74" s="250" t="s">
        <v>29</v>
      </c>
      <c r="E74" s="237" t="str">
        <f t="shared" si="1"/>
        <v>-</v>
      </c>
      <c r="F74" s="328" t="s">
        <v>2</v>
      </c>
      <c r="G74" s="238" t="s">
        <v>38</v>
      </c>
      <c r="H74" s="249" t="s">
        <v>61</v>
      </c>
      <c r="I74" s="240">
        <v>0</v>
      </c>
      <c r="J74" s="492"/>
    </row>
    <row r="75" spans="1:10" x14ac:dyDescent="0.25">
      <c r="A75" s="486"/>
      <c r="B75" s="486"/>
      <c r="C75" s="540"/>
      <c r="D75" s="250" t="s">
        <v>29</v>
      </c>
      <c r="E75" s="237" t="str">
        <f t="shared" si="1"/>
        <v>-</v>
      </c>
      <c r="F75" s="328" t="s">
        <v>2</v>
      </c>
      <c r="G75" s="238" t="s">
        <v>40</v>
      </c>
      <c r="H75" s="249" t="s">
        <v>63</v>
      </c>
      <c r="I75" s="240">
        <v>0</v>
      </c>
      <c r="J75" s="492"/>
    </row>
    <row r="76" spans="1:10" x14ac:dyDescent="0.25">
      <c r="A76" s="486"/>
      <c r="B76" s="486"/>
      <c r="C76" s="540"/>
      <c r="D76" s="250" t="s">
        <v>29</v>
      </c>
      <c r="E76" s="237" t="str">
        <f t="shared" si="1"/>
        <v>-</v>
      </c>
      <c r="F76" s="328" t="s">
        <v>2</v>
      </c>
      <c r="G76" s="238" t="s">
        <v>122</v>
      </c>
      <c r="H76" s="249" t="s">
        <v>126</v>
      </c>
      <c r="I76" s="240">
        <v>0</v>
      </c>
      <c r="J76" s="492"/>
    </row>
    <row r="77" spans="1:10" x14ac:dyDescent="0.25">
      <c r="A77" s="486"/>
      <c r="B77" s="486"/>
      <c r="C77" s="540"/>
      <c r="D77" s="250" t="s">
        <v>29</v>
      </c>
      <c r="E77" s="237" t="str">
        <f t="shared" si="1"/>
        <v>-</v>
      </c>
      <c r="F77" s="328" t="s">
        <v>2</v>
      </c>
      <c r="G77" s="238" t="s">
        <v>123</v>
      </c>
      <c r="H77" s="249" t="s">
        <v>127</v>
      </c>
      <c r="I77" s="240">
        <v>0</v>
      </c>
      <c r="J77" s="492"/>
    </row>
    <row r="78" spans="1:10" x14ac:dyDescent="0.25">
      <c r="A78" s="486"/>
      <c r="B78" s="486"/>
      <c r="C78" s="540"/>
      <c r="D78" s="250" t="s">
        <v>29</v>
      </c>
      <c r="E78" s="237" t="str">
        <f t="shared" si="1"/>
        <v>-</v>
      </c>
      <c r="F78" s="328" t="s">
        <v>2</v>
      </c>
      <c r="G78" s="238" t="s">
        <v>124</v>
      </c>
      <c r="H78" s="249" t="s">
        <v>128</v>
      </c>
      <c r="I78" s="240">
        <v>0</v>
      </c>
      <c r="J78" s="492"/>
    </row>
    <row r="79" spans="1:10" ht="15.75" thickBot="1" x14ac:dyDescent="0.3">
      <c r="A79" s="487"/>
      <c r="B79" s="487"/>
      <c r="C79" s="541"/>
      <c r="D79" s="242" t="s">
        <v>29</v>
      </c>
      <c r="E79" s="243" t="str">
        <f t="shared" si="1"/>
        <v>-</v>
      </c>
      <c r="F79" s="274" t="s">
        <v>2</v>
      </c>
      <c r="G79" s="307" t="s">
        <v>125</v>
      </c>
      <c r="H79" s="252" t="s">
        <v>129</v>
      </c>
      <c r="I79" s="251">
        <v>0</v>
      </c>
      <c r="J79" s="493"/>
    </row>
    <row r="80" spans="1:10" x14ac:dyDescent="0.25">
      <c r="A80" s="548" t="s">
        <v>194</v>
      </c>
      <c r="B80" s="548" t="s">
        <v>139</v>
      </c>
      <c r="C80" s="550">
        <v>7017322440</v>
      </c>
      <c r="D80" s="271">
        <v>44924</v>
      </c>
      <c r="E80" s="229">
        <f t="shared" si="1"/>
        <v>46019</v>
      </c>
      <c r="F80" s="328" t="s">
        <v>2</v>
      </c>
      <c r="G80" s="230" t="s">
        <v>55</v>
      </c>
      <c r="H80" s="246" t="s">
        <v>73</v>
      </c>
      <c r="I80" s="233">
        <v>7</v>
      </c>
      <c r="J80" s="491" t="s">
        <v>0</v>
      </c>
    </row>
    <row r="81" spans="1:10" x14ac:dyDescent="0.25">
      <c r="A81" s="498"/>
      <c r="B81" s="498"/>
      <c r="C81" s="503"/>
      <c r="D81" s="250">
        <v>45814</v>
      </c>
      <c r="E81" s="237">
        <f t="shared" si="1"/>
        <v>46909</v>
      </c>
      <c r="F81" s="236" t="s">
        <v>2</v>
      </c>
      <c r="G81" s="238" t="s">
        <v>38</v>
      </c>
      <c r="H81" s="249" t="s">
        <v>61</v>
      </c>
      <c r="I81" s="240">
        <v>1</v>
      </c>
      <c r="J81" s="492"/>
    </row>
    <row r="82" spans="1:10" x14ac:dyDescent="0.25">
      <c r="A82" s="498"/>
      <c r="B82" s="498"/>
      <c r="C82" s="503"/>
      <c r="D82" s="250">
        <v>45580</v>
      </c>
      <c r="E82" s="237">
        <f t="shared" si="1"/>
        <v>46675</v>
      </c>
      <c r="F82" s="236" t="s">
        <v>2</v>
      </c>
      <c r="G82" s="238" t="s">
        <v>56</v>
      </c>
      <c r="H82" s="249" t="s">
        <v>74</v>
      </c>
      <c r="I82" s="240">
        <v>4</v>
      </c>
      <c r="J82" s="492"/>
    </row>
    <row r="83" spans="1:10" x14ac:dyDescent="0.25">
      <c r="A83" s="498"/>
      <c r="B83" s="498"/>
      <c r="C83" s="503"/>
      <c r="D83" s="250">
        <v>45580</v>
      </c>
      <c r="E83" s="237">
        <f t="shared" si="1"/>
        <v>46675</v>
      </c>
      <c r="F83" s="236" t="s">
        <v>2</v>
      </c>
      <c r="G83" s="238" t="s">
        <v>57</v>
      </c>
      <c r="H83" s="249" t="s">
        <v>72</v>
      </c>
      <c r="I83" s="240">
        <v>3</v>
      </c>
      <c r="J83" s="492"/>
    </row>
    <row r="84" spans="1:10" x14ac:dyDescent="0.25">
      <c r="A84" s="549"/>
      <c r="B84" s="549"/>
      <c r="C84" s="551"/>
      <c r="D84" s="294" t="s">
        <v>29</v>
      </c>
      <c r="E84" s="237" t="str">
        <f t="shared" si="1"/>
        <v>-</v>
      </c>
      <c r="F84" s="236" t="s">
        <v>2</v>
      </c>
      <c r="G84" s="240" t="s">
        <v>86</v>
      </c>
      <c r="H84" s="336" t="s">
        <v>98</v>
      </c>
      <c r="I84" s="337">
        <v>0</v>
      </c>
      <c r="J84" s="492"/>
    </row>
    <row r="85" spans="1:10" x14ac:dyDescent="0.25">
      <c r="A85" s="549"/>
      <c r="B85" s="549"/>
      <c r="C85" s="551"/>
      <c r="D85" s="294" t="s">
        <v>29</v>
      </c>
      <c r="E85" s="237" t="str">
        <f t="shared" si="1"/>
        <v>-</v>
      </c>
      <c r="F85" s="236" t="s">
        <v>2</v>
      </c>
      <c r="G85" s="240" t="s">
        <v>159</v>
      </c>
      <c r="H85" s="336" t="s">
        <v>160</v>
      </c>
      <c r="I85" s="337">
        <v>0</v>
      </c>
      <c r="J85" s="492"/>
    </row>
    <row r="86" spans="1:10" x14ac:dyDescent="0.25">
      <c r="A86" s="549"/>
      <c r="B86" s="549"/>
      <c r="C86" s="551"/>
      <c r="D86" s="294" t="s">
        <v>29</v>
      </c>
      <c r="E86" s="237" t="str">
        <f t="shared" si="1"/>
        <v>-</v>
      </c>
      <c r="F86" s="236" t="s">
        <v>2</v>
      </c>
      <c r="G86" s="240" t="s">
        <v>157</v>
      </c>
      <c r="H86" s="336" t="s">
        <v>158</v>
      </c>
      <c r="I86" s="337">
        <v>0</v>
      </c>
      <c r="J86" s="492"/>
    </row>
    <row r="87" spans="1:10" ht="15.75" thickBot="1" x14ac:dyDescent="0.3">
      <c r="A87" s="499"/>
      <c r="B87" s="499"/>
      <c r="C87" s="504"/>
      <c r="D87" s="242">
        <v>45814</v>
      </c>
      <c r="E87" s="243">
        <f t="shared" si="1"/>
        <v>46909</v>
      </c>
      <c r="F87" s="274" t="s">
        <v>2</v>
      </c>
      <c r="G87" s="241" t="s">
        <v>35</v>
      </c>
      <c r="H87" s="252" t="s">
        <v>59</v>
      </c>
      <c r="I87" s="251">
        <v>8</v>
      </c>
      <c r="J87" s="493"/>
    </row>
    <row r="88" spans="1:10" ht="30.75" thickBot="1" x14ac:dyDescent="0.3">
      <c r="A88" s="266" t="s">
        <v>195</v>
      </c>
      <c r="B88" s="266" t="s">
        <v>161</v>
      </c>
      <c r="C88" s="275">
        <v>7811362780</v>
      </c>
      <c r="D88" s="258">
        <v>45358</v>
      </c>
      <c r="E88" s="253">
        <f t="shared" si="1"/>
        <v>46453</v>
      </c>
      <c r="F88" s="325" t="s">
        <v>2</v>
      </c>
      <c r="G88" s="235" t="s">
        <v>58</v>
      </c>
      <c r="H88" s="255" t="s">
        <v>75</v>
      </c>
      <c r="I88" s="256">
        <v>9</v>
      </c>
      <c r="J88" s="253" t="s">
        <v>0</v>
      </c>
    </row>
    <row r="89" spans="1:10" x14ac:dyDescent="0.25">
      <c r="A89" s="497" t="s">
        <v>196</v>
      </c>
      <c r="B89" s="500" t="s">
        <v>114</v>
      </c>
      <c r="C89" s="502">
        <v>7453049790</v>
      </c>
      <c r="D89" s="271">
        <v>44896</v>
      </c>
      <c r="E89" s="229">
        <f t="shared" si="1"/>
        <v>45991</v>
      </c>
      <c r="F89" s="338" t="s">
        <v>2</v>
      </c>
      <c r="G89" s="292" t="s">
        <v>38</v>
      </c>
      <c r="H89" s="246" t="s">
        <v>61</v>
      </c>
      <c r="I89" s="233">
        <v>11</v>
      </c>
      <c r="J89" s="491" t="s">
        <v>0</v>
      </c>
    </row>
    <row r="90" spans="1:10" x14ac:dyDescent="0.25">
      <c r="A90" s="498"/>
      <c r="B90" s="494"/>
      <c r="C90" s="503"/>
      <c r="D90" s="250">
        <v>44896</v>
      </c>
      <c r="E90" s="237">
        <f t="shared" si="1"/>
        <v>45991</v>
      </c>
      <c r="F90" s="338" t="s">
        <v>2</v>
      </c>
      <c r="G90" s="238" t="s">
        <v>39</v>
      </c>
      <c r="H90" s="249" t="s">
        <v>62</v>
      </c>
      <c r="I90" s="240">
        <v>3</v>
      </c>
      <c r="J90" s="492"/>
    </row>
    <row r="91" spans="1:10" x14ac:dyDescent="0.25">
      <c r="A91" s="498"/>
      <c r="B91" s="494"/>
      <c r="C91" s="503"/>
      <c r="D91" s="250">
        <v>44896</v>
      </c>
      <c r="E91" s="237">
        <f t="shared" si="1"/>
        <v>45991</v>
      </c>
      <c r="F91" s="338" t="s">
        <v>2</v>
      </c>
      <c r="G91" s="238" t="s">
        <v>40</v>
      </c>
      <c r="H91" s="249" t="s">
        <v>63</v>
      </c>
      <c r="I91" s="240">
        <v>8</v>
      </c>
      <c r="J91" s="492"/>
    </row>
    <row r="92" spans="1:10" x14ac:dyDescent="0.25">
      <c r="A92" s="498"/>
      <c r="B92" s="494"/>
      <c r="C92" s="503"/>
      <c r="D92" s="250">
        <v>44896</v>
      </c>
      <c r="E92" s="237">
        <f t="shared" si="1"/>
        <v>45991</v>
      </c>
      <c r="F92" s="338" t="s">
        <v>2</v>
      </c>
      <c r="G92" s="238" t="s">
        <v>35</v>
      </c>
      <c r="H92" s="249" t="s">
        <v>59</v>
      </c>
      <c r="I92" s="240">
        <v>15</v>
      </c>
      <c r="J92" s="492"/>
    </row>
    <row r="93" spans="1:10" ht="15.75" thickBot="1" x14ac:dyDescent="0.3">
      <c r="A93" s="499"/>
      <c r="B93" s="501"/>
      <c r="C93" s="504"/>
      <c r="D93" s="294">
        <v>45012</v>
      </c>
      <c r="E93" s="243">
        <f t="shared" si="1"/>
        <v>46107</v>
      </c>
      <c r="F93" s="339" t="s">
        <v>2</v>
      </c>
      <c r="G93" s="241" t="s">
        <v>43</v>
      </c>
      <c r="H93" s="252" t="s">
        <v>65</v>
      </c>
      <c r="I93" s="251">
        <v>4</v>
      </c>
      <c r="J93" s="493"/>
    </row>
    <row r="94" spans="1:10" x14ac:dyDescent="0.25">
      <c r="A94" s="505" t="s">
        <v>163</v>
      </c>
      <c r="B94" s="508" t="s">
        <v>116</v>
      </c>
      <c r="C94" s="511">
        <v>5609061432</v>
      </c>
      <c r="D94" s="245">
        <v>45268</v>
      </c>
      <c r="E94" s="229">
        <f t="shared" si="1"/>
        <v>46363</v>
      </c>
      <c r="F94" s="340" t="s">
        <v>2</v>
      </c>
      <c r="G94" s="230" t="s">
        <v>35</v>
      </c>
      <c r="H94" s="246" t="s">
        <v>59</v>
      </c>
      <c r="I94" s="233">
        <v>905</v>
      </c>
      <c r="J94" s="514" t="s">
        <v>0</v>
      </c>
    </row>
    <row r="95" spans="1:10" x14ac:dyDescent="0.25">
      <c r="A95" s="506"/>
      <c r="B95" s="509"/>
      <c r="C95" s="512"/>
      <c r="D95" s="250">
        <v>45268</v>
      </c>
      <c r="E95" s="237">
        <f t="shared" si="1"/>
        <v>46363</v>
      </c>
      <c r="F95" s="341" t="s">
        <v>2</v>
      </c>
      <c r="G95" s="238" t="s">
        <v>38</v>
      </c>
      <c r="H95" s="249" t="s">
        <v>61</v>
      </c>
      <c r="I95" s="240">
        <v>538</v>
      </c>
      <c r="J95" s="496"/>
    </row>
    <row r="96" spans="1:10" x14ac:dyDescent="0.25">
      <c r="A96" s="506"/>
      <c r="B96" s="509"/>
      <c r="C96" s="512"/>
      <c r="D96" s="250">
        <v>45268</v>
      </c>
      <c r="E96" s="237">
        <f t="shared" si="1"/>
        <v>46363</v>
      </c>
      <c r="F96" s="341" t="s">
        <v>2</v>
      </c>
      <c r="G96" s="238" t="s">
        <v>130</v>
      </c>
      <c r="H96" s="249" t="s">
        <v>131</v>
      </c>
      <c r="I96" s="240">
        <v>72</v>
      </c>
      <c r="J96" s="496"/>
    </row>
    <row r="97" spans="1:10" x14ac:dyDescent="0.25">
      <c r="A97" s="506"/>
      <c r="B97" s="509"/>
      <c r="C97" s="512"/>
      <c r="D97" s="250" t="s">
        <v>29</v>
      </c>
      <c r="E97" s="237" t="str">
        <f t="shared" si="1"/>
        <v>-</v>
      </c>
      <c r="F97" s="341" t="s">
        <v>2</v>
      </c>
      <c r="G97" s="238" t="s">
        <v>56</v>
      </c>
      <c r="H97" s="249" t="s">
        <v>132</v>
      </c>
      <c r="I97" s="240" t="s">
        <v>29</v>
      </c>
      <c r="J97" s="496"/>
    </row>
    <row r="98" spans="1:10" ht="15.75" thickBot="1" x14ac:dyDescent="0.3">
      <c r="A98" s="506"/>
      <c r="B98" s="509"/>
      <c r="C98" s="512"/>
      <c r="D98" s="250" t="s">
        <v>29</v>
      </c>
      <c r="E98" s="237" t="str">
        <f t="shared" si="1"/>
        <v>-</v>
      </c>
      <c r="F98" s="341" t="s">
        <v>28</v>
      </c>
      <c r="G98" s="238" t="s">
        <v>51</v>
      </c>
      <c r="H98" s="252" t="s">
        <v>70</v>
      </c>
      <c r="I98" s="241" t="s">
        <v>29</v>
      </c>
      <c r="J98" s="515"/>
    </row>
    <row r="99" spans="1:10" ht="15.75" thickBot="1" x14ac:dyDescent="0.3">
      <c r="A99" s="507"/>
      <c r="B99" s="510"/>
      <c r="C99" s="513"/>
      <c r="D99" s="242" t="s">
        <v>29</v>
      </c>
      <c r="E99" s="243" t="str">
        <f t="shared" si="1"/>
        <v>-</v>
      </c>
      <c r="F99" s="342" t="s">
        <v>2</v>
      </c>
      <c r="G99" s="241" t="s">
        <v>57</v>
      </c>
      <c r="H99" s="287" t="s">
        <v>72</v>
      </c>
      <c r="I99" s="288" t="s">
        <v>29</v>
      </c>
      <c r="J99" s="515"/>
    </row>
    <row r="100" spans="1:10" x14ac:dyDescent="0.25">
      <c r="A100" s="500" t="s">
        <v>165</v>
      </c>
      <c r="B100" s="500" t="s">
        <v>141</v>
      </c>
      <c r="C100" s="528">
        <v>5043000276</v>
      </c>
      <c r="D100" s="271">
        <v>45125</v>
      </c>
      <c r="E100" s="229">
        <f t="shared" si="1"/>
        <v>46220</v>
      </c>
      <c r="F100" s="304" t="s">
        <v>2</v>
      </c>
      <c r="G100" s="230" t="s">
        <v>48</v>
      </c>
      <c r="H100" s="246" t="s">
        <v>67</v>
      </c>
      <c r="I100" s="233">
        <v>58</v>
      </c>
      <c r="J100" s="514" t="s">
        <v>29</v>
      </c>
    </row>
    <row r="101" spans="1:10" x14ac:dyDescent="0.25">
      <c r="A101" s="494"/>
      <c r="B101" s="494"/>
      <c r="C101" s="495"/>
      <c r="D101" s="248">
        <v>45125</v>
      </c>
      <c r="E101" s="237">
        <f t="shared" si="1"/>
        <v>46220</v>
      </c>
      <c r="F101" s="305" t="s">
        <v>2</v>
      </c>
      <c r="G101" s="238" t="s">
        <v>47</v>
      </c>
      <c r="H101" s="249" t="s">
        <v>66</v>
      </c>
      <c r="I101" s="240">
        <v>1</v>
      </c>
      <c r="J101" s="496"/>
    </row>
    <row r="102" spans="1:10" ht="15.75" thickBot="1" x14ac:dyDescent="0.3">
      <c r="A102" s="501"/>
      <c r="B102" s="501"/>
      <c r="C102" s="529"/>
      <c r="D102" s="242" t="s">
        <v>29</v>
      </c>
      <c r="E102" s="243" t="str">
        <f t="shared" si="1"/>
        <v>-</v>
      </c>
      <c r="F102" s="329" t="s">
        <v>2</v>
      </c>
      <c r="G102" s="241" t="s">
        <v>35</v>
      </c>
      <c r="H102" s="252" t="s">
        <v>59</v>
      </c>
      <c r="I102" s="251" t="s">
        <v>29</v>
      </c>
      <c r="J102" s="515"/>
    </row>
    <row r="103" spans="1:10" x14ac:dyDescent="0.25">
      <c r="A103" s="500" t="s">
        <v>162</v>
      </c>
      <c r="B103" s="500" t="s">
        <v>142</v>
      </c>
      <c r="C103" s="528">
        <v>5048029575</v>
      </c>
      <c r="D103" s="245">
        <v>44834</v>
      </c>
      <c r="E103" s="229">
        <f t="shared" si="1"/>
        <v>45929</v>
      </c>
      <c r="F103" s="338" t="s">
        <v>2</v>
      </c>
      <c r="G103" s="230" t="s">
        <v>48</v>
      </c>
      <c r="H103" s="246" t="s">
        <v>67</v>
      </c>
      <c r="I103" s="233">
        <v>274</v>
      </c>
      <c r="J103" s="514" t="s">
        <v>29</v>
      </c>
    </row>
    <row r="104" spans="1:10" ht="15.75" thickBot="1" x14ac:dyDescent="0.3">
      <c r="A104" s="501"/>
      <c r="B104" s="501"/>
      <c r="C104" s="529"/>
      <c r="D104" s="242" t="s">
        <v>29</v>
      </c>
      <c r="E104" s="243" t="str">
        <f t="shared" si="1"/>
        <v>-</v>
      </c>
      <c r="F104" s="329" t="s">
        <v>2</v>
      </c>
      <c r="G104" s="241" t="s">
        <v>35</v>
      </c>
      <c r="H104" s="252" t="s">
        <v>59</v>
      </c>
      <c r="I104" s="251" t="s">
        <v>29</v>
      </c>
      <c r="J104" s="515"/>
    </row>
    <row r="105" spans="1:10" x14ac:dyDescent="0.25">
      <c r="A105" s="485" t="s">
        <v>197</v>
      </c>
      <c r="B105" s="485" t="s">
        <v>117</v>
      </c>
      <c r="C105" s="488">
        <v>7610081765</v>
      </c>
      <c r="D105" s="271">
        <v>45530</v>
      </c>
      <c r="E105" s="229">
        <f t="shared" si="1"/>
        <v>46625</v>
      </c>
      <c r="F105" s="304" t="s">
        <v>2</v>
      </c>
      <c r="G105" s="230" t="s">
        <v>38</v>
      </c>
      <c r="H105" s="246" t="s">
        <v>61</v>
      </c>
      <c r="I105" s="233">
        <v>16</v>
      </c>
      <c r="J105" s="491" t="s">
        <v>0</v>
      </c>
    </row>
    <row r="106" spans="1:10" x14ac:dyDescent="0.25">
      <c r="A106" s="486"/>
      <c r="B106" s="486"/>
      <c r="C106" s="489"/>
      <c r="D106" s="250">
        <v>45530</v>
      </c>
      <c r="E106" s="237">
        <f t="shared" si="1"/>
        <v>46625</v>
      </c>
      <c r="F106" s="338" t="s">
        <v>2</v>
      </c>
      <c r="G106" s="238" t="s">
        <v>39</v>
      </c>
      <c r="H106" s="249" t="s">
        <v>62</v>
      </c>
      <c r="I106" s="240">
        <v>1</v>
      </c>
      <c r="J106" s="492"/>
    </row>
    <row r="107" spans="1:10" x14ac:dyDescent="0.25">
      <c r="A107" s="486"/>
      <c r="B107" s="486"/>
      <c r="C107" s="489"/>
      <c r="D107" s="250">
        <v>45530</v>
      </c>
      <c r="E107" s="237">
        <f t="shared" si="1"/>
        <v>46625</v>
      </c>
      <c r="F107" s="338" t="s">
        <v>2</v>
      </c>
      <c r="G107" s="238" t="s">
        <v>40</v>
      </c>
      <c r="H107" s="249" t="s">
        <v>63</v>
      </c>
      <c r="I107" s="240">
        <v>6</v>
      </c>
      <c r="J107" s="492"/>
    </row>
    <row r="108" spans="1:10" ht="15.75" thickBot="1" x14ac:dyDescent="0.3">
      <c r="A108" s="487"/>
      <c r="B108" s="487"/>
      <c r="C108" s="490"/>
      <c r="D108" s="294">
        <v>45530</v>
      </c>
      <c r="E108" s="243">
        <f t="shared" si="1"/>
        <v>46625</v>
      </c>
      <c r="F108" s="339" t="s">
        <v>2</v>
      </c>
      <c r="G108" s="307" t="s">
        <v>35</v>
      </c>
      <c r="H108" s="330" t="s">
        <v>37</v>
      </c>
      <c r="I108" s="331">
        <v>274</v>
      </c>
      <c r="J108" s="493"/>
    </row>
    <row r="109" spans="1:10" x14ac:dyDescent="0.25">
      <c r="A109" s="485" t="s">
        <v>177</v>
      </c>
      <c r="B109" s="485" t="s">
        <v>180</v>
      </c>
      <c r="C109" s="539">
        <v>7452110474</v>
      </c>
      <c r="D109" s="245" t="s">
        <v>29</v>
      </c>
      <c r="E109" s="229" t="str">
        <f t="shared" si="1"/>
        <v>-</v>
      </c>
      <c r="F109" s="304" t="s">
        <v>2</v>
      </c>
      <c r="G109" s="343" t="s">
        <v>35</v>
      </c>
      <c r="H109" s="344" t="s">
        <v>59</v>
      </c>
      <c r="I109" s="345" t="s">
        <v>29</v>
      </c>
      <c r="J109" s="491" t="s">
        <v>29</v>
      </c>
    </row>
    <row r="110" spans="1:10" x14ac:dyDescent="0.25">
      <c r="A110" s="486"/>
      <c r="B110" s="486"/>
      <c r="C110" s="540"/>
      <c r="D110" s="250" t="s">
        <v>29</v>
      </c>
      <c r="E110" s="237" t="str">
        <f t="shared" si="1"/>
        <v>-</v>
      </c>
      <c r="F110" s="305" t="s">
        <v>2</v>
      </c>
      <c r="G110" s="346" t="s">
        <v>40</v>
      </c>
      <c r="H110" s="347" t="s">
        <v>63</v>
      </c>
      <c r="I110" s="348" t="s">
        <v>29</v>
      </c>
      <c r="J110" s="492"/>
    </row>
    <row r="111" spans="1:10" x14ac:dyDescent="0.25">
      <c r="A111" s="486"/>
      <c r="B111" s="486"/>
      <c r="C111" s="540"/>
      <c r="D111" s="250" t="s">
        <v>29</v>
      </c>
      <c r="E111" s="237" t="str">
        <f t="shared" si="1"/>
        <v>-</v>
      </c>
      <c r="F111" s="305" t="s">
        <v>2</v>
      </c>
      <c r="G111" s="346" t="s">
        <v>122</v>
      </c>
      <c r="H111" s="347" t="s">
        <v>126</v>
      </c>
      <c r="I111" s="348" t="s">
        <v>29</v>
      </c>
      <c r="J111" s="492"/>
    </row>
    <row r="112" spans="1:10" ht="30" x14ac:dyDescent="0.25">
      <c r="A112" s="486"/>
      <c r="B112" s="486"/>
      <c r="C112" s="540"/>
      <c r="D112" s="250" t="s">
        <v>29</v>
      </c>
      <c r="E112" s="237" t="str">
        <f>IF(D112="-","-",D112+1095)</f>
        <v>-</v>
      </c>
      <c r="F112" s="305" t="s">
        <v>76</v>
      </c>
      <c r="G112" s="346" t="s">
        <v>42</v>
      </c>
      <c r="H112" s="347" t="s">
        <v>64</v>
      </c>
      <c r="I112" s="348" t="s">
        <v>29</v>
      </c>
      <c r="J112" s="492"/>
    </row>
    <row r="113" spans="1:10" ht="30.75" thickBot="1" x14ac:dyDescent="0.3">
      <c r="A113" s="487"/>
      <c r="B113" s="487"/>
      <c r="C113" s="541"/>
      <c r="D113" s="270">
        <v>45681</v>
      </c>
      <c r="E113" s="243">
        <f t="shared" ref="E113" si="2">D113+1095</f>
        <v>46776</v>
      </c>
      <c r="F113" s="329" t="s">
        <v>76</v>
      </c>
      <c r="G113" s="349" t="s">
        <v>178</v>
      </c>
      <c r="H113" s="350" t="s">
        <v>179</v>
      </c>
      <c r="I113" s="351">
        <v>12</v>
      </c>
      <c r="J113" s="493"/>
    </row>
  </sheetData>
  <mergeCells count="72">
    <mergeCell ref="A105:A108"/>
    <mergeCell ref="B105:B108"/>
    <mergeCell ref="C105:C108"/>
    <mergeCell ref="J105:J108"/>
    <mergeCell ref="A109:A113"/>
    <mergeCell ref="B109:B113"/>
    <mergeCell ref="C109:C113"/>
    <mergeCell ref="J109:J113"/>
    <mergeCell ref="A100:A102"/>
    <mergeCell ref="B100:B102"/>
    <mergeCell ref="C100:C102"/>
    <mergeCell ref="J100:J102"/>
    <mergeCell ref="A103:A104"/>
    <mergeCell ref="B103:B104"/>
    <mergeCell ref="C103:C104"/>
    <mergeCell ref="J103:J104"/>
    <mergeCell ref="A89:A93"/>
    <mergeCell ref="B89:B93"/>
    <mergeCell ref="C89:C93"/>
    <mergeCell ref="J89:J93"/>
    <mergeCell ref="A94:A99"/>
    <mergeCell ref="B94:B99"/>
    <mergeCell ref="C94:C99"/>
    <mergeCell ref="J94:J99"/>
    <mergeCell ref="A73:A79"/>
    <mergeCell ref="B73:B79"/>
    <mergeCell ref="C73:C79"/>
    <mergeCell ref="J73:J79"/>
    <mergeCell ref="A80:A87"/>
    <mergeCell ref="B80:B87"/>
    <mergeCell ref="C80:C87"/>
    <mergeCell ref="J80:J87"/>
    <mergeCell ref="A64:A65"/>
    <mergeCell ref="B64:B65"/>
    <mergeCell ref="C64:C65"/>
    <mergeCell ref="J64:J65"/>
    <mergeCell ref="A67:A72"/>
    <mergeCell ref="B67:B72"/>
    <mergeCell ref="C67:C72"/>
    <mergeCell ref="J67:J72"/>
    <mergeCell ref="A56:A58"/>
    <mergeCell ref="B56:B58"/>
    <mergeCell ref="C56:C58"/>
    <mergeCell ref="J56:J58"/>
    <mergeCell ref="A59:A62"/>
    <mergeCell ref="B59:B62"/>
    <mergeCell ref="C59:C62"/>
    <mergeCell ref="J59:J62"/>
    <mergeCell ref="A43:A53"/>
    <mergeCell ref="B43:B53"/>
    <mergeCell ref="C43:C53"/>
    <mergeCell ref="J43:J53"/>
    <mergeCell ref="A54:A55"/>
    <mergeCell ref="B54:B55"/>
    <mergeCell ref="C54:C55"/>
    <mergeCell ref="J54:J55"/>
    <mergeCell ref="A30:A32"/>
    <mergeCell ref="B30:B32"/>
    <mergeCell ref="C30:C32"/>
    <mergeCell ref="J30:J32"/>
    <mergeCell ref="A34:A42"/>
    <mergeCell ref="B34:B42"/>
    <mergeCell ref="C34:C42"/>
    <mergeCell ref="J34:J42"/>
    <mergeCell ref="A2:A21"/>
    <mergeCell ref="B2:B21"/>
    <mergeCell ref="C2:C21"/>
    <mergeCell ref="J2:J21"/>
    <mergeCell ref="A22:A29"/>
    <mergeCell ref="B22:B29"/>
    <mergeCell ref="C22:C29"/>
    <mergeCell ref="J22:J2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F5D921-3816-480B-BA08-8246D2A08317}">
          <x14:formula1>
            <xm:f>'Выпадающие списки'!$B$4:$B$8</xm:f>
          </x14:formula1>
          <xm:sqref>F2:F113</xm:sqref>
        </x14:dataValidation>
        <x14:dataValidation type="list" allowBlank="1" showInputMessage="1" showErrorMessage="1" xr:uid="{D1E0DB7D-3EAE-4236-A474-12AEE144F433}">
          <x14:formula1>
            <xm:f>'Выпадающие списки'!$B$11:$B$13</xm:f>
          </x14:formula1>
          <xm:sqref>J88:J113 J54:J73 J43 J1:J34 J80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FA1D-EE67-4A24-8EA5-2B9730CAF381}">
  <sheetPr codeName="Лист2"/>
  <dimension ref="A1:X281"/>
  <sheetViews>
    <sheetView zoomScale="55" zoomScaleNormal="55" workbookViewId="0">
      <selection activeCell="C35" sqref="C35:C38"/>
    </sheetView>
  </sheetViews>
  <sheetFormatPr defaultRowHeight="18.75" x14ac:dyDescent="0.25"/>
  <cols>
    <col min="1" max="1" width="40" style="7" customWidth="1"/>
    <col min="2" max="2" width="27.5703125" style="7" customWidth="1"/>
    <col min="3" max="4" width="15.7109375" style="7" customWidth="1"/>
    <col min="5" max="5" width="21.42578125" style="18" customWidth="1"/>
    <col min="6" max="6" width="69.5703125" style="18" customWidth="1"/>
    <col min="7" max="7" width="35.85546875" style="117" customWidth="1"/>
    <col min="8" max="8" width="62.42578125" style="18" customWidth="1"/>
    <col min="9" max="9" width="38.42578125" style="27" customWidth="1"/>
  </cols>
  <sheetData>
    <row r="1" spans="1:9" ht="38.25" thickBot="1" x14ac:dyDescent="0.3">
      <c r="A1" s="4" t="s">
        <v>183</v>
      </c>
      <c r="B1" s="3" t="s">
        <v>33</v>
      </c>
      <c r="C1" s="8" t="s">
        <v>30</v>
      </c>
      <c r="D1" s="9" t="s">
        <v>36</v>
      </c>
      <c r="E1" s="9" t="s">
        <v>45</v>
      </c>
      <c r="F1" s="9" t="s">
        <v>44</v>
      </c>
      <c r="G1" s="123" t="s">
        <v>31</v>
      </c>
      <c r="H1" s="47" t="s">
        <v>32</v>
      </c>
      <c r="I1" s="125" t="s">
        <v>60</v>
      </c>
    </row>
    <row r="2" spans="1:9" x14ac:dyDescent="0.25">
      <c r="A2" s="395" t="s">
        <v>3</v>
      </c>
      <c r="B2" s="395">
        <v>7610081765</v>
      </c>
      <c r="C2" s="390" t="s">
        <v>34</v>
      </c>
      <c r="D2" s="413" t="s">
        <v>41</v>
      </c>
      <c r="E2" s="14" t="s">
        <v>38</v>
      </c>
      <c r="F2" s="14" t="s">
        <v>61</v>
      </c>
      <c r="G2" s="43">
        <v>45530</v>
      </c>
      <c r="H2" s="23">
        <f>G2+1095</f>
        <v>46625</v>
      </c>
      <c r="I2" s="406"/>
    </row>
    <row r="3" spans="1:9" x14ac:dyDescent="0.25">
      <c r="A3" s="396"/>
      <c r="B3" s="396"/>
      <c r="C3" s="391"/>
      <c r="D3" s="414"/>
      <c r="E3" s="16" t="s">
        <v>39</v>
      </c>
      <c r="F3" s="16" t="s">
        <v>62</v>
      </c>
      <c r="G3" s="44">
        <v>45530</v>
      </c>
      <c r="H3" s="24">
        <f t="shared" ref="H3:H8" si="0">G3+1095</f>
        <v>46625</v>
      </c>
      <c r="I3" s="407"/>
    </row>
    <row r="4" spans="1:9" x14ac:dyDescent="0.25">
      <c r="A4" s="396"/>
      <c r="B4" s="396"/>
      <c r="C4" s="391"/>
      <c r="D4" s="414"/>
      <c r="E4" s="16" t="s">
        <v>40</v>
      </c>
      <c r="F4" s="16" t="s">
        <v>63</v>
      </c>
      <c r="G4" s="44">
        <v>45530</v>
      </c>
      <c r="H4" s="24">
        <f t="shared" si="0"/>
        <v>46625</v>
      </c>
      <c r="I4" s="407"/>
    </row>
    <row r="5" spans="1:9" ht="19.5" thickBot="1" x14ac:dyDescent="0.3">
      <c r="A5" s="397"/>
      <c r="B5" s="396"/>
      <c r="C5" s="391"/>
      <c r="D5" s="414"/>
      <c r="E5" s="11" t="s">
        <v>35</v>
      </c>
      <c r="F5" s="11" t="s">
        <v>37</v>
      </c>
      <c r="G5" s="95">
        <v>45530</v>
      </c>
      <c r="H5" s="25">
        <f t="shared" si="0"/>
        <v>46625</v>
      </c>
      <c r="I5" s="407"/>
    </row>
    <row r="6" spans="1:9" x14ac:dyDescent="0.25">
      <c r="A6" s="395" t="s">
        <v>4</v>
      </c>
      <c r="B6" s="395">
        <v>5043052193</v>
      </c>
      <c r="C6" s="390" t="s">
        <v>34</v>
      </c>
      <c r="D6" s="413" t="s">
        <v>41</v>
      </c>
      <c r="E6" s="14" t="s">
        <v>38</v>
      </c>
      <c r="F6" s="14" t="s">
        <v>61</v>
      </c>
      <c r="G6" s="43">
        <v>45035</v>
      </c>
      <c r="H6" s="23">
        <f t="shared" si="0"/>
        <v>46130</v>
      </c>
      <c r="I6" s="406"/>
    </row>
    <row r="7" spans="1:9" x14ac:dyDescent="0.25">
      <c r="A7" s="396"/>
      <c r="B7" s="396"/>
      <c r="C7" s="391"/>
      <c r="D7" s="414"/>
      <c r="E7" s="16" t="s">
        <v>40</v>
      </c>
      <c r="F7" s="16" t="s">
        <v>63</v>
      </c>
      <c r="G7" s="44">
        <v>45035</v>
      </c>
      <c r="H7" s="24">
        <f t="shared" si="0"/>
        <v>46130</v>
      </c>
      <c r="I7" s="407"/>
    </row>
    <row r="8" spans="1:9" ht="19.5" thickBot="1" x14ac:dyDescent="0.3">
      <c r="A8" s="397"/>
      <c r="B8" s="397"/>
      <c r="C8" s="392"/>
      <c r="D8" s="415"/>
      <c r="E8" s="10" t="s">
        <v>35</v>
      </c>
      <c r="F8" s="10" t="s">
        <v>37</v>
      </c>
      <c r="G8" s="45">
        <v>45035</v>
      </c>
      <c r="H8" s="25">
        <f t="shared" si="0"/>
        <v>46130</v>
      </c>
      <c r="I8" s="407"/>
    </row>
    <row r="9" spans="1:9" ht="19.5" thickBot="1" x14ac:dyDescent="0.3">
      <c r="A9" s="51" t="s">
        <v>5</v>
      </c>
      <c r="B9" s="52">
        <v>7733703102</v>
      </c>
      <c r="C9" s="108" t="s">
        <v>29</v>
      </c>
      <c r="D9" s="59" t="s">
        <v>29</v>
      </c>
      <c r="E9" s="52" t="s">
        <v>29</v>
      </c>
      <c r="F9" s="52" t="s">
        <v>29</v>
      </c>
      <c r="G9" s="66" t="s">
        <v>29</v>
      </c>
      <c r="H9" s="51" t="s">
        <v>29</v>
      </c>
      <c r="I9" s="129"/>
    </row>
    <row r="10" spans="1:9" x14ac:dyDescent="0.25">
      <c r="A10" s="395" t="s">
        <v>6</v>
      </c>
      <c r="B10" s="390">
        <v>5010054413</v>
      </c>
      <c r="C10" s="390" t="s">
        <v>34</v>
      </c>
      <c r="D10" s="401" t="s">
        <v>41</v>
      </c>
      <c r="E10" s="14" t="s">
        <v>38</v>
      </c>
      <c r="F10" s="14" t="s">
        <v>61</v>
      </c>
      <c r="G10" s="29">
        <v>45029</v>
      </c>
      <c r="H10" s="23">
        <f t="shared" ref="H10:H16" si="1">G10+1095</f>
        <v>46124</v>
      </c>
      <c r="I10" s="390"/>
    </row>
    <row r="11" spans="1:9" ht="19.5" thickBot="1" x14ac:dyDescent="0.3">
      <c r="A11" s="396"/>
      <c r="B11" s="391"/>
      <c r="C11" s="391"/>
      <c r="D11" s="401"/>
      <c r="E11" s="30" t="s">
        <v>35</v>
      </c>
      <c r="F11" s="10" t="s">
        <v>37</v>
      </c>
      <c r="G11" s="31">
        <v>45029</v>
      </c>
      <c r="H11" s="24">
        <f t="shared" si="1"/>
        <v>46124</v>
      </c>
      <c r="I11" s="391"/>
    </row>
    <row r="12" spans="1:9" ht="19.5" thickBot="1" x14ac:dyDescent="0.3">
      <c r="A12" s="397"/>
      <c r="B12" s="392"/>
      <c r="C12" s="392"/>
      <c r="D12" s="402"/>
      <c r="E12" s="22" t="s">
        <v>40</v>
      </c>
      <c r="F12" s="11" t="s">
        <v>63</v>
      </c>
      <c r="G12" s="32">
        <v>45029</v>
      </c>
      <c r="H12" s="25">
        <f t="shared" si="1"/>
        <v>46124</v>
      </c>
      <c r="I12" s="392"/>
    </row>
    <row r="13" spans="1:9" x14ac:dyDescent="0.3">
      <c r="A13" s="395" t="s">
        <v>7</v>
      </c>
      <c r="B13" s="390">
        <v>5257164240</v>
      </c>
      <c r="C13" s="390" t="s">
        <v>34</v>
      </c>
      <c r="D13" s="390" t="s">
        <v>41</v>
      </c>
      <c r="E13" s="13" t="s">
        <v>42</v>
      </c>
      <c r="F13" s="81" t="s">
        <v>76</v>
      </c>
      <c r="G13" s="124">
        <v>45734</v>
      </c>
      <c r="H13" s="23">
        <f t="shared" si="1"/>
        <v>46829</v>
      </c>
      <c r="I13" s="390"/>
    </row>
    <row r="14" spans="1:9" x14ac:dyDescent="0.3">
      <c r="A14" s="396"/>
      <c r="B14" s="391"/>
      <c r="C14" s="391"/>
      <c r="D14" s="391"/>
      <c r="E14" s="15" t="s">
        <v>38</v>
      </c>
      <c r="F14" s="50" t="s">
        <v>61</v>
      </c>
      <c r="G14" s="31">
        <v>45183</v>
      </c>
      <c r="H14" s="24">
        <f t="shared" si="1"/>
        <v>46278</v>
      </c>
      <c r="I14" s="391"/>
    </row>
    <row r="15" spans="1:9" x14ac:dyDescent="0.3">
      <c r="A15" s="396"/>
      <c r="B15" s="391"/>
      <c r="C15" s="391"/>
      <c r="D15" s="391"/>
      <c r="E15" s="15" t="s">
        <v>35</v>
      </c>
      <c r="F15" s="50" t="s">
        <v>59</v>
      </c>
      <c r="G15" s="31">
        <v>45772</v>
      </c>
      <c r="H15" s="24">
        <f t="shared" si="1"/>
        <v>46867</v>
      </c>
      <c r="I15" s="391"/>
    </row>
    <row r="16" spans="1:9" ht="19.5" thickBot="1" x14ac:dyDescent="0.35">
      <c r="A16" s="397"/>
      <c r="B16" s="392"/>
      <c r="C16" s="392"/>
      <c r="D16" s="392"/>
      <c r="E16" s="17" t="s">
        <v>43</v>
      </c>
      <c r="F16" s="26" t="s">
        <v>65</v>
      </c>
      <c r="G16" s="93">
        <v>45142</v>
      </c>
      <c r="H16" s="25">
        <f t="shared" si="1"/>
        <v>46237</v>
      </c>
      <c r="I16" s="392"/>
    </row>
    <row r="17" spans="1:24" ht="19.5" thickBot="1" x14ac:dyDescent="0.3">
      <c r="A17" s="51" t="s">
        <v>8</v>
      </c>
      <c r="B17" s="51">
        <v>5703006502</v>
      </c>
      <c r="C17" s="57" t="s">
        <v>29</v>
      </c>
      <c r="D17" s="57" t="s">
        <v>29</v>
      </c>
      <c r="E17" s="57" t="s">
        <v>29</v>
      </c>
      <c r="F17" s="59" t="s">
        <v>29</v>
      </c>
      <c r="G17" s="56" t="s">
        <v>29</v>
      </c>
      <c r="H17" s="57" t="s">
        <v>29</v>
      </c>
      <c r="I17" s="122"/>
    </row>
    <row r="18" spans="1:24" ht="38.25" thickBot="1" x14ac:dyDescent="0.3">
      <c r="A18" s="51" t="s">
        <v>9</v>
      </c>
      <c r="B18" s="51">
        <v>6234168962</v>
      </c>
      <c r="C18" s="57" t="s">
        <v>29</v>
      </c>
      <c r="D18" s="57" t="s">
        <v>29</v>
      </c>
      <c r="E18" s="57" t="s">
        <v>29</v>
      </c>
      <c r="F18" s="57" t="s">
        <v>29</v>
      </c>
      <c r="G18" s="56" t="s">
        <v>29</v>
      </c>
      <c r="H18" s="57" t="s">
        <v>29</v>
      </c>
      <c r="I18" s="122"/>
    </row>
    <row r="19" spans="1:24" ht="19.5" thickBot="1" x14ac:dyDescent="0.3">
      <c r="A19" s="51" t="s">
        <v>10</v>
      </c>
      <c r="B19" s="53">
        <v>7811144648</v>
      </c>
      <c r="C19" s="60" t="s">
        <v>29</v>
      </c>
      <c r="D19" s="60" t="s">
        <v>29</v>
      </c>
      <c r="E19" s="60" t="s">
        <v>29</v>
      </c>
      <c r="F19" s="60" t="s">
        <v>29</v>
      </c>
      <c r="G19" s="61" t="s">
        <v>29</v>
      </c>
      <c r="H19" s="57" t="s">
        <v>29</v>
      </c>
      <c r="I19" s="122"/>
    </row>
    <row r="20" spans="1:24" ht="19.5" thickBot="1" x14ac:dyDescent="0.3">
      <c r="A20" s="21" t="s">
        <v>11</v>
      </c>
      <c r="B20" s="6">
        <v>6324078103</v>
      </c>
      <c r="C20" s="2" t="s">
        <v>34</v>
      </c>
      <c r="D20" s="2" t="s">
        <v>41</v>
      </c>
      <c r="E20" s="12" t="s">
        <v>46</v>
      </c>
      <c r="F20" s="28" t="s">
        <v>59</v>
      </c>
      <c r="G20" s="116">
        <v>45370</v>
      </c>
      <c r="H20" s="48">
        <f t="shared" ref="H20:H24" si="2">G20+1095</f>
        <v>46465</v>
      </c>
      <c r="I20" s="130"/>
    </row>
    <row r="21" spans="1:24" x14ac:dyDescent="0.25">
      <c r="A21" s="395" t="s">
        <v>12</v>
      </c>
      <c r="B21" s="396">
        <v>5834118947</v>
      </c>
      <c r="C21" s="404" t="s">
        <v>34</v>
      </c>
      <c r="D21" s="404" t="s">
        <v>41</v>
      </c>
      <c r="E21" s="105" t="s">
        <v>47</v>
      </c>
      <c r="F21" s="86" t="s">
        <v>66</v>
      </c>
      <c r="G21" s="82">
        <v>45510</v>
      </c>
      <c r="H21" s="23">
        <f t="shared" si="2"/>
        <v>46605</v>
      </c>
      <c r="I21" s="39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4.75" customHeight="1" thickBot="1" x14ac:dyDescent="0.3">
      <c r="A22" s="397"/>
      <c r="B22" s="397"/>
      <c r="C22" s="405"/>
      <c r="D22" s="405"/>
      <c r="E22" s="106" t="s">
        <v>48</v>
      </c>
      <c r="F22" s="84" t="s">
        <v>67</v>
      </c>
      <c r="G22" s="103">
        <v>45735</v>
      </c>
      <c r="H22" s="25">
        <f t="shared" si="2"/>
        <v>46830</v>
      </c>
      <c r="I22" s="39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7" thickBot="1" x14ac:dyDescent="0.3">
      <c r="A23" s="6" t="s">
        <v>13</v>
      </c>
      <c r="B23" s="20">
        <v>7814685557</v>
      </c>
      <c r="C23" s="2" t="s">
        <v>34</v>
      </c>
      <c r="D23" s="2" t="s">
        <v>41</v>
      </c>
      <c r="E23" s="12" t="s">
        <v>49</v>
      </c>
      <c r="F23" s="12" t="s">
        <v>68</v>
      </c>
      <c r="G23" s="48">
        <v>45728</v>
      </c>
      <c r="H23" s="126">
        <f t="shared" si="2"/>
        <v>46823</v>
      </c>
      <c r="I23" s="13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9.5" thickBot="1" x14ac:dyDescent="0.3">
      <c r="A24" s="6" t="s">
        <v>14</v>
      </c>
      <c r="B24" s="20">
        <v>6658486704</v>
      </c>
      <c r="C24" s="2" t="s">
        <v>34</v>
      </c>
      <c r="D24" s="2" t="s">
        <v>41</v>
      </c>
      <c r="E24" s="12" t="s">
        <v>35</v>
      </c>
      <c r="F24" s="12" t="s">
        <v>37</v>
      </c>
      <c r="G24" s="127">
        <v>45446</v>
      </c>
      <c r="H24" s="48">
        <f t="shared" si="2"/>
        <v>46541</v>
      </c>
      <c r="I24" s="13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36" customHeight="1" thickBot="1" x14ac:dyDescent="0.3">
      <c r="A25" s="51" t="s">
        <v>15</v>
      </c>
      <c r="B25" s="62">
        <v>7106006358</v>
      </c>
      <c r="C25" s="63" t="s">
        <v>29</v>
      </c>
      <c r="D25" s="64" t="s">
        <v>29</v>
      </c>
      <c r="E25" s="64" t="s">
        <v>29</v>
      </c>
      <c r="F25" s="64" t="s">
        <v>29</v>
      </c>
      <c r="G25" s="65" t="s">
        <v>29</v>
      </c>
      <c r="H25" s="57" t="s">
        <v>29</v>
      </c>
      <c r="I25" s="12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thickBot="1" x14ac:dyDescent="0.3">
      <c r="A26" s="52" t="s">
        <v>16</v>
      </c>
      <c r="B26" s="66">
        <v>7811331310</v>
      </c>
      <c r="C26" s="67" t="s">
        <v>29</v>
      </c>
      <c r="D26" s="68" t="s">
        <v>29</v>
      </c>
      <c r="E26" s="69" t="s">
        <v>29</v>
      </c>
      <c r="F26" s="68" t="s">
        <v>29</v>
      </c>
      <c r="G26" s="70" t="s">
        <v>29</v>
      </c>
      <c r="H26" s="57" t="s">
        <v>29</v>
      </c>
      <c r="I26" s="12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395" t="s">
        <v>17</v>
      </c>
      <c r="B27" s="395">
        <v>3123015468</v>
      </c>
      <c r="C27" s="401" t="s">
        <v>34</v>
      </c>
      <c r="D27" s="401" t="s">
        <v>41</v>
      </c>
      <c r="E27" s="42" t="s">
        <v>47</v>
      </c>
      <c r="F27" s="39" t="s">
        <v>66</v>
      </c>
      <c r="G27" s="46">
        <v>45106</v>
      </c>
      <c r="H27" s="23">
        <f t="shared" ref="H27:H33" si="3">G27+1095</f>
        <v>46201</v>
      </c>
      <c r="I27" s="39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396"/>
      <c r="B28" s="396"/>
      <c r="C28" s="401"/>
      <c r="D28" s="401"/>
      <c r="E28" s="16" t="s">
        <v>35</v>
      </c>
      <c r="F28" s="40" t="s">
        <v>59</v>
      </c>
      <c r="G28" s="44">
        <v>45106</v>
      </c>
      <c r="H28" s="24">
        <f t="shared" si="3"/>
        <v>46201</v>
      </c>
      <c r="I28" s="39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396"/>
      <c r="B29" s="396"/>
      <c r="C29" s="401"/>
      <c r="D29" s="401"/>
      <c r="E29" s="16" t="s">
        <v>50</v>
      </c>
      <c r="F29" s="40" t="s">
        <v>69</v>
      </c>
      <c r="G29" s="44">
        <v>45106</v>
      </c>
      <c r="H29" s="24">
        <f t="shared" si="3"/>
        <v>46201</v>
      </c>
      <c r="I29" s="39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396"/>
      <c r="B30" s="396"/>
      <c r="C30" s="401"/>
      <c r="D30" s="403"/>
      <c r="E30" s="16" t="s">
        <v>51</v>
      </c>
      <c r="F30" s="40" t="s">
        <v>70</v>
      </c>
      <c r="G30" s="44">
        <v>45106</v>
      </c>
      <c r="H30" s="24">
        <f t="shared" si="3"/>
        <v>46201</v>
      </c>
      <c r="I30" s="39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9.5" thickBot="1" x14ac:dyDescent="0.3">
      <c r="A31" s="397"/>
      <c r="B31" s="397"/>
      <c r="C31" s="402"/>
      <c r="D31" s="38" t="s">
        <v>53</v>
      </c>
      <c r="E31" s="10" t="s">
        <v>52</v>
      </c>
      <c r="F31" s="41" t="s">
        <v>71</v>
      </c>
      <c r="G31" s="45">
        <v>45106</v>
      </c>
      <c r="H31" s="25">
        <f t="shared" si="3"/>
        <v>46201</v>
      </c>
      <c r="I31" s="39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thickBot="1" x14ac:dyDescent="0.3">
      <c r="A32" s="5" t="s">
        <v>18</v>
      </c>
      <c r="B32" s="5">
        <v>7325104319</v>
      </c>
      <c r="C32" s="77" t="s">
        <v>34</v>
      </c>
      <c r="D32" s="78" t="s">
        <v>41</v>
      </c>
      <c r="E32" s="109" t="s">
        <v>35</v>
      </c>
      <c r="F32" s="80" t="s">
        <v>59</v>
      </c>
      <c r="G32" s="128">
        <v>45265</v>
      </c>
      <c r="H32" s="49">
        <f t="shared" si="3"/>
        <v>46360</v>
      </c>
      <c r="I32" s="131"/>
    </row>
    <row r="33" spans="1:9" ht="38.25" thickBot="1" x14ac:dyDescent="0.3">
      <c r="A33" s="6" t="s">
        <v>19</v>
      </c>
      <c r="B33" s="20">
        <v>6671093621</v>
      </c>
      <c r="C33" s="2" t="s">
        <v>34</v>
      </c>
      <c r="D33" s="2" t="s">
        <v>41</v>
      </c>
      <c r="E33" s="2" t="s">
        <v>35</v>
      </c>
      <c r="F33" s="12" t="s">
        <v>59</v>
      </c>
      <c r="G33" s="48">
        <v>45729</v>
      </c>
      <c r="H33" s="48">
        <f t="shared" si="3"/>
        <v>46824</v>
      </c>
      <c r="I33" s="130"/>
    </row>
    <row r="34" spans="1:9" ht="19.5" thickBot="1" x14ac:dyDescent="0.3">
      <c r="A34" s="53" t="s">
        <v>20</v>
      </c>
      <c r="B34" s="58">
        <v>5904247307</v>
      </c>
      <c r="C34" s="63" t="s">
        <v>29</v>
      </c>
      <c r="D34" s="64" t="s">
        <v>29</v>
      </c>
      <c r="E34" s="64" t="s">
        <v>29</v>
      </c>
      <c r="F34" s="64" t="s">
        <v>29</v>
      </c>
      <c r="G34" s="65" t="s">
        <v>29</v>
      </c>
      <c r="H34" s="60" t="s">
        <v>29</v>
      </c>
      <c r="I34" s="122"/>
    </row>
    <row r="35" spans="1:9" x14ac:dyDescent="0.25">
      <c r="A35" s="395" t="s">
        <v>1</v>
      </c>
      <c r="B35" s="395">
        <v>7017052049</v>
      </c>
      <c r="C35" s="398" t="s">
        <v>34</v>
      </c>
      <c r="D35" s="398" t="s">
        <v>41</v>
      </c>
      <c r="E35" s="14" t="s">
        <v>47</v>
      </c>
      <c r="F35" s="40" t="s">
        <v>59</v>
      </c>
      <c r="G35" s="43">
        <v>45246</v>
      </c>
      <c r="H35" s="23">
        <f t="shared" ref="H35:H38" si="4">G35+1095</f>
        <v>46341</v>
      </c>
      <c r="I35" s="390"/>
    </row>
    <row r="36" spans="1:9" x14ac:dyDescent="0.25">
      <c r="A36" s="396"/>
      <c r="B36" s="396"/>
      <c r="C36" s="399"/>
      <c r="D36" s="399"/>
      <c r="E36" s="16" t="s">
        <v>54</v>
      </c>
      <c r="F36" s="16" t="s">
        <v>72</v>
      </c>
      <c r="G36" s="44">
        <v>45698</v>
      </c>
      <c r="H36" s="24">
        <f t="shared" si="4"/>
        <v>46793</v>
      </c>
      <c r="I36" s="391"/>
    </row>
    <row r="37" spans="1:9" x14ac:dyDescent="0.25">
      <c r="A37" s="396"/>
      <c r="B37" s="396"/>
      <c r="C37" s="399"/>
      <c r="D37" s="399"/>
      <c r="E37" s="16" t="s">
        <v>35</v>
      </c>
      <c r="F37" s="16" t="s">
        <v>59</v>
      </c>
      <c r="G37" s="44">
        <v>45698</v>
      </c>
      <c r="H37" s="24">
        <f t="shared" si="4"/>
        <v>46793</v>
      </c>
      <c r="I37" s="391"/>
    </row>
    <row r="38" spans="1:9" ht="19.5" thickBot="1" x14ac:dyDescent="0.3">
      <c r="A38" s="397"/>
      <c r="B38" s="397"/>
      <c r="C38" s="400"/>
      <c r="D38" s="400"/>
      <c r="E38" s="10" t="s">
        <v>50</v>
      </c>
      <c r="F38" s="10" t="s">
        <v>69</v>
      </c>
      <c r="G38" s="45">
        <v>45698</v>
      </c>
      <c r="H38" s="25">
        <f t="shared" si="4"/>
        <v>46793</v>
      </c>
      <c r="I38" s="392"/>
    </row>
    <row r="39" spans="1:9" ht="19.5" thickBot="1" x14ac:dyDescent="0.3">
      <c r="A39" s="54" t="s">
        <v>21</v>
      </c>
      <c r="B39" s="71">
        <v>7453203682</v>
      </c>
      <c r="C39" s="69" t="s">
        <v>29</v>
      </c>
      <c r="D39" s="69" t="s">
        <v>29</v>
      </c>
      <c r="E39" s="69" t="s">
        <v>29</v>
      </c>
      <c r="F39" s="69" t="s">
        <v>29</v>
      </c>
      <c r="G39" s="72" t="s">
        <v>29</v>
      </c>
      <c r="H39" s="57" t="s">
        <v>29</v>
      </c>
      <c r="I39" s="122"/>
    </row>
    <row r="40" spans="1:9" x14ac:dyDescent="0.25">
      <c r="A40" s="412" t="s">
        <v>22</v>
      </c>
      <c r="B40" s="412">
        <v>7017322440</v>
      </c>
      <c r="C40" s="398" t="s">
        <v>34</v>
      </c>
      <c r="D40" s="398" t="s">
        <v>41</v>
      </c>
      <c r="E40" s="14" t="s">
        <v>55</v>
      </c>
      <c r="F40" s="98" t="s">
        <v>73</v>
      </c>
      <c r="G40" s="23">
        <v>44924</v>
      </c>
      <c r="H40" s="23">
        <f t="shared" ref="H40:H44" si="5">G40+1095</f>
        <v>46019</v>
      </c>
      <c r="I40" s="390"/>
    </row>
    <row r="41" spans="1:9" x14ac:dyDescent="0.25">
      <c r="A41" s="409"/>
      <c r="B41" s="409"/>
      <c r="C41" s="399"/>
      <c r="D41" s="399"/>
      <c r="E41" s="16" t="s">
        <v>38</v>
      </c>
      <c r="F41" s="99" t="s">
        <v>61</v>
      </c>
      <c r="G41" s="24">
        <v>45814</v>
      </c>
      <c r="H41" s="24">
        <f t="shared" si="5"/>
        <v>46909</v>
      </c>
      <c r="I41" s="391"/>
    </row>
    <row r="42" spans="1:9" x14ac:dyDescent="0.25">
      <c r="A42" s="409"/>
      <c r="B42" s="409"/>
      <c r="C42" s="399"/>
      <c r="D42" s="399"/>
      <c r="E42" s="16" t="s">
        <v>56</v>
      </c>
      <c r="F42" s="99" t="s">
        <v>74</v>
      </c>
      <c r="G42" s="24">
        <v>45580</v>
      </c>
      <c r="H42" s="24">
        <f t="shared" si="5"/>
        <v>46675</v>
      </c>
      <c r="I42" s="391"/>
    </row>
    <row r="43" spans="1:9" x14ac:dyDescent="0.25">
      <c r="A43" s="409"/>
      <c r="B43" s="409"/>
      <c r="C43" s="399"/>
      <c r="D43" s="399"/>
      <c r="E43" s="16" t="s">
        <v>57</v>
      </c>
      <c r="F43" s="99" t="s">
        <v>72</v>
      </c>
      <c r="G43" s="24">
        <v>45580</v>
      </c>
      <c r="H43" s="24">
        <f t="shared" si="5"/>
        <v>46675</v>
      </c>
      <c r="I43" s="391"/>
    </row>
    <row r="44" spans="1:9" ht="19.5" thickBot="1" x14ac:dyDescent="0.3">
      <c r="A44" s="410"/>
      <c r="B44" s="410"/>
      <c r="C44" s="400"/>
      <c r="D44" s="400"/>
      <c r="E44" s="10" t="s">
        <v>35</v>
      </c>
      <c r="F44" s="100" t="s">
        <v>59</v>
      </c>
      <c r="G44" s="25">
        <v>45814</v>
      </c>
      <c r="H44" s="25">
        <f t="shared" si="5"/>
        <v>46909</v>
      </c>
      <c r="I44" s="392"/>
    </row>
    <row r="45" spans="1:9" ht="19.5" thickBot="1" x14ac:dyDescent="0.3">
      <c r="A45" s="55" t="s">
        <v>23</v>
      </c>
      <c r="B45" s="73">
        <v>3123390814</v>
      </c>
      <c r="C45" s="68" t="s">
        <v>29</v>
      </c>
      <c r="D45" s="68" t="s">
        <v>29</v>
      </c>
      <c r="E45" s="68" t="s">
        <v>29</v>
      </c>
      <c r="F45" s="68" t="s">
        <v>29</v>
      </c>
      <c r="G45" s="70" t="s">
        <v>29</v>
      </c>
      <c r="H45" s="57" t="s">
        <v>29</v>
      </c>
      <c r="I45" s="122"/>
    </row>
    <row r="46" spans="1:9" ht="19.5" thickBot="1" x14ac:dyDescent="0.3">
      <c r="A46" s="51" t="s">
        <v>24</v>
      </c>
      <c r="B46" s="62">
        <v>2703093940</v>
      </c>
      <c r="C46" s="64" t="s">
        <v>29</v>
      </c>
      <c r="D46" s="64" t="s">
        <v>29</v>
      </c>
      <c r="E46" s="64" t="s">
        <v>29</v>
      </c>
      <c r="F46" s="64" t="s">
        <v>29</v>
      </c>
      <c r="G46" s="65" t="s">
        <v>29</v>
      </c>
      <c r="H46" s="57" t="s">
        <v>29</v>
      </c>
      <c r="I46" s="122"/>
    </row>
    <row r="47" spans="1:9" ht="38.25" thickBot="1" x14ac:dyDescent="0.3">
      <c r="A47" s="53" t="s">
        <v>25</v>
      </c>
      <c r="B47" s="58">
        <v>6623113652</v>
      </c>
      <c r="C47" s="74" t="s">
        <v>29</v>
      </c>
      <c r="D47" s="74" t="s">
        <v>29</v>
      </c>
      <c r="E47" s="74" t="s">
        <v>29</v>
      </c>
      <c r="F47" s="74" t="s">
        <v>29</v>
      </c>
      <c r="G47" s="75" t="s">
        <v>29</v>
      </c>
      <c r="H47" s="57" t="s">
        <v>29</v>
      </c>
      <c r="I47" s="122"/>
    </row>
    <row r="48" spans="1:9" ht="38.25" thickBot="1" x14ac:dyDescent="0.3">
      <c r="A48" s="6" t="s">
        <v>26</v>
      </c>
      <c r="B48" s="6">
        <v>7811362780</v>
      </c>
      <c r="C48" s="2" t="s">
        <v>34</v>
      </c>
      <c r="D48" s="2" t="s">
        <v>41</v>
      </c>
      <c r="E48" s="12" t="s">
        <v>58</v>
      </c>
      <c r="F48" s="12" t="s">
        <v>75</v>
      </c>
      <c r="G48" s="115">
        <v>45358</v>
      </c>
      <c r="H48" s="48">
        <f t="shared" ref="H48:H53" si="6">G48+1095</f>
        <v>46453</v>
      </c>
      <c r="I48" s="130"/>
    </row>
    <row r="49" spans="1:11" x14ac:dyDescent="0.25">
      <c r="A49" s="408" t="s">
        <v>27</v>
      </c>
      <c r="B49" s="408">
        <v>7453049790</v>
      </c>
      <c r="C49" s="411" t="s">
        <v>34</v>
      </c>
      <c r="D49" s="411" t="s">
        <v>41</v>
      </c>
      <c r="E49" s="37" t="s">
        <v>38</v>
      </c>
      <c r="F49" s="37" t="s">
        <v>61</v>
      </c>
      <c r="G49" s="46">
        <v>44896</v>
      </c>
      <c r="H49" s="23">
        <f t="shared" si="6"/>
        <v>45991</v>
      </c>
      <c r="I49" s="390"/>
    </row>
    <row r="50" spans="1:11" x14ac:dyDescent="0.25">
      <c r="A50" s="409"/>
      <c r="B50" s="409"/>
      <c r="C50" s="399"/>
      <c r="D50" s="399"/>
      <c r="E50" s="16" t="s">
        <v>39</v>
      </c>
      <c r="F50" s="16" t="s">
        <v>62</v>
      </c>
      <c r="G50" s="44">
        <v>44896</v>
      </c>
      <c r="H50" s="24">
        <f t="shared" si="6"/>
        <v>45991</v>
      </c>
      <c r="I50" s="391"/>
    </row>
    <row r="51" spans="1:11" x14ac:dyDescent="0.25">
      <c r="A51" s="409"/>
      <c r="B51" s="409"/>
      <c r="C51" s="399"/>
      <c r="D51" s="399"/>
      <c r="E51" s="16" t="s">
        <v>40</v>
      </c>
      <c r="F51" s="16" t="s">
        <v>63</v>
      </c>
      <c r="G51" s="44">
        <v>44896</v>
      </c>
      <c r="H51" s="24">
        <f t="shared" si="6"/>
        <v>45991</v>
      </c>
      <c r="I51" s="391"/>
    </row>
    <row r="52" spans="1:11" x14ac:dyDescent="0.25">
      <c r="A52" s="409"/>
      <c r="B52" s="409"/>
      <c r="C52" s="399"/>
      <c r="D52" s="399"/>
      <c r="E52" s="16" t="s">
        <v>35</v>
      </c>
      <c r="F52" s="16" t="s">
        <v>59</v>
      </c>
      <c r="G52" s="44">
        <v>44896</v>
      </c>
      <c r="H52" s="24">
        <f t="shared" si="6"/>
        <v>45991</v>
      </c>
      <c r="I52" s="391"/>
    </row>
    <row r="53" spans="1:11" ht="19.5" thickBot="1" x14ac:dyDescent="0.3">
      <c r="A53" s="410"/>
      <c r="B53" s="410"/>
      <c r="C53" s="400"/>
      <c r="D53" s="400"/>
      <c r="E53" s="10" t="s">
        <v>43</v>
      </c>
      <c r="F53" s="10" t="s">
        <v>65</v>
      </c>
      <c r="G53" s="45">
        <v>45012</v>
      </c>
      <c r="H53" s="25">
        <f t="shared" si="6"/>
        <v>46107</v>
      </c>
      <c r="I53" s="392"/>
    </row>
    <row r="54" spans="1:11" x14ac:dyDescent="0.25">
      <c r="E54" s="36"/>
      <c r="F54" s="33"/>
      <c r="G54" s="104"/>
      <c r="H54" s="33"/>
    </row>
    <row r="55" spans="1:11" x14ac:dyDescent="0.25">
      <c r="B55" s="34"/>
      <c r="C55" s="34"/>
      <c r="D55" s="34"/>
      <c r="E55" s="35"/>
      <c r="F55" s="35"/>
      <c r="G55" s="121"/>
      <c r="H55" s="35"/>
      <c r="I55" s="76"/>
      <c r="J55" s="1"/>
      <c r="K55" s="1"/>
    </row>
    <row r="56" spans="1:11" x14ac:dyDescent="0.25">
      <c r="B56" s="34"/>
      <c r="C56" s="34"/>
      <c r="D56" s="34"/>
      <c r="E56" s="35"/>
      <c r="F56" s="35"/>
      <c r="G56" s="121"/>
      <c r="H56" s="35"/>
      <c r="I56" s="76"/>
      <c r="J56" s="1"/>
      <c r="K56" s="1"/>
    </row>
    <row r="57" spans="1:11" x14ac:dyDescent="0.25">
      <c r="B57" s="34"/>
      <c r="C57" s="34"/>
      <c r="D57" s="34"/>
      <c r="E57" s="35"/>
      <c r="F57" s="35"/>
      <c r="G57" s="121"/>
      <c r="H57" s="35"/>
      <c r="I57" s="76"/>
      <c r="J57" s="1"/>
      <c r="K57" s="1"/>
    </row>
    <row r="58" spans="1:11" x14ac:dyDescent="0.25">
      <c r="B58" s="34"/>
      <c r="C58" s="34"/>
      <c r="D58" s="34"/>
      <c r="E58" s="35"/>
      <c r="F58" s="35"/>
      <c r="G58" s="121"/>
      <c r="H58" s="35"/>
      <c r="I58" s="76"/>
      <c r="J58" s="1"/>
      <c r="K58" s="1"/>
    </row>
    <row r="59" spans="1:11" x14ac:dyDescent="0.25">
      <c r="B59" s="34"/>
      <c r="C59" s="34"/>
      <c r="D59" s="34"/>
      <c r="E59" s="35"/>
      <c r="F59" s="35"/>
      <c r="G59" s="121"/>
      <c r="H59" s="35"/>
      <c r="I59" s="76"/>
      <c r="J59" s="1"/>
      <c r="K59" s="1"/>
    </row>
    <row r="60" spans="1:11" x14ac:dyDescent="0.25">
      <c r="B60" s="34"/>
      <c r="C60" s="34"/>
      <c r="D60" s="34"/>
      <c r="E60" s="35"/>
      <c r="F60" s="35"/>
      <c r="G60" s="121"/>
      <c r="H60" s="35"/>
      <c r="I60" s="76"/>
      <c r="J60" s="1"/>
      <c r="K60" s="1"/>
    </row>
    <row r="61" spans="1:11" x14ac:dyDescent="0.25">
      <c r="B61" s="34"/>
      <c r="C61" s="34"/>
      <c r="D61" s="34"/>
      <c r="E61" s="35"/>
      <c r="F61" s="35"/>
      <c r="G61" s="121"/>
      <c r="H61" s="35"/>
      <c r="I61" s="76"/>
      <c r="J61" s="1"/>
      <c r="K61" s="1"/>
    </row>
    <row r="62" spans="1:11" x14ac:dyDescent="0.25">
      <c r="B62" s="34"/>
      <c r="C62" s="34"/>
      <c r="D62" s="34"/>
      <c r="E62" s="35"/>
      <c r="F62" s="35"/>
      <c r="G62" s="121"/>
      <c r="H62" s="35"/>
      <c r="I62" s="76"/>
      <c r="J62" s="1"/>
      <c r="K62" s="1"/>
    </row>
    <row r="63" spans="1:11" x14ac:dyDescent="0.25">
      <c r="B63" s="34"/>
      <c r="C63" s="34"/>
      <c r="D63" s="34"/>
      <c r="E63" s="35"/>
      <c r="F63" s="35"/>
      <c r="G63" s="121"/>
      <c r="H63" s="35"/>
      <c r="I63" s="76"/>
      <c r="J63" s="1"/>
      <c r="K63" s="1"/>
    </row>
    <row r="64" spans="1:11" x14ac:dyDescent="0.25">
      <c r="B64" s="34"/>
      <c r="C64" s="34"/>
      <c r="D64" s="34"/>
      <c r="E64" s="35"/>
      <c r="F64" s="35"/>
      <c r="G64" s="121"/>
      <c r="H64" s="35"/>
      <c r="I64" s="76"/>
      <c r="J64" s="1"/>
      <c r="K64" s="1"/>
    </row>
    <row r="65" spans="2:11" x14ac:dyDescent="0.25">
      <c r="B65" s="34"/>
      <c r="C65" s="34"/>
      <c r="D65" s="34"/>
      <c r="E65" s="35"/>
      <c r="F65" s="35"/>
      <c r="G65" s="121"/>
      <c r="H65" s="35"/>
      <c r="I65" s="76"/>
      <c r="J65" s="1"/>
      <c r="K65" s="1"/>
    </row>
    <row r="66" spans="2:11" x14ac:dyDescent="0.25">
      <c r="B66" s="34"/>
      <c r="C66" s="34"/>
      <c r="D66" s="34"/>
      <c r="E66" s="35"/>
      <c r="F66" s="35"/>
      <c r="G66" s="121"/>
      <c r="H66" s="35"/>
      <c r="I66" s="76"/>
      <c r="J66" s="1"/>
      <c r="K66" s="1"/>
    </row>
    <row r="67" spans="2:11" x14ac:dyDescent="0.25">
      <c r="B67" s="34"/>
      <c r="C67" s="34"/>
      <c r="D67" s="34"/>
      <c r="E67" s="35"/>
      <c r="F67" s="35"/>
      <c r="G67" s="121"/>
      <c r="H67" s="35"/>
      <c r="I67" s="76"/>
      <c r="J67" s="1"/>
      <c r="K67" s="1"/>
    </row>
    <row r="68" spans="2:11" x14ac:dyDescent="0.25">
      <c r="B68" s="34"/>
      <c r="C68" s="34"/>
      <c r="D68" s="34"/>
      <c r="E68" s="35"/>
      <c r="F68" s="35"/>
      <c r="G68" s="121"/>
      <c r="H68" s="35"/>
      <c r="I68" s="76"/>
      <c r="J68" s="1"/>
      <c r="K68" s="1"/>
    </row>
    <row r="69" spans="2:11" x14ac:dyDescent="0.25">
      <c r="B69" s="34"/>
      <c r="C69" s="34"/>
      <c r="D69" s="34"/>
      <c r="E69" s="35"/>
      <c r="F69" s="35"/>
      <c r="G69" s="121"/>
      <c r="H69" s="35"/>
      <c r="I69" s="76"/>
      <c r="J69" s="1"/>
      <c r="K69" s="1"/>
    </row>
    <row r="70" spans="2:11" x14ac:dyDescent="0.25">
      <c r="B70" s="34"/>
      <c r="C70" s="34"/>
      <c r="D70" s="34"/>
      <c r="E70" s="35"/>
      <c r="F70" s="35"/>
      <c r="G70" s="121"/>
      <c r="H70" s="35"/>
      <c r="I70" s="76"/>
      <c r="J70" s="1"/>
      <c r="K70" s="1"/>
    </row>
    <row r="71" spans="2:11" x14ac:dyDescent="0.25">
      <c r="B71" s="34"/>
      <c r="C71" s="34"/>
      <c r="D71" s="34"/>
      <c r="E71" s="35"/>
      <c r="F71" s="35"/>
      <c r="G71" s="121"/>
      <c r="H71" s="35"/>
      <c r="I71" s="76"/>
      <c r="J71" s="1"/>
      <c r="K71" s="1"/>
    </row>
    <row r="72" spans="2:11" x14ac:dyDescent="0.25">
      <c r="B72" s="34"/>
      <c r="C72" s="34"/>
      <c r="D72" s="34"/>
      <c r="E72" s="35"/>
      <c r="F72" s="35"/>
      <c r="G72" s="121"/>
      <c r="H72" s="35"/>
      <c r="I72" s="76"/>
      <c r="J72" s="1"/>
      <c r="K72" s="1"/>
    </row>
    <row r="73" spans="2:11" x14ac:dyDescent="0.25">
      <c r="B73" s="34"/>
      <c r="C73" s="34"/>
      <c r="D73" s="34"/>
      <c r="E73" s="35"/>
      <c r="F73" s="35"/>
      <c r="G73" s="121"/>
      <c r="H73" s="35"/>
      <c r="I73" s="76"/>
      <c r="J73" s="1"/>
      <c r="K73" s="1"/>
    </row>
    <row r="74" spans="2:11" x14ac:dyDescent="0.25">
      <c r="B74" s="34"/>
      <c r="C74" s="34"/>
      <c r="D74" s="34"/>
      <c r="E74" s="35"/>
      <c r="F74" s="35"/>
      <c r="G74" s="121"/>
      <c r="H74" s="35"/>
      <c r="I74" s="76"/>
      <c r="J74" s="1"/>
      <c r="K74" s="1"/>
    </row>
    <row r="75" spans="2:11" x14ac:dyDescent="0.25">
      <c r="B75" s="34"/>
      <c r="C75" s="34"/>
      <c r="D75" s="34"/>
      <c r="E75" s="35"/>
      <c r="F75" s="35"/>
      <c r="G75" s="121"/>
      <c r="H75" s="35"/>
      <c r="I75" s="76"/>
      <c r="J75" s="1"/>
      <c r="K75" s="1"/>
    </row>
    <row r="76" spans="2:11" x14ac:dyDescent="0.25">
      <c r="B76" s="34"/>
      <c r="C76" s="34"/>
      <c r="D76" s="34"/>
      <c r="E76" s="35"/>
      <c r="F76" s="35"/>
      <c r="G76" s="121"/>
      <c r="H76" s="35"/>
      <c r="I76" s="76"/>
      <c r="J76" s="1"/>
      <c r="K76" s="1"/>
    </row>
    <row r="77" spans="2:11" x14ac:dyDescent="0.25">
      <c r="B77" s="34"/>
      <c r="C77" s="34"/>
      <c r="D77" s="34"/>
      <c r="E77" s="35"/>
      <c r="F77" s="35"/>
      <c r="G77" s="121"/>
      <c r="H77" s="35"/>
      <c r="I77" s="76"/>
      <c r="J77" s="1"/>
      <c r="K77" s="1"/>
    </row>
    <row r="78" spans="2:11" x14ac:dyDescent="0.25">
      <c r="B78" s="34"/>
      <c r="C78" s="34"/>
      <c r="D78" s="34"/>
      <c r="E78" s="35"/>
      <c r="F78" s="35"/>
      <c r="G78" s="121"/>
      <c r="H78" s="35"/>
      <c r="I78" s="76"/>
      <c r="J78" s="1"/>
      <c r="K78" s="1"/>
    </row>
    <row r="79" spans="2:11" x14ac:dyDescent="0.25">
      <c r="B79" s="34"/>
      <c r="C79" s="34"/>
      <c r="D79" s="34"/>
      <c r="E79" s="35"/>
      <c r="F79" s="35"/>
      <c r="G79" s="121"/>
      <c r="H79" s="35"/>
      <c r="I79" s="76"/>
      <c r="J79" s="1"/>
      <c r="K79" s="1"/>
    </row>
    <row r="80" spans="2:11" x14ac:dyDescent="0.25">
      <c r="B80" s="34"/>
      <c r="C80" s="34"/>
      <c r="D80" s="34"/>
      <c r="E80" s="35"/>
      <c r="F80" s="35"/>
      <c r="G80" s="121"/>
      <c r="H80" s="35"/>
      <c r="I80" s="76"/>
      <c r="J80" s="1"/>
      <c r="K80" s="1"/>
    </row>
    <row r="81" spans="2:11" x14ac:dyDescent="0.25">
      <c r="B81" s="34"/>
      <c r="C81" s="34"/>
      <c r="D81" s="34"/>
      <c r="E81" s="35"/>
      <c r="F81" s="35"/>
      <c r="G81" s="121"/>
      <c r="H81" s="35"/>
      <c r="I81" s="76"/>
      <c r="J81" s="1"/>
      <c r="K81" s="1"/>
    </row>
    <row r="82" spans="2:11" x14ac:dyDescent="0.25">
      <c r="B82" s="34"/>
      <c r="C82" s="34"/>
      <c r="D82" s="34"/>
      <c r="E82" s="35"/>
      <c r="F82" s="35"/>
      <c r="G82" s="121"/>
      <c r="H82" s="35"/>
      <c r="I82" s="76"/>
      <c r="J82" s="1"/>
      <c r="K82" s="1"/>
    </row>
    <row r="83" spans="2:11" x14ac:dyDescent="0.25">
      <c r="B83" s="34"/>
      <c r="C83" s="34"/>
      <c r="D83" s="34"/>
      <c r="E83" s="35"/>
      <c r="F83" s="35"/>
      <c r="G83" s="121"/>
      <c r="H83" s="35"/>
      <c r="I83" s="76"/>
      <c r="J83" s="1"/>
      <c r="K83" s="1"/>
    </row>
    <row r="84" spans="2:11" x14ac:dyDescent="0.25">
      <c r="B84" s="34"/>
      <c r="C84" s="34"/>
      <c r="D84" s="34"/>
      <c r="E84" s="35"/>
      <c r="F84" s="35"/>
      <c r="G84" s="121"/>
      <c r="H84" s="35"/>
      <c r="I84" s="76"/>
      <c r="J84" s="1"/>
      <c r="K84" s="1"/>
    </row>
    <row r="85" spans="2:11" x14ac:dyDescent="0.25">
      <c r="B85" s="34"/>
      <c r="C85" s="34"/>
      <c r="D85" s="34"/>
      <c r="E85" s="35"/>
      <c r="F85" s="35"/>
      <c r="G85" s="121"/>
      <c r="H85" s="35"/>
      <c r="I85" s="76"/>
      <c r="J85" s="1"/>
      <c r="K85" s="1"/>
    </row>
    <row r="86" spans="2:11" x14ac:dyDescent="0.25">
      <c r="B86" s="34"/>
      <c r="C86" s="34"/>
      <c r="D86" s="34"/>
      <c r="E86" s="35"/>
      <c r="F86" s="35"/>
      <c r="G86" s="121"/>
      <c r="H86" s="35"/>
      <c r="I86" s="76"/>
      <c r="J86" s="1"/>
      <c r="K86" s="1"/>
    </row>
    <row r="87" spans="2:11" x14ac:dyDescent="0.25">
      <c r="B87" s="34"/>
      <c r="C87" s="34"/>
      <c r="D87" s="34"/>
      <c r="E87" s="35"/>
      <c r="F87" s="35"/>
      <c r="G87" s="121"/>
      <c r="H87" s="35"/>
      <c r="I87" s="76"/>
      <c r="J87" s="1"/>
      <c r="K87" s="1"/>
    </row>
    <row r="88" spans="2:11" x14ac:dyDescent="0.25">
      <c r="B88" s="34"/>
      <c r="C88" s="34"/>
      <c r="D88" s="34"/>
      <c r="E88" s="35"/>
      <c r="F88" s="35"/>
      <c r="G88" s="121"/>
      <c r="H88" s="35"/>
      <c r="I88" s="76"/>
      <c r="J88" s="1"/>
      <c r="K88" s="1"/>
    </row>
    <row r="89" spans="2:11" x14ac:dyDescent="0.25">
      <c r="B89" s="34"/>
      <c r="C89" s="34"/>
      <c r="D89" s="34"/>
      <c r="E89" s="35"/>
      <c r="F89" s="35"/>
      <c r="G89" s="121"/>
      <c r="H89" s="35"/>
      <c r="I89" s="76"/>
      <c r="J89" s="1"/>
      <c r="K89" s="1"/>
    </row>
    <row r="90" spans="2:11" x14ac:dyDescent="0.25">
      <c r="B90" s="34"/>
      <c r="C90" s="34"/>
      <c r="D90" s="34"/>
      <c r="E90" s="35"/>
      <c r="F90" s="35"/>
      <c r="G90" s="121"/>
      <c r="H90" s="35"/>
      <c r="I90" s="76"/>
      <c r="J90" s="1"/>
      <c r="K90" s="1"/>
    </row>
    <row r="91" spans="2:11" x14ac:dyDescent="0.25">
      <c r="B91" s="34"/>
      <c r="C91" s="34"/>
      <c r="D91" s="34"/>
      <c r="E91" s="35"/>
      <c r="F91" s="35"/>
      <c r="G91" s="121"/>
      <c r="H91" s="35"/>
      <c r="I91" s="76"/>
      <c r="J91" s="1"/>
      <c r="K91" s="1"/>
    </row>
    <row r="92" spans="2:11" x14ac:dyDescent="0.25">
      <c r="B92" s="34"/>
      <c r="C92" s="34"/>
      <c r="D92" s="34"/>
      <c r="E92" s="35"/>
      <c r="F92" s="35"/>
      <c r="G92" s="121"/>
      <c r="H92" s="35"/>
      <c r="I92" s="76"/>
      <c r="J92" s="1"/>
      <c r="K92" s="1"/>
    </row>
    <row r="93" spans="2:11" x14ac:dyDescent="0.25">
      <c r="B93" s="34"/>
      <c r="C93" s="34"/>
      <c r="D93" s="34"/>
      <c r="E93" s="35"/>
      <c r="F93" s="35"/>
      <c r="G93" s="121"/>
      <c r="H93" s="35"/>
      <c r="I93" s="76"/>
      <c r="J93" s="1"/>
      <c r="K93" s="1"/>
    </row>
    <row r="94" spans="2:11" x14ac:dyDescent="0.25">
      <c r="B94" s="34"/>
      <c r="C94" s="34"/>
      <c r="D94" s="34"/>
      <c r="E94" s="35"/>
      <c r="F94" s="35"/>
      <c r="G94" s="121"/>
      <c r="H94" s="35"/>
      <c r="I94" s="76"/>
      <c r="J94" s="1"/>
      <c r="K94" s="1"/>
    </row>
    <row r="95" spans="2:11" x14ac:dyDescent="0.25">
      <c r="B95" s="34"/>
      <c r="C95" s="34"/>
      <c r="D95" s="34"/>
      <c r="E95" s="35"/>
      <c r="F95" s="35"/>
      <c r="G95" s="121"/>
      <c r="H95" s="35"/>
      <c r="I95" s="76"/>
      <c r="J95" s="1"/>
      <c r="K95" s="1"/>
    </row>
    <row r="96" spans="2:11" x14ac:dyDescent="0.25">
      <c r="B96" s="34"/>
      <c r="C96" s="34"/>
      <c r="D96" s="34"/>
      <c r="E96" s="35"/>
      <c r="F96" s="35"/>
      <c r="G96" s="121"/>
      <c r="H96" s="35"/>
      <c r="I96" s="76"/>
      <c r="J96" s="1"/>
      <c r="K96" s="1"/>
    </row>
    <row r="97" spans="2:11" x14ac:dyDescent="0.25">
      <c r="B97" s="34"/>
      <c r="C97" s="34"/>
      <c r="D97" s="34"/>
      <c r="E97" s="35"/>
      <c r="F97" s="35"/>
      <c r="G97" s="121"/>
      <c r="H97" s="35"/>
      <c r="I97" s="76"/>
      <c r="J97" s="1"/>
      <c r="K97" s="1"/>
    </row>
    <row r="98" spans="2:11" x14ac:dyDescent="0.25">
      <c r="B98" s="34"/>
      <c r="C98" s="34"/>
      <c r="D98" s="34"/>
      <c r="E98" s="35"/>
      <c r="F98" s="35"/>
      <c r="G98" s="121"/>
      <c r="H98" s="35"/>
      <c r="I98" s="76"/>
      <c r="J98" s="1"/>
      <c r="K98" s="1"/>
    </row>
    <row r="99" spans="2:11" x14ac:dyDescent="0.25">
      <c r="B99" s="34"/>
      <c r="C99" s="34"/>
      <c r="D99" s="34"/>
      <c r="E99" s="35"/>
      <c r="F99" s="35"/>
      <c r="G99" s="121"/>
      <c r="H99" s="35"/>
      <c r="I99" s="76"/>
      <c r="J99" s="1"/>
      <c r="K99" s="1"/>
    </row>
    <row r="100" spans="2:11" x14ac:dyDescent="0.25">
      <c r="B100" s="34"/>
      <c r="C100" s="34"/>
      <c r="D100" s="34"/>
      <c r="E100" s="35"/>
      <c r="F100" s="35"/>
      <c r="G100" s="121"/>
      <c r="H100" s="35"/>
      <c r="I100" s="76"/>
      <c r="J100" s="1"/>
      <c r="K100" s="1"/>
    </row>
    <row r="101" spans="2:11" x14ac:dyDescent="0.25">
      <c r="B101" s="34"/>
      <c r="C101" s="34"/>
      <c r="D101" s="34"/>
      <c r="E101" s="35"/>
      <c r="F101" s="35"/>
      <c r="G101" s="121"/>
      <c r="H101" s="35"/>
      <c r="I101" s="76"/>
      <c r="J101" s="1"/>
      <c r="K101" s="1"/>
    </row>
    <row r="102" spans="2:11" x14ac:dyDescent="0.25">
      <c r="B102" s="34"/>
      <c r="C102" s="34"/>
      <c r="D102" s="34"/>
      <c r="E102" s="35"/>
      <c r="F102" s="35"/>
      <c r="G102" s="121"/>
      <c r="H102" s="35"/>
      <c r="I102" s="76"/>
      <c r="J102" s="1"/>
      <c r="K102" s="1"/>
    </row>
    <row r="103" spans="2:11" x14ac:dyDescent="0.25">
      <c r="B103" s="34"/>
      <c r="C103" s="34"/>
      <c r="D103" s="34"/>
      <c r="E103" s="35"/>
      <c r="F103" s="35"/>
      <c r="G103" s="121"/>
      <c r="H103" s="35"/>
      <c r="I103" s="76"/>
      <c r="J103" s="1"/>
      <c r="K103" s="1"/>
    </row>
    <row r="104" spans="2:11" x14ac:dyDescent="0.25">
      <c r="B104" s="34"/>
      <c r="C104" s="34"/>
      <c r="D104" s="34"/>
      <c r="E104" s="35"/>
      <c r="F104" s="35"/>
      <c r="G104" s="121"/>
      <c r="H104" s="35"/>
      <c r="I104" s="76"/>
      <c r="J104" s="1"/>
      <c r="K104" s="1"/>
    </row>
    <row r="105" spans="2:11" x14ac:dyDescent="0.25">
      <c r="B105" s="34"/>
      <c r="C105" s="34"/>
      <c r="D105" s="34"/>
      <c r="E105" s="35"/>
      <c r="F105" s="35"/>
      <c r="G105" s="121"/>
      <c r="H105" s="35"/>
      <c r="I105" s="76"/>
      <c r="J105" s="1"/>
      <c r="K105" s="1"/>
    </row>
    <row r="106" spans="2:11" x14ac:dyDescent="0.25">
      <c r="B106" s="34"/>
      <c r="C106" s="34"/>
      <c r="D106" s="34"/>
      <c r="E106" s="35"/>
      <c r="F106" s="35"/>
      <c r="G106" s="121"/>
      <c r="H106" s="35"/>
      <c r="I106" s="76"/>
      <c r="J106" s="1"/>
      <c r="K106" s="1"/>
    </row>
    <row r="107" spans="2:11" x14ac:dyDescent="0.25">
      <c r="B107" s="34"/>
      <c r="C107" s="34"/>
      <c r="D107" s="34"/>
      <c r="E107" s="35"/>
      <c r="F107" s="35"/>
      <c r="G107" s="121"/>
      <c r="H107" s="35"/>
      <c r="I107" s="76"/>
      <c r="J107" s="1"/>
      <c r="K107" s="1"/>
    </row>
    <row r="108" spans="2:11" x14ac:dyDescent="0.25">
      <c r="B108" s="34"/>
      <c r="C108" s="34"/>
      <c r="D108" s="34"/>
      <c r="E108" s="35"/>
      <c r="F108" s="35"/>
      <c r="G108" s="121"/>
      <c r="H108" s="35"/>
      <c r="I108" s="76"/>
      <c r="J108" s="1"/>
      <c r="K108" s="1"/>
    </row>
    <row r="109" spans="2:11" x14ac:dyDescent="0.25">
      <c r="B109" s="34"/>
      <c r="C109" s="34"/>
      <c r="D109" s="34"/>
      <c r="E109" s="35"/>
      <c r="F109" s="35"/>
      <c r="G109" s="121"/>
      <c r="H109" s="35"/>
      <c r="I109" s="76"/>
      <c r="J109" s="1"/>
      <c r="K109" s="1"/>
    </row>
    <row r="110" spans="2:11" x14ac:dyDescent="0.25">
      <c r="B110" s="34"/>
      <c r="C110" s="34"/>
      <c r="D110" s="34"/>
      <c r="E110" s="35"/>
      <c r="F110" s="35"/>
      <c r="G110" s="121"/>
      <c r="H110" s="35"/>
      <c r="I110" s="76"/>
      <c r="J110" s="1"/>
      <c r="K110" s="1"/>
    </row>
    <row r="111" spans="2:11" x14ac:dyDescent="0.25">
      <c r="B111" s="34"/>
      <c r="C111" s="34"/>
      <c r="D111" s="34"/>
      <c r="E111" s="35"/>
      <c r="F111" s="35"/>
      <c r="G111" s="121"/>
      <c r="H111" s="35"/>
      <c r="I111" s="76"/>
      <c r="J111" s="1"/>
      <c r="K111" s="1"/>
    </row>
    <row r="112" spans="2:11" x14ac:dyDescent="0.25">
      <c r="B112" s="34"/>
      <c r="C112" s="34"/>
      <c r="D112" s="34"/>
      <c r="E112" s="35"/>
      <c r="F112" s="35"/>
      <c r="G112" s="121"/>
      <c r="H112" s="35"/>
      <c r="I112" s="76"/>
      <c r="J112" s="1"/>
      <c r="K112" s="1"/>
    </row>
    <row r="113" spans="2:11" x14ac:dyDescent="0.25">
      <c r="B113" s="34"/>
      <c r="C113" s="34"/>
      <c r="D113" s="34"/>
      <c r="E113" s="35"/>
      <c r="F113" s="35"/>
      <c r="G113" s="121"/>
      <c r="H113" s="35"/>
      <c r="I113" s="76"/>
      <c r="J113" s="1"/>
      <c r="K113" s="1"/>
    </row>
    <row r="114" spans="2:11" x14ac:dyDescent="0.25">
      <c r="B114" s="34"/>
      <c r="C114" s="34"/>
      <c r="D114" s="34"/>
      <c r="E114" s="35"/>
      <c r="F114" s="35"/>
      <c r="G114" s="121"/>
      <c r="H114" s="35"/>
      <c r="I114" s="76"/>
      <c r="J114" s="1"/>
      <c r="K114" s="1"/>
    </row>
    <row r="115" spans="2:11" x14ac:dyDescent="0.25">
      <c r="B115" s="34"/>
      <c r="C115" s="34"/>
      <c r="D115" s="34"/>
      <c r="E115" s="35"/>
      <c r="F115" s="35"/>
      <c r="G115" s="121"/>
      <c r="H115" s="35"/>
      <c r="I115" s="76"/>
      <c r="J115" s="1"/>
      <c r="K115" s="1"/>
    </row>
    <row r="116" spans="2:11" x14ac:dyDescent="0.25">
      <c r="B116" s="34"/>
      <c r="C116" s="34"/>
      <c r="D116" s="34"/>
      <c r="E116" s="35"/>
      <c r="F116" s="35"/>
      <c r="G116" s="121"/>
      <c r="H116" s="35"/>
      <c r="I116" s="76"/>
      <c r="J116" s="1"/>
      <c r="K116" s="1"/>
    </row>
    <row r="117" spans="2:11" x14ac:dyDescent="0.25">
      <c r="B117" s="34"/>
      <c r="C117" s="34"/>
      <c r="D117" s="34"/>
      <c r="E117" s="35"/>
      <c r="F117" s="35"/>
      <c r="G117" s="121"/>
      <c r="H117" s="35"/>
      <c r="I117" s="76"/>
      <c r="J117" s="1"/>
      <c r="K117" s="1"/>
    </row>
    <row r="118" spans="2:11" x14ac:dyDescent="0.25">
      <c r="B118" s="34"/>
      <c r="C118" s="34"/>
      <c r="D118" s="34"/>
      <c r="E118" s="35"/>
      <c r="F118" s="35"/>
      <c r="G118" s="121"/>
      <c r="H118" s="35"/>
      <c r="I118" s="76"/>
      <c r="J118" s="1"/>
      <c r="K118" s="1"/>
    </row>
    <row r="119" spans="2:11" x14ac:dyDescent="0.25">
      <c r="B119" s="34"/>
      <c r="C119" s="34"/>
      <c r="D119" s="34"/>
      <c r="E119" s="35"/>
      <c r="F119" s="35"/>
      <c r="G119" s="121"/>
      <c r="H119" s="35"/>
      <c r="I119" s="76"/>
      <c r="J119" s="1"/>
      <c r="K119" s="1"/>
    </row>
    <row r="120" spans="2:11" x14ac:dyDescent="0.25">
      <c r="B120" s="34"/>
      <c r="C120" s="34"/>
      <c r="D120" s="34"/>
      <c r="E120" s="35"/>
      <c r="F120" s="35"/>
      <c r="G120" s="121"/>
      <c r="H120" s="35"/>
      <c r="I120" s="76"/>
      <c r="J120" s="1"/>
      <c r="K120" s="1"/>
    </row>
    <row r="121" spans="2:11" x14ac:dyDescent="0.25">
      <c r="B121" s="34"/>
      <c r="C121" s="34"/>
      <c r="D121" s="34"/>
      <c r="E121" s="35"/>
      <c r="F121" s="35"/>
      <c r="G121" s="121"/>
      <c r="H121" s="35"/>
      <c r="I121" s="76"/>
      <c r="J121" s="1"/>
      <c r="K121" s="1"/>
    </row>
    <row r="122" spans="2:11" x14ac:dyDescent="0.25">
      <c r="B122" s="34"/>
      <c r="C122" s="34"/>
      <c r="D122" s="34"/>
      <c r="E122" s="35"/>
      <c r="F122" s="35"/>
      <c r="G122" s="121"/>
      <c r="H122" s="35"/>
      <c r="I122" s="76"/>
      <c r="J122" s="1"/>
      <c r="K122" s="1"/>
    </row>
    <row r="123" spans="2:11" x14ac:dyDescent="0.25">
      <c r="B123" s="34"/>
      <c r="C123" s="34"/>
      <c r="D123" s="34"/>
      <c r="E123" s="35"/>
      <c r="F123" s="35"/>
      <c r="G123" s="121"/>
      <c r="H123" s="35"/>
      <c r="I123" s="76"/>
      <c r="J123" s="1"/>
      <c r="K123" s="1"/>
    </row>
    <row r="124" spans="2:11" x14ac:dyDescent="0.25">
      <c r="B124" s="34"/>
      <c r="C124" s="34"/>
      <c r="D124" s="34"/>
      <c r="E124" s="35"/>
      <c r="F124" s="35"/>
      <c r="G124" s="121"/>
      <c r="H124" s="35"/>
      <c r="I124" s="76"/>
      <c r="J124" s="1"/>
      <c r="K124" s="1"/>
    </row>
    <row r="125" spans="2:11" x14ac:dyDescent="0.25">
      <c r="B125" s="34"/>
      <c r="C125" s="34"/>
      <c r="D125" s="34"/>
      <c r="E125" s="35"/>
      <c r="F125" s="35"/>
      <c r="G125" s="121"/>
      <c r="H125" s="35"/>
      <c r="I125" s="76"/>
      <c r="J125" s="1"/>
      <c r="K125" s="1"/>
    </row>
    <row r="126" spans="2:11" x14ac:dyDescent="0.25">
      <c r="B126" s="34"/>
      <c r="C126" s="34"/>
      <c r="D126" s="34"/>
      <c r="E126" s="35"/>
      <c r="F126" s="35"/>
      <c r="G126" s="121"/>
      <c r="H126" s="35"/>
      <c r="I126" s="76"/>
      <c r="J126" s="1"/>
      <c r="K126" s="1"/>
    </row>
    <row r="127" spans="2:11" x14ac:dyDescent="0.25">
      <c r="B127" s="34"/>
      <c r="C127" s="34"/>
      <c r="D127" s="34"/>
      <c r="E127" s="35"/>
      <c r="F127" s="35"/>
      <c r="G127" s="121"/>
      <c r="H127" s="35"/>
      <c r="I127" s="76"/>
      <c r="J127" s="1"/>
      <c r="K127" s="1"/>
    </row>
    <row r="128" spans="2:11" x14ac:dyDescent="0.25">
      <c r="B128" s="34"/>
      <c r="C128" s="34"/>
      <c r="D128" s="34"/>
      <c r="E128" s="35"/>
      <c r="F128" s="35"/>
      <c r="G128" s="121"/>
      <c r="H128" s="35"/>
      <c r="I128" s="76"/>
      <c r="J128" s="1"/>
      <c r="K128" s="1"/>
    </row>
    <row r="129" spans="5:8" x14ac:dyDescent="0.25">
      <c r="E129" s="33"/>
      <c r="F129" s="33"/>
      <c r="G129" s="104"/>
      <c r="H129" s="33"/>
    </row>
    <row r="130" spans="5:8" x14ac:dyDescent="0.25">
      <c r="E130" s="33"/>
      <c r="F130" s="33"/>
      <c r="G130" s="104"/>
      <c r="H130" s="33"/>
    </row>
    <row r="131" spans="5:8" x14ac:dyDescent="0.25">
      <c r="E131" s="33"/>
      <c r="F131" s="33"/>
      <c r="G131" s="104"/>
      <c r="H131" s="33"/>
    </row>
    <row r="132" spans="5:8" x14ac:dyDescent="0.25">
      <c r="E132" s="33"/>
      <c r="F132" s="33"/>
      <c r="G132" s="104"/>
      <c r="H132" s="33"/>
    </row>
    <row r="133" spans="5:8" x14ac:dyDescent="0.25">
      <c r="E133" s="33"/>
      <c r="F133" s="33"/>
      <c r="G133" s="104"/>
      <c r="H133" s="33"/>
    </row>
    <row r="134" spans="5:8" x14ac:dyDescent="0.25">
      <c r="E134" s="33"/>
      <c r="F134" s="33"/>
      <c r="G134" s="104"/>
      <c r="H134" s="33"/>
    </row>
    <row r="135" spans="5:8" x14ac:dyDescent="0.25">
      <c r="E135" s="33"/>
      <c r="F135" s="33"/>
      <c r="G135" s="104"/>
      <c r="H135" s="33"/>
    </row>
    <row r="136" spans="5:8" x14ac:dyDescent="0.25">
      <c r="E136" s="33"/>
      <c r="F136" s="33"/>
      <c r="G136" s="104"/>
      <c r="H136" s="33"/>
    </row>
    <row r="137" spans="5:8" x14ac:dyDescent="0.25">
      <c r="E137" s="33"/>
      <c r="F137" s="33"/>
      <c r="G137" s="104"/>
      <c r="H137" s="33"/>
    </row>
    <row r="138" spans="5:8" x14ac:dyDescent="0.25">
      <c r="E138" s="33"/>
      <c r="F138" s="33"/>
      <c r="G138" s="104"/>
      <c r="H138" s="33"/>
    </row>
    <row r="139" spans="5:8" x14ac:dyDescent="0.25">
      <c r="E139" s="33"/>
      <c r="F139" s="33"/>
      <c r="G139" s="104"/>
      <c r="H139" s="33"/>
    </row>
    <row r="140" spans="5:8" x14ac:dyDescent="0.25">
      <c r="E140" s="33"/>
      <c r="F140" s="33"/>
      <c r="G140" s="104"/>
      <c r="H140" s="33"/>
    </row>
    <row r="141" spans="5:8" x14ac:dyDescent="0.25">
      <c r="E141" s="33"/>
      <c r="F141" s="33"/>
      <c r="G141" s="104"/>
      <c r="H141" s="33"/>
    </row>
    <row r="142" spans="5:8" x14ac:dyDescent="0.25">
      <c r="E142" s="33"/>
      <c r="F142" s="33"/>
      <c r="G142" s="104"/>
      <c r="H142" s="33"/>
    </row>
    <row r="143" spans="5:8" x14ac:dyDescent="0.25">
      <c r="E143" s="33"/>
      <c r="F143" s="33"/>
      <c r="G143" s="104"/>
      <c r="H143" s="33"/>
    </row>
    <row r="144" spans="5:8" x14ac:dyDescent="0.25">
      <c r="E144" s="33"/>
      <c r="F144" s="33"/>
      <c r="G144" s="104"/>
      <c r="H144" s="33"/>
    </row>
    <row r="145" spans="5:8" x14ac:dyDescent="0.25">
      <c r="E145" s="33"/>
      <c r="F145" s="33"/>
      <c r="G145" s="104"/>
      <c r="H145" s="33"/>
    </row>
    <row r="146" spans="5:8" x14ac:dyDescent="0.25">
      <c r="E146" s="33"/>
      <c r="F146" s="33"/>
      <c r="G146" s="104"/>
      <c r="H146" s="33"/>
    </row>
    <row r="147" spans="5:8" x14ac:dyDescent="0.25">
      <c r="E147" s="33"/>
      <c r="F147" s="33"/>
      <c r="G147" s="104"/>
      <c r="H147" s="33"/>
    </row>
    <row r="148" spans="5:8" x14ac:dyDescent="0.25">
      <c r="E148" s="33"/>
      <c r="F148" s="33"/>
      <c r="G148" s="104"/>
      <c r="H148" s="33"/>
    </row>
    <row r="149" spans="5:8" x14ac:dyDescent="0.25">
      <c r="E149" s="33"/>
      <c r="F149" s="33"/>
      <c r="G149" s="104"/>
      <c r="H149" s="33"/>
    </row>
    <row r="150" spans="5:8" x14ac:dyDescent="0.25">
      <c r="E150" s="33"/>
      <c r="F150" s="33"/>
      <c r="G150" s="104"/>
      <c r="H150" s="33"/>
    </row>
    <row r="151" spans="5:8" x14ac:dyDescent="0.25">
      <c r="E151" s="33"/>
      <c r="F151" s="33"/>
      <c r="G151" s="104"/>
      <c r="H151" s="33"/>
    </row>
    <row r="152" spans="5:8" x14ac:dyDescent="0.25">
      <c r="E152" s="33"/>
      <c r="F152" s="33"/>
      <c r="G152" s="104"/>
      <c r="H152" s="33"/>
    </row>
    <row r="153" spans="5:8" x14ac:dyDescent="0.25">
      <c r="E153" s="33"/>
      <c r="F153" s="33"/>
      <c r="G153" s="104"/>
      <c r="H153" s="33"/>
    </row>
    <row r="154" spans="5:8" x14ac:dyDescent="0.25">
      <c r="E154" s="33"/>
      <c r="F154" s="33"/>
      <c r="G154" s="104"/>
      <c r="H154" s="33"/>
    </row>
    <row r="155" spans="5:8" x14ac:dyDescent="0.25">
      <c r="E155" s="33"/>
      <c r="F155" s="33"/>
      <c r="G155" s="104"/>
      <c r="H155" s="33"/>
    </row>
    <row r="156" spans="5:8" x14ac:dyDescent="0.25">
      <c r="E156" s="33"/>
      <c r="F156" s="33"/>
      <c r="G156" s="104"/>
      <c r="H156" s="33"/>
    </row>
    <row r="157" spans="5:8" x14ac:dyDescent="0.25">
      <c r="E157" s="33"/>
      <c r="F157" s="33"/>
      <c r="G157" s="104"/>
      <c r="H157" s="33"/>
    </row>
    <row r="158" spans="5:8" x14ac:dyDescent="0.25">
      <c r="E158" s="33"/>
      <c r="F158" s="33"/>
      <c r="G158" s="104"/>
      <c r="H158" s="33"/>
    </row>
    <row r="159" spans="5:8" x14ac:dyDescent="0.25">
      <c r="E159" s="33"/>
      <c r="F159" s="33"/>
      <c r="G159" s="104"/>
      <c r="H159" s="33"/>
    </row>
    <row r="160" spans="5:8" x14ac:dyDescent="0.25">
      <c r="E160" s="33"/>
      <c r="F160" s="33"/>
      <c r="G160" s="104"/>
      <c r="H160" s="33"/>
    </row>
    <row r="161" spans="5:8" x14ac:dyDescent="0.25">
      <c r="E161" s="33"/>
      <c r="F161" s="33"/>
      <c r="G161" s="104"/>
      <c r="H161" s="33"/>
    </row>
    <row r="162" spans="5:8" x14ac:dyDescent="0.25">
      <c r="E162" s="33"/>
      <c r="F162" s="33"/>
      <c r="G162" s="104"/>
      <c r="H162" s="33"/>
    </row>
    <row r="163" spans="5:8" x14ac:dyDescent="0.25">
      <c r="E163" s="33"/>
      <c r="F163" s="33"/>
      <c r="G163" s="104"/>
      <c r="H163" s="33"/>
    </row>
    <row r="164" spans="5:8" x14ac:dyDescent="0.25">
      <c r="E164" s="33"/>
      <c r="F164" s="33"/>
      <c r="G164" s="104"/>
      <c r="H164" s="33"/>
    </row>
    <row r="165" spans="5:8" x14ac:dyDescent="0.25">
      <c r="E165" s="33"/>
      <c r="F165" s="33"/>
      <c r="G165" s="104"/>
      <c r="H165" s="33"/>
    </row>
    <row r="166" spans="5:8" x14ac:dyDescent="0.25">
      <c r="E166" s="33"/>
      <c r="F166" s="33"/>
      <c r="G166" s="104"/>
      <c r="H166" s="33"/>
    </row>
    <row r="167" spans="5:8" x14ac:dyDescent="0.25">
      <c r="E167" s="33"/>
      <c r="F167" s="33"/>
      <c r="G167" s="104"/>
      <c r="H167" s="33"/>
    </row>
    <row r="168" spans="5:8" x14ac:dyDescent="0.25">
      <c r="E168" s="33"/>
      <c r="F168" s="33"/>
      <c r="G168" s="104"/>
      <c r="H168" s="33"/>
    </row>
    <row r="169" spans="5:8" x14ac:dyDescent="0.25">
      <c r="E169" s="33"/>
      <c r="F169" s="33"/>
      <c r="G169" s="104"/>
      <c r="H169" s="33"/>
    </row>
    <row r="170" spans="5:8" x14ac:dyDescent="0.25">
      <c r="E170" s="33"/>
      <c r="F170" s="33"/>
      <c r="G170" s="104"/>
      <c r="H170" s="33"/>
    </row>
    <row r="171" spans="5:8" x14ac:dyDescent="0.25">
      <c r="E171" s="33"/>
      <c r="F171" s="33"/>
      <c r="G171" s="104"/>
      <c r="H171" s="33"/>
    </row>
    <row r="172" spans="5:8" x14ac:dyDescent="0.25">
      <c r="E172" s="33"/>
      <c r="F172" s="33"/>
      <c r="G172" s="104"/>
      <c r="H172" s="33"/>
    </row>
    <row r="173" spans="5:8" x14ac:dyDescent="0.25">
      <c r="E173" s="33"/>
      <c r="F173" s="33"/>
      <c r="G173" s="104"/>
      <c r="H173" s="33"/>
    </row>
    <row r="174" spans="5:8" x14ac:dyDescent="0.25">
      <c r="E174" s="33"/>
      <c r="F174" s="33"/>
      <c r="G174" s="104"/>
      <c r="H174" s="33"/>
    </row>
    <row r="175" spans="5:8" x14ac:dyDescent="0.25">
      <c r="E175" s="33"/>
      <c r="F175" s="33"/>
      <c r="G175" s="104"/>
      <c r="H175" s="33"/>
    </row>
    <row r="176" spans="5:8" x14ac:dyDescent="0.25">
      <c r="E176" s="33"/>
      <c r="F176" s="33"/>
      <c r="G176" s="104"/>
      <c r="H176" s="33"/>
    </row>
    <row r="177" spans="5:8" x14ac:dyDescent="0.25">
      <c r="E177" s="33"/>
      <c r="F177" s="33"/>
      <c r="G177" s="104"/>
      <c r="H177" s="33"/>
    </row>
    <row r="178" spans="5:8" x14ac:dyDescent="0.25">
      <c r="E178" s="33"/>
      <c r="F178" s="33"/>
      <c r="G178" s="104"/>
      <c r="H178" s="33"/>
    </row>
    <row r="179" spans="5:8" x14ac:dyDescent="0.25">
      <c r="E179" s="33"/>
      <c r="F179" s="33"/>
      <c r="G179" s="104"/>
      <c r="H179" s="33"/>
    </row>
    <row r="180" spans="5:8" x14ac:dyDescent="0.25">
      <c r="E180" s="33"/>
      <c r="F180" s="33"/>
      <c r="G180" s="104"/>
      <c r="H180" s="33"/>
    </row>
    <row r="181" spans="5:8" x14ac:dyDescent="0.25">
      <c r="E181" s="33"/>
      <c r="F181" s="33"/>
      <c r="G181" s="104"/>
      <c r="H181" s="33"/>
    </row>
    <row r="182" spans="5:8" x14ac:dyDescent="0.25">
      <c r="E182" s="33"/>
      <c r="F182" s="33"/>
      <c r="G182" s="104"/>
      <c r="H182" s="33"/>
    </row>
    <row r="183" spans="5:8" x14ac:dyDescent="0.25">
      <c r="E183" s="33"/>
      <c r="F183" s="33"/>
      <c r="G183" s="104"/>
      <c r="H183" s="33"/>
    </row>
    <row r="184" spans="5:8" x14ac:dyDescent="0.25">
      <c r="E184" s="33"/>
      <c r="F184" s="33"/>
      <c r="G184" s="104"/>
      <c r="H184" s="33"/>
    </row>
    <row r="185" spans="5:8" x14ac:dyDescent="0.25">
      <c r="E185" s="33"/>
      <c r="F185" s="33"/>
      <c r="G185" s="104"/>
      <c r="H185" s="33"/>
    </row>
    <row r="186" spans="5:8" x14ac:dyDescent="0.25">
      <c r="E186" s="33"/>
      <c r="F186" s="33"/>
      <c r="G186" s="104"/>
      <c r="H186" s="33"/>
    </row>
    <row r="187" spans="5:8" x14ac:dyDescent="0.25">
      <c r="E187" s="33"/>
      <c r="F187" s="33"/>
      <c r="G187" s="104"/>
      <c r="H187" s="33"/>
    </row>
    <row r="188" spans="5:8" x14ac:dyDescent="0.25">
      <c r="E188" s="33"/>
      <c r="F188" s="33"/>
      <c r="G188" s="104"/>
      <c r="H188" s="33"/>
    </row>
    <row r="189" spans="5:8" x14ac:dyDescent="0.25">
      <c r="E189" s="33"/>
      <c r="F189" s="33"/>
      <c r="G189" s="104"/>
      <c r="H189" s="33"/>
    </row>
    <row r="190" spans="5:8" x14ac:dyDescent="0.25">
      <c r="E190" s="33"/>
      <c r="F190" s="33"/>
      <c r="G190" s="104"/>
      <c r="H190" s="33"/>
    </row>
    <row r="191" spans="5:8" x14ac:dyDescent="0.25">
      <c r="E191" s="33"/>
      <c r="F191" s="33"/>
      <c r="G191" s="104"/>
      <c r="H191" s="33"/>
    </row>
    <row r="192" spans="5:8" x14ac:dyDescent="0.25">
      <c r="E192" s="33"/>
      <c r="F192" s="33"/>
      <c r="G192" s="104"/>
      <c r="H192" s="33"/>
    </row>
    <row r="193" spans="5:8" x14ac:dyDescent="0.25">
      <c r="E193" s="33"/>
      <c r="F193" s="33"/>
      <c r="G193" s="104"/>
      <c r="H193" s="33"/>
    </row>
    <row r="194" spans="5:8" x14ac:dyDescent="0.25">
      <c r="E194" s="33"/>
      <c r="F194" s="33"/>
      <c r="G194" s="104"/>
      <c r="H194" s="33"/>
    </row>
    <row r="195" spans="5:8" x14ac:dyDescent="0.25">
      <c r="E195" s="33"/>
      <c r="F195" s="33"/>
      <c r="G195" s="104"/>
      <c r="H195" s="33"/>
    </row>
    <row r="196" spans="5:8" x14ac:dyDescent="0.25">
      <c r="E196" s="33"/>
      <c r="F196" s="33"/>
      <c r="G196" s="104"/>
      <c r="H196" s="33"/>
    </row>
    <row r="197" spans="5:8" x14ac:dyDescent="0.25">
      <c r="E197" s="33"/>
      <c r="F197" s="33"/>
      <c r="G197" s="104"/>
      <c r="H197" s="33"/>
    </row>
    <row r="198" spans="5:8" x14ac:dyDescent="0.25">
      <c r="E198" s="33"/>
      <c r="F198" s="33"/>
      <c r="G198" s="104"/>
      <c r="H198" s="33"/>
    </row>
    <row r="199" spans="5:8" x14ac:dyDescent="0.25">
      <c r="E199" s="33"/>
      <c r="F199" s="33"/>
      <c r="G199" s="104"/>
      <c r="H199" s="33"/>
    </row>
    <row r="200" spans="5:8" x14ac:dyDescent="0.25">
      <c r="E200" s="33"/>
      <c r="F200" s="33"/>
      <c r="G200" s="104"/>
      <c r="H200" s="33"/>
    </row>
    <row r="201" spans="5:8" x14ac:dyDescent="0.25">
      <c r="E201" s="33"/>
      <c r="F201" s="33"/>
      <c r="G201" s="104"/>
      <c r="H201" s="33"/>
    </row>
    <row r="202" spans="5:8" x14ac:dyDescent="0.25">
      <c r="E202" s="33"/>
      <c r="F202" s="33"/>
      <c r="G202" s="104"/>
      <c r="H202" s="33"/>
    </row>
    <row r="203" spans="5:8" x14ac:dyDescent="0.25">
      <c r="E203" s="33"/>
      <c r="F203" s="33"/>
      <c r="G203" s="104"/>
      <c r="H203" s="33"/>
    </row>
    <row r="204" spans="5:8" x14ac:dyDescent="0.25">
      <c r="E204" s="33"/>
      <c r="F204" s="33"/>
      <c r="G204" s="104"/>
      <c r="H204" s="33"/>
    </row>
    <row r="205" spans="5:8" x14ac:dyDescent="0.25">
      <c r="E205" s="33"/>
      <c r="F205" s="33"/>
      <c r="G205" s="104"/>
      <c r="H205" s="33"/>
    </row>
    <row r="206" spans="5:8" x14ac:dyDescent="0.25">
      <c r="E206" s="33"/>
      <c r="F206" s="33"/>
      <c r="G206" s="104"/>
      <c r="H206" s="33"/>
    </row>
    <row r="207" spans="5:8" x14ac:dyDescent="0.25">
      <c r="E207" s="33"/>
      <c r="F207" s="33"/>
      <c r="G207" s="104"/>
      <c r="H207" s="33"/>
    </row>
    <row r="208" spans="5:8" x14ac:dyDescent="0.25">
      <c r="E208" s="33"/>
      <c r="F208" s="33"/>
      <c r="G208" s="104"/>
      <c r="H208" s="33"/>
    </row>
    <row r="209" spans="5:8" x14ac:dyDescent="0.25">
      <c r="E209" s="33"/>
      <c r="F209" s="33"/>
      <c r="G209" s="104"/>
      <c r="H209" s="33"/>
    </row>
    <row r="210" spans="5:8" x14ac:dyDescent="0.25">
      <c r="E210" s="33"/>
      <c r="F210" s="33"/>
      <c r="G210" s="104"/>
      <c r="H210" s="33"/>
    </row>
    <row r="211" spans="5:8" x14ac:dyDescent="0.25">
      <c r="E211" s="33"/>
      <c r="F211" s="33"/>
      <c r="G211" s="104"/>
      <c r="H211" s="33"/>
    </row>
    <row r="212" spans="5:8" x14ac:dyDescent="0.25">
      <c r="E212" s="33"/>
      <c r="F212" s="33"/>
      <c r="G212" s="104"/>
      <c r="H212" s="33"/>
    </row>
    <row r="213" spans="5:8" x14ac:dyDescent="0.25">
      <c r="E213" s="33"/>
      <c r="F213" s="33"/>
      <c r="G213" s="104"/>
      <c r="H213" s="33"/>
    </row>
    <row r="214" spans="5:8" x14ac:dyDescent="0.25">
      <c r="E214" s="33"/>
      <c r="F214" s="33"/>
      <c r="G214" s="104"/>
      <c r="H214" s="33"/>
    </row>
    <row r="215" spans="5:8" x14ac:dyDescent="0.25">
      <c r="E215" s="33"/>
      <c r="F215" s="33"/>
      <c r="G215" s="104"/>
      <c r="H215" s="33"/>
    </row>
    <row r="216" spans="5:8" x14ac:dyDescent="0.25">
      <c r="E216" s="33"/>
      <c r="F216" s="33"/>
      <c r="G216" s="104"/>
      <c r="H216" s="33"/>
    </row>
    <row r="217" spans="5:8" x14ac:dyDescent="0.25">
      <c r="E217" s="33"/>
      <c r="F217" s="33"/>
      <c r="G217" s="104"/>
      <c r="H217" s="33"/>
    </row>
    <row r="218" spans="5:8" x14ac:dyDescent="0.25">
      <c r="E218" s="33"/>
      <c r="F218" s="33"/>
      <c r="G218" s="104"/>
      <c r="H218" s="33"/>
    </row>
    <row r="219" spans="5:8" x14ac:dyDescent="0.25">
      <c r="E219" s="33"/>
      <c r="F219" s="33"/>
      <c r="G219" s="104"/>
      <c r="H219" s="33"/>
    </row>
    <row r="220" spans="5:8" x14ac:dyDescent="0.25">
      <c r="E220" s="33"/>
      <c r="F220" s="33"/>
      <c r="G220" s="104"/>
      <c r="H220" s="33"/>
    </row>
    <row r="221" spans="5:8" x14ac:dyDescent="0.25">
      <c r="E221" s="33"/>
      <c r="F221" s="33"/>
      <c r="G221" s="104"/>
      <c r="H221" s="33"/>
    </row>
    <row r="222" spans="5:8" x14ac:dyDescent="0.25">
      <c r="E222" s="33"/>
      <c r="F222" s="33"/>
      <c r="G222" s="104"/>
      <c r="H222" s="33"/>
    </row>
    <row r="223" spans="5:8" x14ac:dyDescent="0.25">
      <c r="E223" s="33"/>
      <c r="F223" s="33"/>
      <c r="G223" s="104"/>
      <c r="H223" s="33"/>
    </row>
    <row r="224" spans="5:8" x14ac:dyDescent="0.25">
      <c r="E224" s="33"/>
      <c r="F224" s="33"/>
      <c r="G224" s="104"/>
      <c r="H224" s="33"/>
    </row>
    <row r="225" spans="5:8" x14ac:dyDescent="0.25">
      <c r="E225" s="33"/>
      <c r="F225" s="33"/>
      <c r="G225" s="104"/>
      <c r="H225" s="33"/>
    </row>
    <row r="226" spans="5:8" x14ac:dyDescent="0.25">
      <c r="E226" s="33"/>
      <c r="F226" s="33"/>
      <c r="G226" s="104"/>
      <c r="H226" s="33"/>
    </row>
    <row r="227" spans="5:8" x14ac:dyDescent="0.25">
      <c r="E227" s="33"/>
      <c r="F227" s="33"/>
      <c r="G227" s="104"/>
      <c r="H227" s="33"/>
    </row>
    <row r="228" spans="5:8" x14ac:dyDescent="0.25">
      <c r="E228" s="33"/>
      <c r="F228" s="33"/>
      <c r="G228" s="104"/>
      <c r="H228" s="33"/>
    </row>
    <row r="229" spans="5:8" x14ac:dyDescent="0.25">
      <c r="E229" s="33"/>
      <c r="F229" s="33"/>
      <c r="G229" s="104"/>
      <c r="H229" s="33"/>
    </row>
    <row r="230" spans="5:8" x14ac:dyDescent="0.25">
      <c r="E230" s="33"/>
      <c r="F230" s="33"/>
      <c r="G230" s="104"/>
      <c r="H230" s="33"/>
    </row>
    <row r="231" spans="5:8" x14ac:dyDescent="0.25">
      <c r="E231" s="33"/>
      <c r="F231" s="33"/>
      <c r="G231" s="104"/>
      <c r="H231" s="33"/>
    </row>
    <row r="232" spans="5:8" x14ac:dyDescent="0.25">
      <c r="E232" s="33"/>
      <c r="F232" s="33"/>
      <c r="G232" s="104"/>
      <c r="H232" s="33"/>
    </row>
    <row r="233" spans="5:8" x14ac:dyDescent="0.25">
      <c r="E233" s="33"/>
      <c r="F233" s="33"/>
      <c r="G233" s="104"/>
      <c r="H233" s="33"/>
    </row>
    <row r="234" spans="5:8" x14ac:dyDescent="0.25">
      <c r="E234" s="33"/>
      <c r="F234" s="33"/>
      <c r="G234" s="104"/>
      <c r="H234" s="33"/>
    </row>
    <row r="235" spans="5:8" x14ac:dyDescent="0.25">
      <c r="E235" s="33"/>
      <c r="F235" s="33"/>
      <c r="G235" s="104"/>
      <c r="H235" s="33"/>
    </row>
    <row r="236" spans="5:8" x14ac:dyDescent="0.25">
      <c r="E236" s="33"/>
      <c r="F236" s="33"/>
      <c r="G236" s="104"/>
      <c r="H236" s="33"/>
    </row>
    <row r="237" spans="5:8" x14ac:dyDescent="0.25">
      <c r="E237" s="33"/>
      <c r="F237" s="33"/>
      <c r="G237" s="104"/>
      <c r="H237" s="33"/>
    </row>
    <row r="238" spans="5:8" x14ac:dyDescent="0.25">
      <c r="E238" s="33"/>
      <c r="F238" s="33"/>
      <c r="G238" s="104"/>
      <c r="H238" s="33"/>
    </row>
    <row r="239" spans="5:8" x14ac:dyDescent="0.25">
      <c r="E239" s="33"/>
      <c r="F239" s="33"/>
      <c r="G239" s="104"/>
      <c r="H239" s="33"/>
    </row>
    <row r="240" spans="5:8" x14ac:dyDescent="0.25">
      <c r="E240" s="33"/>
      <c r="F240" s="33"/>
      <c r="G240" s="104"/>
      <c r="H240" s="33"/>
    </row>
    <row r="241" spans="5:8" x14ac:dyDescent="0.25">
      <c r="E241" s="33"/>
      <c r="F241" s="33"/>
      <c r="G241" s="104"/>
      <c r="H241" s="33"/>
    </row>
    <row r="242" spans="5:8" x14ac:dyDescent="0.25">
      <c r="E242" s="33"/>
      <c r="F242" s="33"/>
      <c r="G242" s="104"/>
      <c r="H242" s="33"/>
    </row>
    <row r="243" spans="5:8" x14ac:dyDescent="0.25">
      <c r="E243" s="33"/>
      <c r="F243" s="33"/>
      <c r="G243" s="104"/>
      <c r="H243" s="33"/>
    </row>
    <row r="244" spans="5:8" x14ac:dyDescent="0.25">
      <c r="E244" s="33"/>
      <c r="F244" s="33"/>
      <c r="G244" s="104"/>
      <c r="H244" s="33"/>
    </row>
    <row r="245" spans="5:8" x14ac:dyDescent="0.25">
      <c r="E245" s="33"/>
      <c r="F245" s="33"/>
      <c r="G245" s="104"/>
      <c r="H245" s="33"/>
    </row>
    <row r="246" spans="5:8" x14ac:dyDescent="0.25">
      <c r="E246" s="33"/>
      <c r="F246" s="33"/>
      <c r="G246" s="104"/>
      <c r="H246" s="33"/>
    </row>
    <row r="247" spans="5:8" x14ac:dyDescent="0.25">
      <c r="E247" s="33"/>
      <c r="F247" s="33"/>
      <c r="G247" s="104"/>
      <c r="H247" s="33"/>
    </row>
    <row r="248" spans="5:8" x14ac:dyDescent="0.25">
      <c r="E248" s="33"/>
      <c r="F248" s="33"/>
      <c r="G248" s="104"/>
      <c r="H248" s="33"/>
    </row>
    <row r="249" spans="5:8" x14ac:dyDescent="0.25">
      <c r="E249" s="33"/>
      <c r="F249" s="33"/>
      <c r="G249" s="104"/>
      <c r="H249" s="33"/>
    </row>
    <row r="250" spans="5:8" x14ac:dyDescent="0.25">
      <c r="E250" s="33"/>
      <c r="F250" s="33"/>
      <c r="G250" s="104"/>
      <c r="H250" s="33"/>
    </row>
    <row r="251" spans="5:8" x14ac:dyDescent="0.25">
      <c r="E251" s="33"/>
      <c r="F251" s="33"/>
      <c r="G251" s="104"/>
      <c r="H251" s="33"/>
    </row>
    <row r="252" spans="5:8" x14ac:dyDescent="0.25">
      <c r="E252" s="33"/>
      <c r="F252" s="33"/>
      <c r="G252" s="104"/>
      <c r="H252" s="33"/>
    </row>
    <row r="253" spans="5:8" x14ac:dyDescent="0.25">
      <c r="E253" s="33"/>
      <c r="F253" s="33"/>
      <c r="G253" s="104"/>
      <c r="H253" s="33"/>
    </row>
    <row r="254" spans="5:8" x14ac:dyDescent="0.25">
      <c r="E254" s="33"/>
      <c r="F254" s="33"/>
      <c r="G254" s="104"/>
      <c r="H254" s="33"/>
    </row>
    <row r="255" spans="5:8" x14ac:dyDescent="0.25">
      <c r="E255" s="33"/>
      <c r="F255" s="33"/>
      <c r="G255" s="104"/>
      <c r="H255" s="33"/>
    </row>
    <row r="256" spans="5:8" x14ac:dyDescent="0.25">
      <c r="E256" s="33"/>
      <c r="F256" s="33"/>
      <c r="G256" s="104"/>
      <c r="H256" s="33"/>
    </row>
    <row r="257" spans="5:8" x14ac:dyDescent="0.25">
      <c r="E257" s="33"/>
      <c r="F257" s="33"/>
      <c r="G257" s="104"/>
      <c r="H257" s="33"/>
    </row>
    <row r="258" spans="5:8" x14ac:dyDescent="0.25">
      <c r="E258" s="33"/>
      <c r="F258" s="33"/>
      <c r="G258" s="104"/>
      <c r="H258" s="33"/>
    </row>
    <row r="259" spans="5:8" x14ac:dyDescent="0.25">
      <c r="E259" s="19"/>
      <c r="F259" s="19"/>
      <c r="G259" s="119"/>
      <c r="H259" s="33"/>
    </row>
    <row r="260" spans="5:8" x14ac:dyDescent="0.25">
      <c r="G260" s="120"/>
      <c r="H260" s="33"/>
    </row>
    <row r="261" spans="5:8" x14ac:dyDescent="0.25">
      <c r="G261" s="120"/>
      <c r="H261" s="33"/>
    </row>
    <row r="262" spans="5:8" x14ac:dyDescent="0.25">
      <c r="G262" s="120"/>
      <c r="H262" s="33"/>
    </row>
    <row r="263" spans="5:8" x14ac:dyDescent="0.25">
      <c r="G263" s="120"/>
      <c r="H263" s="33"/>
    </row>
    <row r="264" spans="5:8" x14ac:dyDescent="0.25">
      <c r="G264" s="120"/>
      <c r="H264" s="33"/>
    </row>
    <row r="265" spans="5:8" x14ac:dyDescent="0.25">
      <c r="G265" s="120"/>
      <c r="H265" s="33"/>
    </row>
    <row r="266" spans="5:8" x14ac:dyDescent="0.25">
      <c r="G266" s="120"/>
      <c r="H266" s="33"/>
    </row>
    <row r="267" spans="5:8" x14ac:dyDescent="0.25">
      <c r="G267" s="120"/>
      <c r="H267" s="33"/>
    </row>
    <row r="268" spans="5:8" x14ac:dyDescent="0.25">
      <c r="G268" s="120"/>
      <c r="H268" s="33"/>
    </row>
    <row r="269" spans="5:8" x14ac:dyDescent="0.25">
      <c r="G269" s="120"/>
      <c r="H269" s="33"/>
    </row>
    <row r="270" spans="5:8" x14ac:dyDescent="0.25">
      <c r="G270" s="120"/>
      <c r="H270" s="33"/>
    </row>
    <row r="271" spans="5:8" x14ac:dyDescent="0.25">
      <c r="G271" s="120"/>
      <c r="H271" s="33"/>
    </row>
    <row r="272" spans="5:8" x14ac:dyDescent="0.25">
      <c r="G272" s="120"/>
      <c r="H272" s="33"/>
    </row>
    <row r="273" spans="7:8" x14ac:dyDescent="0.25">
      <c r="G273" s="120"/>
      <c r="H273" s="33"/>
    </row>
    <row r="274" spans="7:8" x14ac:dyDescent="0.25">
      <c r="G274" s="120"/>
      <c r="H274" s="33"/>
    </row>
    <row r="275" spans="7:8" x14ac:dyDescent="0.25">
      <c r="G275" s="120"/>
      <c r="H275" s="33"/>
    </row>
    <row r="276" spans="7:8" x14ac:dyDescent="0.25">
      <c r="G276" s="120"/>
      <c r="H276" s="33"/>
    </row>
    <row r="277" spans="7:8" x14ac:dyDescent="0.25">
      <c r="G277" s="120"/>
      <c r="H277" s="33"/>
    </row>
    <row r="278" spans="7:8" x14ac:dyDescent="0.25">
      <c r="G278" s="120"/>
      <c r="H278" s="33"/>
    </row>
    <row r="279" spans="7:8" x14ac:dyDescent="0.25">
      <c r="G279" s="120"/>
      <c r="H279" s="33"/>
    </row>
    <row r="280" spans="7:8" x14ac:dyDescent="0.25">
      <c r="G280" s="120"/>
      <c r="H280" s="33"/>
    </row>
    <row r="281" spans="7:8" x14ac:dyDescent="0.25">
      <c r="G281" s="120"/>
      <c r="H281" s="33"/>
    </row>
  </sheetData>
  <autoFilter ref="A1:I53" xr:uid="{435DFA1D-EE67-4A24-8EA5-2B9730CAF381}"/>
  <mergeCells count="45">
    <mergeCell ref="D10:D12"/>
    <mergeCell ref="A13:A16"/>
    <mergeCell ref="B13:B16"/>
    <mergeCell ref="C13:C16"/>
    <mergeCell ref="D13:D16"/>
    <mergeCell ref="A10:A12"/>
    <mergeCell ref="B10:B12"/>
    <mergeCell ref="C10:C12"/>
    <mergeCell ref="D2:D5"/>
    <mergeCell ref="A6:A8"/>
    <mergeCell ref="B6:B8"/>
    <mergeCell ref="C6:C8"/>
    <mergeCell ref="D6:D8"/>
    <mergeCell ref="C2:C5"/>
    <mergeCell ref="B2:B5"/>
    <mergeCell ref="A2:A5"/>
    <mergeCell ref="I6:I8"/>
    <mergeCell ref="I2:I5"/>
    <mergeCell ref="I10:I12"/>
    <mergeCell ref="I13:I16"/>
    <mergeCell ref="A49:A53"/>
    <mergeCell ref="B49:B53"/>
    <mergeCell ref="C49:C53"/>
    <mergeCell ref="D49:D53"/>
    <mergeCell ref="B27:B31"/>
    <mergeCell ref="A35:A38"/>
    <mergeCell ref="B35:B38"/>
    <mergeCell ref="C35:C38"/>
    <mergeCell ref="D35:D38"/>
    <mergeCell ref="A40:A44"/>
    <mergeCell ref="B40:B44"/>
    <mergeCell ref="C40:C44"/>
    <mergeCell ref="I40:I44"/>
    <mergeCell ref="I49:I53"/>
    <mergeCell ref="I21:I22"/>
    <mergeCell ref="I27:I31"/>
    <mergeCell ref="A27:A31"/>
    <mergeCell ref="I35:I38"/>
    <mergeCell ref="D40:D44"/>
    <mergeCell ref="C27:C31"/>
    <mergeCell ref="D27:D30"/>
    <mergeCell ref="A21:A22"/>
    <mergeCell ref="B21:B22"/>
    <mergeCell ref="C21:C22"/>
    <mergeCell ref="D21:D22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6A88-1670-4458-A122-CF26A2BBDC85}">
  <sheetPr codeName="Лист3"/>
  <dimension ref="A1:N103"/>
  <sheetViews>
    <sheetView zoomScale="55" zoomScaleNormal="55" workbookViewId="0">
      <selection activeCell="B2" sqref="B2:B12"/>
    </sheetView>
  </sheetViews>
  <sheetFormatPr defaultRowHeight="21" x14ac:dyDescent="0.35"/>
  <cols>
    <col min="1" max="1" width="30.5703125" style="283" customWidth="1"/>
    <col min="2" max="2" width="47.5703125" style="284" customWidth="1"/>
    <col min="3" max="3" width="27" style="7" customWidth="1"/>
    <col min="4" max="4" width="27" style="114" customWidth="1"/>
    <col min="5" max="5" width="27" style="7" customWidth="1"/>
    <col min="6" max="6" width="24.140625" style="87" customWidth="1"/>
    <col min="7" max="7" width="43.42578125" style="169" customWidth="1"/>
    <col min="8" max="8" width="121.5703125" style="164" customWidth="1"/>
    <col min="9" max="9" width="41.28515625" style="216" customWidth="1"/>
    <col min="10" max="10" width="24.28515625" style="27" customWidth="1"/>
    <col min="12" max="12" width="37.28515625" customWidth="1"/>
  </cols>
  <sheetData>
    <row r="1" spans="1:14" ht="57.75" customHeight="1" thickBot="1" x14ac:dyDescent="0.3">
      <c r="A1" s="278" t="s">
        <v>77</v>
      </c>
      <c r="B1" s="278" t="s">
        <v>182</v>
      </c>
      <c r="C1" s="110" t="s">
        <v>33</v>
      </c>
      <c r="D1" s="113" t="s">
        <v>31</v>
      </c>
      <c r="E1" s="111" t="s">
        <v>32</v>
      </c>
      <c r="F1" s="112" t="s">
        <v>174</v>
      </c>
      <c r="G1" s="165" t="s">
        <v>36</v>
      </c>
      <c r="H1" s="146" t="s">
        <v>44</v>
      </c>
      <c r="I1" s="198" t="s">
        <v>181</v>
      </c>
      <c r="J1" s="107" t="s">
        <v>145</v>
      </c>
    </row>
    <row r="2" spans="1:14" s="83" customFormat="1" ht="43.5" customHeight="1" x14ac:dyDescent="0.25">
      <c r="A2" s="419" t="s">
        <v>146</v>
      </c>
      <c r="B2" s="422" t="s">
        <v>78</v>
      </c>
      <c r="C2" s="454">
        <v>6616000619</v>
      </c>
      <c r="D2" s="101">
        <v>45219</v>
      </c>
      <c r="E2" s="43">
        <f t="shared" ref="E2:E55" si="0">IF(D2="-","-",D2+1095)</f>
        <v>46314</v>
      </c>
      <c r="F2" s="89" t="str">
        <f>IF(IFERROR(MATCH(G2,'Выпадающие списки'!H:H,0),0),"СМП",IF(IFERROR(MATCH(G2,'Выпадающие списки'!E:E,0),0),"ОРИ","Державки или Стержни"))</f>
        <v>ОРИ</v>
      </c>
      <c r="G2" s="368" t="s">
        <v>80</v>
      </c>
      <c r="H2" s="147" t="s">
        <v>92</v>
      </c>
      <c r="I2" s="199">
        <v>33</v>
      </c>
      <c r="J2" s="443" t="str">
        <f>IF(IFERROR(MATCH(C2,'Выпадающие списки'!K2:K17,0),0),"Заказчик", "Конкурент")</f>
        <v>Конкурент</v>
      </c>
    </row>
    <row r="3" spans="1:14" s="83" customFormat="1" ht="44.25" customHeight="1" x14ac:dyDescent="0.25">
      <c r="A3" s="420"/>
      <c r="B3" s="424"/>
      <c r="C3" s="468"/>
      <c r="D3" s="102">
        <v>45146</v>
      </c>
      <c r="E3" s="44">
        <f t="shared" si="0"/>
        <v>46241</v>
      </c>
      <c r="F3" s="90" t="str">
        <f>IF(IFERROR(MATCH(G3,'Выпадающие списки'!H:H,0),0),"СМП",IF(IFERROR(MATCH(G3,'Выпадающие списки'!E:E,0),0),"ОРИ","Державки или Стержни"))</f>
        <v>ОРИ</v>
      </c>
      <c r="G3" s="369" t="s">
        <v>81</v>
      </c>
      <c r="H3" s="148" t="s">
        <v>93</v>
      </c>
      <c r="I3" s="200">
        <v>132</v>
      </c>
      <c r="J3" s="444"/>
    </row>
    <row r="4" spans="1:14" s="83" customFormat="1" ht="44.25" customHeight="1" thickBot="1" x14ac:dyDescent="0.3">
      <c r="A4" s="421"/>
      <c r="B4" s="423"/>
      <c r="C4" s="455"/>
      <c r="D4" s="44">
        <v>45721</v>
      </c>
      <c r="E4" s="44">
        <f t="shared" si="0"/>
        <v>46816</v>
      </c>
      <c r="F4" s="90" t="str">
        <f>IF(IFERROR(MATCH(G4,'Выпадающие списки'!H:H,0),0),"СМП",IF(IFERROR(MATCH(G4,'Выпадающие списки'!E:E,0),0),"ОРИ","Державки или Стержни"))</f>
        <v>СМП</v>
      </c>
      <c r="G4" s="369" t="s">
        <v>51</v>
      </c>
      <c r="H4" s="148" t="s">
        <v>70</v>
      </c>
      <c r="I4" s="201">
        <v>511</v>
      </c>
      <c r="J4" s="445"/>
    </row>
    <row r="5" spans="1:14" s="83" customFormat="1" ht="44.25" customHeight="1" x14ac:dyDescent="0.25">
      <c r="A5" s="420"/>
      <c r="B5" s="424"/>
      <c r="C5" s="468"/>
      <c r="D5" s="44">
        <v>45146</v>
      </c>
      <c r="E5" s="44">
        <f t="shared" si="0"/>
        <v>46241</v>
      </c>
      <c r="F5" s="90" t="str">
        <f>IF(IFERROR(MATCH(G5,'Выпадающие списки'!H:H,0),0),"СМП",IF(IFERROR(MATCH(G5,'Выпадающие списки'!E:E,0),0),"ОРИ","Державки или Стержни"))</f>
        <v>ОРИ</v>
      </c>
      <c r="G5" s="369" t="s">
        <v>35</v>
      </c>
      <c r="H5" s="148" t="s">
        <v>59</v>
      </c>
      <c r="I5" s="201">
        <v>88</v>
      </c>
      <c r="J5" s="444"/>
    </row>
    <row r="6" spans="1:14" s="83" customFormat="1" ht="44.25" customHeight="1" x14ac:dyDescent="0.25">
      <c r="A6" s="420"/>
      <c r="B6" s="424"/>
      <c r="C6" s="468"/>
      <c r="D6" s="102">
        <v>45146</v>
      </c>
      <c r="E6" s="44">
        <f t="shared" si="0"/>
        <v>46241</v>
      </c>
      <c r="F6" s="90" t="str">
        <f>IF(IFERROR(MATCH(G6,'Выпадающие списки'!H:H,0),0),"СМП",IF(IFERROR(MATCH(G6,'Выпадающие списки'!E:E,0),0),"ОРИ","Державки или Стержни"))</f>
        <v>ОРИ</v>
      </c>
      <c r="G6" s="369" t="s">
        <v>40</v>
      </c>
      <c r="H6" s="148" t="s">
        <v>63</v>
      </c>
      <c r="I6" s="200">
        <v>20</v>
      </c>
      <c r="J6" s="444"/>
    </row>
    <row r="7" spans="1:14" s="83" customFormat="1" ht="44.25" customHeight="1" x14ac:dyDescent="0.25">
      <c r="A7" s="420"/>
      <c r="B7" s="424"/>
      <c r="C7" s="468"/>
      <c r="D7" s="102">
        <v>45219</v>
      </c>
      <c r="E7" s="44">
        <f t="shared" si="0"/>
        <v>46314</v>
      </c>
      <c r="F7" s="90" t="str">
        <f>IF(IFERROR(MATCH(G7,'Выпадающие списки'!H:H,0),0),"СМП",IF(IFERROR(MATCH(G7,'Выпадающие списки'!E:E,0),0),"ОРИ","Державки или Стержни"))</f>
        <v>ОРИ</v>
      </c>
      <c r="G7" s="369" t="s">
        <v>42</v>
      </c>
      <c r="H7" s="148" t="s">
        <v>64</v>
      </c>
      <c r="I7" s="200">
        <v>127</v>
      </c>
      <c r="J7" s="444"/>
    </row>
    <row r="8" spans="1:14" s="83" customFormat="1" ht="44.25" customHeight="1" x14ac:dyDescent="0.25">
      <c r="A8" s="420"/>
      <c r="B8" s="424"/>
      <c r="C8" s="468"/>
      <c r="D8" s="102">
        <v>45146</v>
      </c>
      <c r="E8" s="44">
        <f t="shared" si="0"/>
        <v>46241</v>
      </c>
      <c r="F8" s="90" t="str">
        <f>IF(IFERROR(MATCH(G8,'Выпадающие списки'!H:H,0),0),"СМП",IF(IFERROR(MATCH(G8,'Выпадающие списки'!E:E,0),0),"ОРИ","Державки или Стержни"))</f>
        <v>ОРИ</v>
      </c>
      <c r="G8" s="369" t="s">
        <v>38</v>
      </c>
      <c r="H8" s="148" t="s">
        <v>61</v>
      </c>
      <c r="I8" s="200">
        <v>35</v>
      </c>
      <c r="J8" s="444"/>
    </row>
    <row r="9" spans="1:14" s="83" customFormat="1" ht="44.25" customHeight="1" x14ac:dyDescent="0.25">
      <c r="A9" s="420"/>
      <c r="B9" s="424"/>
      <c r="C9" s="468"/>
      <c r="D9" s="102">
        <v>45146</v>
      </c>
      <c r="E9" s="44">
        <f t="shared" si="0"/>
        <v>46241</v>
      </c>
      <c r="F9" s="90" t="str">
        <f>IF(IFERROR(MATCH(G9,'Выпадающие списки'!H:H,0),0),"СМП",IF(IFERROR(MATCH(G9,'Выпадающие списки'!E:E,0),0),"ОРИ","Державки или Стержни"))</f>
        <v>ОРИ</v>
      </c>
      <c r="G9" s="369" t="s">
        <v>58</v>
      </c>
      <c r="H9" s="148" t="s">
        <v>75</v>
      </c>
      <c r="I9" s="200">
        <v>84</v>
      </c>
      <c r="J9" s="444"/>
    </row>
    <row r="10" spans="1:14" s="83" customFormat="1" ht="44.25" customHeight="1" x14ac:dyDescent="0.25">
      <c r="A10" s="420"/>
      <c r="B10" s="424"/>
      <c r="C10" s="468"/>
      <c r="D10" s="102">
        <v>45721</v>
      </c>
      <c r="E10" s="44">
        <f t="shared" si="0"/>
        <v>46816</v>
      </c>
      <c r="F10" s="90" t="str">
        <f>IF(IFERROR(MATCH(G10,'Выпадающие списки'!H:H,0),0),"СМП",IF(IFERROR(MATCH(G10,'Выпадающие списки'!E:E,0),0),"ОРИ","Державки или Стержни"))</f>
        <v>ОРИ</v>
      </c>
      <c r="G10" s="369" t="s">
        <v>49</v>
      </c>
      <c r="H10" s="148" t="s">
        <v>68</v>
      </c>
      <c r="I10" s="200">
        <v>8</v>
      </c>
      <c r="J10" s="444"/>
    </row>
    <row r="11" spans="1:14" s="83" customFormat="1" ht="44.25" customHeight="1" x14ac:dyDescent="0.25">
      <c r="A11" s="420"/>
      <c r="B11" s="424"/>
      <c r="C11" s="468"/>
      <c r="D11" s="102">
        <v>45146</v>
      </c>
      <c r="E11" s="44">
        <f t="shared" si="0"/>
        <v>46241</v>
      </c>
      <c r="F11" s="90" t="str">
        <f>IF(IFERROR(MATCH(G11,'Выпадающие списки'!H:H,0),0),"СМП",IF(IFERROR(MATCH(G11,'Выпадающие списки'!E:E,0),0),"ОРИ","Державки или Стержни"))</f>
        <v>ОРИ</v>
      </c>
      <c r="G11" s="369" t="s">
        <v>43</v>
      </c>
      <c r="H11" s="148" t="s">
        <v>65</v>
      </c>
      <c r="I11" s="200">
        <v>18</v>
      </c>
      <c r="J11" s="444"/>
    </row>
    <row r="12" spans="1:14" s="83" customFormat="1" ht="44.25" customHeight="1" thickBot="1" x14ac:dyDescent="0.3">
      <c r="A12" s="420"/>
      <c r="B12" s="424"/>
      <c r="C12" s="468"/>
      <c r="D12" s="102">
        <v>45146</v>
      </c>
      <c r="E12" s="44">
        <f t="shared" si="0"/>
        <v>46241</v>
      </c>
      <c r="F12" s="91" t="str">
        <f>IF(IFERROR(MATCH(G12,'Выпадающие списки'!H:H,0),0),"СМП",IF(IFERROR(MATCH(G12,'Выпадающие списки'!E:E,0),0),"ОРИ","Державки или Стержни"))</f>
        <v>ОРИ</v>
      </c>
      <c r="G12" s="369" t="s">
        <v>86</v>
      </c>
      <c r="H12" s="148" t="s">
        <v>98</v>
      </c>
      <c r="I12" s="200">
        <v>6</v>
      </c>
      <c r="J12" s="444"/>
    </row>
    <row r="13" spans="1:14" ht="39.75" customHeight="1" x14ac:dyDescent="0.25">
      <c r="A13" s="419" t="s">
        <v>147</v>
      </c>
      <c r="B13" s="422" t="s">
        <v>79</v>
      </c>
      <c r="C13" s="443">
        <v>3123015468</v>
      </c>
      <c r="D13" s="43">
        <v>45106</v>
      </c>
      <c r="E13" s="43">
        <f t="shared" si="0"/>
        <v>46201</v>
      </c>
      <c r="F13" s="89" t="str">
        <f>IF(IFERROR(MATCH(G13,'Выпадающие списки'!H:H,0),0),"СМП",IF(IFERROR(MATCH(G13,'Выпадающие списки'!E:E,0),0),"ОРИ","Державки или Стержни"))</f>
        <v>ОРИ</v>
      </c>
      <c r="G13" s="371" t="s">
        <v>104</v>
      </c>
      <c r="H13" s="150" t="s">
        <v>107</v>
      </c>
      <c r="I13" s="203">
        <v>0</v>
      </c>
      <c r="J13" s="390" t="str">
        <f>IF(IFERROR(MATCH(C13,'Выпадающие списки'!K2:K17,0),0),"Заказчик", "Конкурент")</f>
        <v>Заказчик</v>
      </c>
      <c r="L13" s="83"/>
      <c r="N13" s="83"/>
    </row>
    <row r="14" spans="1:14" ht="27.75" customHeight="1" x14ac:dyDescent="0.25">
      <c r="A14" s="420"/>
      <c r="B14" s="424"/>
      <c r="C14" s="444"/>
      <c r="D14" s="102">
        <v>45106</v>
      </c>
      <c r="E14" s="44">
        <f t="shared" si="0"/>
        <v>46201</v>
      </c>
      <c r="F14" s="90" t="str">
        <f>IF(IFERROR(MATCH(G14,'Выпадающие списки'!H:H,0),0),"СМП",IF(IFERROR(MATCH(G14,'Выпадающие списки'!E:E,0),0),"ОРИ","Державки или Стержни"))</f>
        <v>ОРИ</v>
      </c>
      <c r="G14" s="372" t="s">
        <v>105</v>
      </c>
      <c r="H14" s="151" t="s">
        <v>108</v>
      </c>
      <c r="I14" s="201">
        <v>0</v>
      </c>
      <c r="J14" s="391"/>
      <c r="L14" s="83"/>
      <c r="N14" s="83"/>
    </row>
    <row r="15" spans="1:14" ht="50.25" customHeight="1" x14ac:dyDescent="0.25">
      <c r="A15" s="420"/>
      <c r="B15" s="424"/>
      <c r="C15" s="444"/>
      <c r="D15" s="44">
        <v>45106</v>
      </c>
      <c r="E15" s="44">
        <f t="shared" si="0"/>
        <v>46201</v>
      </c>
      <c r="F15" s="90" t="str">
        <f>IF(IFERROR(MATCH(G15,'Выпадающие списки'!H:H,0),0),"СМП",IF(IFERROR(MATCH(G15,'Выпадающие списки'!E:E,0),0),"ОРИ","Державки или Стержни"))</f>
        <v>СМП</v>
      </c>
      <c r="G15" s="372" t="s">
        <v>51</v>
      </c>
      <c r="H15" s="151" t="s">
        <v>70</v>
      </c>
      <c r="I15" s="201">
        <v>11</v>
      </c>
      <c r="J15" s="391"/>
      <c r="L15" s="83"/>
      <c r="N15" s="83"/>
    </row>
    <row r="16" spans="1:14" ht="27.75" customHeight="1" x14ac:dyDescent="0.25">
      <c r="A16" s="420"/>
      <c r="B16" s="424"/>
      <c r="C16" s="444"/>
      <c r="D16" s="44">
        <v>45106</v>
      </c>
      <c r="E16" s="44">
        <f t="shared" si="0"/>
        <v>46201</v>
      </c>
      <c r="F16" s="90" t="str">
        <f>IF(IFERROR(MATCH(G16,'Выпадающие списки'!H:H,0),0),"СМП",IF(IFERROR(MATCH(G16,'Выпадающие списки'!E:E,0),0),"ОРИ","Державки или Стержни"))</f>
        <v>ОРИ</v>
      </c>
      <c r="G16" s="372" t="s">
        <v>35</v>
      </c>
      <c r="H16" s="151" t="s">
        <v>59</v>
      </c>
      <c r="I16" s="201">
        <v>3</v>
      </c>
      <c r="J16" s="391"/>
      <c r="L16" s="83"/>
      <c r="N16" s="83"/>
    </row>
    <row r="17" spans="1:14" ht="27.75" customHeight="1" x14ac:dyDescent="0.25">
      <c r="A17" s="420"/>
      <c r="B17" s="424"/>
      <c r="C17" s="444"/>
      <c r="D17" s="44" t="s">
        <v>29</v>
      </c>
      <c r="E17" s="44" t="str">
        <f t="shared" si="0"/>
        <v>-</v>
      </c>
      <c r="F17" s="90" t="str">
        <f>IF(IFERROR(MATCH(G17,'Выпадающие списки'!H:H,0),0),"СМП",IF(IFERROR(MATCH(G17,'Выпадающие списки'!E:E,0),0),"ОРИ","Державки или Стержни"))</f>
        <v>ОРИ</v>
      </c>
      <c r="G17" s="372" t="s">
        <v>58</v>
      </c>
      <c r="H17" s="151" t="s">
        <v>75</v>
      </c>
      <c r="I17" s="201">
        <v>0</v>
      </c>
      <c r="J17" s="391"/>
      <c r="L17" s="83"/>
      <c r="N17" s="83"/>
    </row>
    <row r="18" spans="1:14" ht="27.75" customHeight="1" x14ac:dyDescent="0.25">
      <c r="A18" s="420"/>
      <c r="B18" s="424"/>
      <c r="C18" s="444"/>
      <c r="D18" s="44">
        <v>45106</v>
      </c>
      <c r="E18" s="44">
        <f t="shared" si="0"/>
        <v>46201</v>
      </c>
      <c r="F18" s="90" t="str">
        <f>IF(IFERROR(MATCH(G18,'Выпадающие списки'!H:H,0),0),"СМП",IF(IFERROR(MATCH(G18,'Выпадающие списки'!E:E,0),0),"ОРИ","Державки или Стержни"))</f>
        <v>ОРИ</v>
      </c>
      <c r="G18" s="372" t="s">
        <v>106</v>
      </c>
      <c r="H18" s="151" t="s">
        <v>71</v>
      </c>
      <c r="I18" s="201">
        <v>1</v>
      </c>
      <c r="J18" s="391"/>
      <c r="L18" s="83"/>
      <c r="N18" s="83"/>
    </row>
    <row r="19" spans="1:14" ht="27.75" customHeight="1" x14ac:dyDescent="0.25">
      <c r="A19" s="420"/>
      <c r="B19" s="424"/>
      <c r="C19" s="444"/>
      <c r="D19" s="44">
        <v>45106</v>
      </c>
      <c r="E19" s="44">
        <f t="shared" si="0"/>
        <v>46201</v>
      </c>
      <c r="F19" s="90" t="str">
        <f>IF(IFERROR(MATCH(G19,'Выпадающие списки'!H:H,0),0),"СМП",IF(IFERROR(MATCH(G19,'Выпадающие списки'!E:E,0),0),"ОРИ","Державки или Стержни"))</f>
        <v>ОРИ</v>
      </c>
      <c r="G19" s="372" t="s">
        <v>50</v>
      </c>
      <c r="H19" s="151" t="s">
        <v>69</v>
      </c>
      <c r="I19" s="201">
        <v>3</v>
      </c>
      <c r="J19" s="391"/>
      <c r="L19" s="83"/>
      <c r="N19" s="83"/>
    </row>
    <row r="20" spans="1:14" ht="27.75" customHeight="1" thickBot="1" x14ac:dyDescent="0.3">
      <c r="A20" s="421"/>
      <c r="B20" s="423"/>
      <c r="C20" s="445"/>
      <c r="D20" s="45">
        <v>45106</v>
      </c>
      <c r="E20" s="45">
        <f t="shared" si="0"/>
        <v>46201</v>
      </c>
      <c r="F20" s="91" t="str">
        <f>IF(IFERROR(MATCH(G20,'Выпадающие списки'!H:H,0),0),"СМП",IF(IFERROR(MATCH(G20,'Выпадающие списки'!E:E,0),0),"ОРИ","Державки или Стержни"))</f>
        <v>ОРИ</v>
      </c>
      <c r="G20" s="373" t="s">
        <v>47</v>
      </c>
      <c r="H20" s="152" t="s">
        <v>66</v>
      </c>
      <c r="I20" s="204">
        <v>1</v>
      </c>
      <c r="J20" s="392"/>
      <c r="L20" s="83"/>
      <c r="N20" s="83"/>
    </row>
    <row r="21" spans="1:14" ht="75" customHeight="1" x14ac:dyDescent="0.25">
      <c r="A21" s="416" t="s">
        <v>164</v>
      </c>
      <c r="B21" s="428" t="s">
        <v>135</v>
      </c>
      <c r="C21" s="430">
        <v>9723065341</v>
      </c>
      <c r="D21" s="82">
        <v>45723</v>
      </c>
      <c r="E21" s="43">
        <f t="shared" si="0"/>
        <v>46818</v>
      </c>
      <c r="F21" s="89" t="str">
        <f>IF(IFERROR(MATCH(G21,'Выпадающие списки'!H:H,0),0),"СМП",IF(IFERROR(MATCH(G21,'Выпадающие списки'!E:E,0),0),"ОРИ","Державки или Стержни"))</f>
        <v>СМП</v>
      </c>
      <c r="G21" s="374" t="s">
        <v>133</v>
      </c>
      <c r="H21" s="153" t="s">
        <v>134</v>
      </c>
      <c r="I21" s="205">
        <v>1268</v>
      </c>
      <c r="J21" s="390" t="str">
        <f>IF(IFERROR(MATCH(C21,'Выпадающие списки'!K2:K17,0),0),"Заказчик", "Конкурент")</f>
        <v>Конкурент</v>
      </c>
      <c r="L21" s="83"/>
      <c r="N21" s="83"/>
    </row>
    <row r="22" spans="1:14" ht="38.25" thickBot="1" x14ac:dyDescent="0.3">
      <c r="A22" s="418"/>
      <c r="B22" s="429"/>
      <c r="C22" s="431"/>
      <c r="D22" s="103">
        <v>45723</v>
      </c>
      <c r="E22" s="45">
        <f t="shared" si="0"/>
        <v>46818</v>
      </c>
      <c r="F22" s="91" t="str">
        <f>IF(IFERROR(MATCH(G22,'Выпадающие списки'!H:H,0),0),"СМП",IF(IFERROR(MATCH(G22,'Выпадающие списки'!E:E,0),0),"ОРИ","Державки или Стержни"))</f>
        <v>СМП</v>
      </c>
      <c r="G22" s="375" t="s">
        <v>137</v>
      </c>
      <c r="H22" s="154" t="s">
        <v>107</v>
      </c>
      <c r="I22" s="206">
        <v>0</v>
      </c>
      <c r="J22" s="392"/>
      <c r="L22" s="83"/>
      <c r="N22" s="83"/>
    </row>
    <row r="23" spans="1:14" ht="52.5" customHeight="1" thickBot="1" x14ac:dyDescent="0.3">
      <c r="A23" s="279" t="s">
        <v>148</v>
      </c>
      <c r="B23" s="280" t="s">
        <v>109</v>
      </c>
      <c r="C23" s="12">
        <v>7325104319</v>
      </c>
      <c r="D23" s="118">
        <v>45265</v>
      </c>
      <c r="E23" s="115">
        <f t="shared" si="0"/>
        <v>46360</v>
      </c>
      <c r="F23" s="295" t="str">
        <f>IF(IFERROR(MATCH(G23,'Выпадающие списки'!H:H,0),0),"СМП",IF(IFERROR(MATCH(G23,'Выпадающие списки'!E:E,0),0),"ОРИ","Державки или Стержни"))</f>
        <v>ОРИ</v>
      </c>
      <c r="G23" s="376" t="s">
        <v>35</v>
      </c>
      <c r="H23" s="155" t="s">
        <v>59</v>
      </c>
      <c r="I23" s="207">
        <v>535</v>
      </c>
      <c r="J23" s="2" t="str">
        <f>IF(IFERROR(MATCH(C23,'Выпадающие списки'!K2:K17,0),0),"Заказчик", "Конкурент")</f>
        <v>Заказчик</v>
      </c>
      <c r="L23" s="83"/>
      <c r="N23" s="83"/>
    </row>
    <row r="24" spans="1:14" ht="41.25" customHeight="1" x14ac:dyDescent="0.25">
      <c r="A24" s="463" t="s">
        <v>149</v>
      </c>
      <c r="B24" s="469" t="s">
        <v>110</v>
      </c>
      <c r="C24" s="440">
        <v>5043052193</v>
      </c>
      <c r="D24" s="43" t="s">
        <v>29</v>
      </c>
      <c r="E24" s="43" t="str">
        <f t="shared" si="0"/>
        <v>-</v>
      </c>
      <c r="F24" s="89" t="str">
        <f>IF(IFERROR(MATCH(G24,'Выпадающие списки'!H:H,0),0),"СМП",IF(IFERROR(MATCH(G24,'Выпадающие списки'!E:E,0),0),"ОРИ","Державки или Стержни"))</f>
        <v>ОРИ</v>
      </c>
      <c r="G24" s="368" t="s">
        <v>48</v>
      </c>
      <c r="H24" s="150" t="s">
        <v>67</v>
      </c>
      <c r="I24" s="203">
        <v>0</v>
      </c>
      <c r="J24" s="390" t="str">
        <f>IF(IFERROR(MATCH(C24,'Выпадающие списки'!K2:K17,0),0),"Заказчик", "Конкурент")</f>
        <v>Заказчик</v>
      </c>
      <c r="L24" s="83"/>
      <c r="N24" s="83"/>
    </row>
    <row r="25" spans="1:14" ht="31.5" customHeight="1" x14ac:dyDescent="0.25">
      <c r="A25" s="464"/>
      <c r="B25" s="470"/>
      <c r="C25" s="460"/>
      <c r="D25" s="44" t="s">
        <v>29</v>
      </c>
      <c r="E25" s="44" t="str">
        <f t="shared" si="0"/>
        <v>-</v>
      </c>
      <c r="F25" s="90" t="str">
        <f>IF(IFERROR(MATCH(G25,'Выпадающие списки'!H:H,0),0),"СМП",IF(IFERROR(MATCH(G25,'Выпадающие списки'!E:E,0),0),"ОРИ","Державки или Стержни"))</f>
        <v>ОРИ</v>
      </c>
      <c r="G25" s="369" t="s">
        <v>43</v>
      </c>
      <c r="H25" s="151" t="s">
        <v>65</v>
      </c>
      <c r="I25" s="201">
        <v>0</v>
      </c>
      <c r="J25" s="391"/>
      <c r="L25" s="83"/>
      <c r="N25" s="83"/>
    </row>
    <row r="26" spans="1:14" ht="42.75" customHeight="1" x14ac:dyDescent="0.25">
      <c r="A26" s="464"/>
      <c r="B26" s="470"/>
      <c r="C26" s="460"/>
      <c r="D26" s="102">
        <v>45035</v>
      </c>
      <c r="E26" s="44">
        <f t="shared" si="0"/>
        <v>46130</v>
      </c>
      <c r="F26" s="90" t="str">
        <f>IF(IFERROR(MATCH(G26,'Выпадающие списки'!H:H,0),0),"СМП",IF(IFERROR(MATCH(G26,'Выпадающие списки'!E:E,0),0),"ОРИ","Державки или Стержни"))</f>
        <v>ОРИ</v>
      </c>
      <c r="G26" s="369" t="s">
        <v>35</v>
      </c>
      <c r="H26" s="151" t="s">
        <v>59</v>
      </c>
      <c r="I26" s="201">
        <v>30</v>
      </c>
      <c r="J26" s="391"/>
      <c r="L26" s="83"/>
      <c r="N26" s="83"/>
    </row>
    <row r="27" spans="1:14" ht="28.5" customHeight="1" x14ac:dyDescent="0.25">
      <c r="A27" s="464"/>
      <c r="B27" s="470"/>
      <c r="C27" s="460"/>
      <c r="D27" s="44" t="s">
        <v>29</v>
      </c>
      <c r="E27" s="44" t="str">
        <f t="shared" si="0"/>
        <v>-</v>
      </c>
      <c r="F27" s="90" t="str">
        <f>IF(IFERROR(MATCH(G27,'Выпадающие списки'!H:H,0),0),"СМП",IF(IFERROR(MATCH(G27,'Выпадающие списки'!E:E,0),0),"ОРИ","Державки или Стержни"))</f>
        <v>ОРИ</v>
      </c>
      <c r="G27" s="369" t="s">
        <v>47</v>
      </c>
      <c r="H27" s="151" t="s">
        <v>66</v>
      </c>
      <c r="I27" s="201">
        <v>0</v>
      </c>
      <c r="J27" s="391"/>
      <c r="L27" s="83"/>
      <c r="N27" s="83"/>
    </row>
    <row r="28" spans="1:14" ht="24" customHeight="1" x14ac:dyDescent="0.25">
      <c r="A28" s="464"/>
      <c r="B28" s="470"/>
      <c r="C28" s="460"/>
      <c r="D28" s="102">
        <v>45035</v>
      </c>
      <c r="E28" s="44">
        <f t="shared" si="0"/>
        <v>46130</v>
      </c>
      <c r="F28" s="90" t="str">
        <f>IF(IFERROR(MATCH(G28,'Выпадающие списки'!H:H,0),0),"СМП",IF(IFERROR(MATCH(G28,'Выпадающие списки'!E:E,0),0),"ОРИ","Державки или Стержни"))</f>
        <v>ОРИ</v>
      </c>
      <c r="G28" s="369" t="s">
        <v>38</v>
      </c>
      <c r="H28" s="151" t="s">
        <v>61</v>
      </c>
      <c r="I28" s="201">
        <v>8</v>
      </c>
      <c r="J28" s="391"/>
      <c r="L28" s="83"/>
      <c r="N28" s="83"/>
    </row>
    <row r="29" spans="1:14" ht="36" customHeight="1" x14ac:dyDescent="0.25">
      <c r="A29" s="464"/>
      <c r="B29" s="470"/>
      <c r="C29" s="460"/>
      <c r="D29" s="102">
        <v>45035</v>
      </c>
      <c r="E29" s="44">
        <f t="shared" si="0"/>
        <v>46130</v>
      </c>
      <c r="F29" s="90" t="str">
        <f>IF(IFERROR(MATCH(G29,'Выпадающие списки'!H:H,0),0),"СМП",IF(IFERROR(MATCH(G29,'Выпадающие списки'!E:E,0),0),"ОРИ","Державки или Стержни"))</f>
        <v>ОРИ</v>
      </c>
      <c r="G29" s="369" t="s">
        <v>40</v>
      </c>
      <c r="H29" s="151" t="s">
        <v>63</v>
      </c>
      <c r="I29" s="201">
        <v>4</v>
      </c>
      <c r="J29" s="391"/>
      <c r="L29" s="83"/>
      <c r="N29" s="83"/>
    </row>
    <row r="30" spans="1:14" ht="27.75" customHeight="1" x14ac:dyDescent="0.25">
      <c r="A30" s="464"/>
      <c r="B30" s="470"/>
      <c r="C30" s="460"/>
      <c r="D30" s="44" t="s">
        <v>29</v>
      </c>
      <c r="E30" s="44" t="str">
        <f t="shared" si="0"/>
        <v>-</v>
      </c>
      <c r="F30" s="90" t="str">
        <f>IF(IFERROR(MATCH(G30,'Выпадающие списки'!H:H,0),0),"СМП",IF(IFERROR(MATCH(G30,'Выпадающие списки'!E:E,0),0),"ОРИ","Державки или Стержни"))</f>
        <v>ОРИ</v>
      </c>
      <c r="G30" s="369" t="s">
        <v>118</v>
      </c>
      <c r="H30" s="151" t="s">
        <v>120</v>
      </c>
      <c r="I30" s="201">
        <v>0</v>
      </c>
      <c r="J30" s="391"/>
      <c r="L30" s="83"/>
      <c r="N30" s="83"/>
    </row>
    <row r="31" spans="1:14" ht="33" customHeight="1" x14ac:dyDescent="0.25">
      <c r="A31" s="464"/>
      <c r="B31" s="470"/>
      <c r="C31" s="460"/>
      <c r="D31" s="44" t="s">
        <v>29</v>
      </c>
      <c r="E31" s="44" t="str">
        <f t="shared" si="0"/>
        <v>-</v>
      </c>
      <c r="F31" s="90" t="str">
        <f>IF(IFERROR(MATCH(G31,'Выпадающие списки'!H:H,0),0),"СМП",IF(IFERROR(MATCH(G31,'Выпадающие списки'!E:E,0),0),"ОРИ","Державки или Стержни"))</f>
        <v>ОРИ</v>
      </c>
      <c r="G31" s="369" t="s">
        <v>39</v>
      </c>
      <c r="H31" s="151" t="s">
        <v>62</v>
      </c>
      <c r="I31" s="201">
        <v>0</v>
      </c>
      <c r="J31" s="391"/>
      <c r="L31" s="83"/>
      <c r="N31" s="83"/>
    </row>
    <row r="32" spans="1:14" ht="49.5" customHeight="1" thickBot="1" x14ac:dyDescent="0.3">
      <c r="A32" s="465"/>
      <c r="B32" s="471"/>
      <c r="C32" s="441"/>
      <c r="D32" s="95" t="s">
        <v>29</v>
      </c>
      <c r="E32" s="45" t="str">
        <f t="shared" si="0"/>
        <v>-</v>
      </c>
      <c r="F32" s="91" t="str">
        <f>IF(IFERROR(MATCH(G32,'Выпадающие списки'!H:H,0),0),"СМП",IF(IFERROR(MATCH(G32,'Выпадающие списки'!E:E,0),0),"ОРИ","Державки или Стержни"))</f>
        <v>ОРИ</v>
      </c>
      <c r="G32" s="370" t="s">
        <v>119</v>
      </c>
      <c r="H32" s="152" t="s">
        <v>121</v>
      </c>
      <c r="I32" s="204">
        <v>0</v>
      </c>
      <c r="J32" s="392"/>
      <c r="L32" s="83"/>
      <c r="N32" s="83"/>
    </row>
    <row r="33" spans="1:14" ht="33" customHeight="1" x14ac:dyDescent="0.25">
      <c r="A33" s="419" t="s">
        <v>150</v>
      </c>
      <c r="B33" s="466" t="s">
        <v>111</v>
      </c>
      <c r="C33" s="454">
        <v>7017052049</v>
      </c>
      <c r="D33" s="101">
        <v>45698</v>
      </c>
      <c r="E33" s="43">
        <f t="shared" si="0"/>
        <v>46793</v>
      </c>
      <c r="F33" s="89" t="str">
        <f>IF(IFERROR(MATCH(G33,'Выпадающие списки'!H:H,0),0),"СМП",IF(IFERROR(MATCH(G33,'Выпадающие списки'!E:E,0),0),"ОРИ","Державки или Стержни"))</f>
        <v>ОРИ</v>
      </c>
      <c r="G33" s="368" t="s">
        <v>50</v>
      </c>
      <c r="H33" s="156" t="s">
        <v>69</v>
      </c>
      <c r="I33" s="199">
        <v>1</v>
      </c>
      <c r="J33" s="390" t="str">
        <f>IF(IFERROR(MATCH(C33,'Выпадающие списки'!K2:K17,0),0),"Заказчик", "Конкурент")</f>
        <v>Заказчик</v>
      </c>
      <c r="L33" s="83"/>
      <c r="N33" s="83"/>
    </row>
    <row r="34" spans="1:14" ht="33" customHeight="1" x14ac:dyDescent="0.25">
      <c r="A34" s="420"/>
      <c r="B34" s="467"/>
      <c r="C34" s="468"/>
      <c r="D34" s="102">
        <v>45595</v>
      </c>
      <c r="E34" s="44">
        <f t="shared" si="0"/>
        <v>46690</v>
      </c>
      <c r="F34" s="90" t="str">
        <f>IF(IFERROR(MATCH(G34,'Выпадающие списки'!H:H,0),0),"СМП",IF(IFERROR(MATCH(G34,'Выпадающие списки'!E:E,0),0),"ОРИ","Державки или Стержни"))</f>
        <v>ОРИ</v>
      </c>
      <c r="G34" s="369" t="s">
        <v>35</v>
      </c>
      <c r="H34" s="148" t="s">
        <v>59</v>
      </c>
      <c r="I34" s="200">
        <v>0</v>
      </c>
      <c r="J34" s="391"/>
      <c r="L34" s="83"/>
      <c r="N34" s="83"/>
    </row>
    <row r="35" spans="1:14" ht="33" customHeight="1" x14ac:dyDescent="0.25">
      <c r="A35" s="420"/>
      <c r="B35" s="467"/>
      <c r="C35" s="468"/>
      <c r="D35" s="102">
        <v>45698</v>
      </c>
      <c r="E35" s="44">
        <f t="shared" si="0"/>
        <v>46793</v>
      </c>
      <c r="F35" s="90" t="str">
        <f>IF(IFERROR(MATCH(G35,'Выпадающие списки'!H:H,0),0),"СМП",IF(IFERROR(MATCH(G35,'Выпадающие списки'!E:E,0),0),"ОРИ","Державки или Стержни"))</f>
        <v>ОРИ</v>
      </c>
      <c r="G35" s="369" t="s">
        <v>57</v>
      </c>
      <c r="H35" s="148" t="s">
        <v>72</v>
      </c>
      <c r="I35" s="200">
        <v>711</v>
      </c>
      <c r="J35" s="391"/>
      <c r="L35" s="83"/>
      <c r="N35" s="83"/>
    </row>
    <row r="36" spans="1:14" ht="60.75" customHeight="1" x14ac:dyDescent="0.25">
      <c r="A36" s="420"/>
      <c r="B36" s="467"/>
      <c r="C36" s="468"/>
      <c r="D36" s="44" t="s">
        <v>29</v>
      </c>
      <c r="E36" s="44" t="str">
        <f t="shared" si="0"/>
        <v>-</v>
      </c>
      <c r="F36" s="90" t="str">
        <f>IF(IFERROR(MATCH(G36,'Выпадающие списки'!H:H,0),0),"СМП",IF(IFERROR(MATCH(G36,'Выпадающие списки'!E:E,0),0),"ОРИ","Державки или Стержни"))</f>
        <v>ОРИ</v>
      </c>
      <c r="G36" s="369" t="s">
        <v>55</v>
      </c>
      <c r="H36" s="148" t="s">
        <v>73</v>
      </c>
      <c r="I36" s="200">
        <v>0</v>
      </c>
      <c r="J36" s="391"/>
      <c r="L36" s="83"/>
      <c r="N36" s="83"/>
    </row>
    <row r="37" spans="1:14" ht="45.75" customHeight="1" x14ac:dyDescent="0.25">
      <c r="A37" s="420"/>
      <c r="B37" s="467"/>
      <c r="C37" s="468"/>
      <c r="D37" s="44" t="s">
        <v>29</v>
      </c>
      <c r="E37" s="44" t="str">
        <f t="shared" si="0"/>
        <v>-</v>
      </c>
      <c r="F37" s="90" t="str">
        <f>IF(IFERROR(MATCH(G37,'Выпадающие списки'!H:H,0),0),"СМП",IF(IFERROR(MATCH(G37,'Выпадающие списки'!E:E,0),0),"ОРИ","Державки или Стержни"))</f>
        <v>ОРИ</v>
      </c>
      <c r="G37" s="369" t="s">
        <v>38</v>
      </c>
      <c r="H37" s="148" t="s">
        <v>61</v>
      </c>
      <c r="I37" s="200">
        <v>0</v>
      </c>
      <c r="J37" s="391"/>
      <c r="L37" s="83"/>
      <c r="N37" s="83"/>
    </row>
    <row r="38" spans="1:14" ht="28.5" customHeight="1" x14ac:dyDescent="0.25">
      <c r="A38" s="420"/>
      <c r="B38" s="467"/>
      <c r="C38" s="468"/>
      <c r="D38" s="44" t="s">
        <v>29</v>
      </c>
      <c r="E38" s="44" t="str">
        <f t="shared" si="0"/>
        <v>-</v>
      </c>
      <c r="F38" s="90" t="str">
        <f>IF(IFERROR(MATCH(G38,'Выпадающие списки'!H:H,0),0),"СМП",IF(IFERROR(MATCH(G38,'Выпадающие списки'!E:E,0),0),"ОРИ","Державки или Стержни"))</f>
        <v>ОРИ</v>
      </c>
      <c r="G38" s="369" t="s">
        <v>118</v>
      </c>
      <c r="H38" s="148" t="s">
        <v>120</v>
      </c>
      <c r="I38" s="200">
        <v>0</v>
      </c>
      <c r="J38" s="391"/>
      <c r="L38" s="83"/>
      <c r="N38" s="83"/>
    </row>
    <row r="39" spans="1:14" ht="28.5" customHeight="1" x14ac:dyDescent="0.25">
      <c r="A39" s="420"/>
      <c r="B39" s="467"/>
      <c r="C39" s="468"/>
      <c r="D39" s="44" t="s">
        <v>29</v>
      </c>
      <c r="E39" s="44" t="str">
        <f t="shared" si="0"/>
        <v>-</v>
      </c>
      <c r="F39" s="90" t="str">
        <f>IF(IFERROR(MATCH(G39,'Выпадающие списки'!H:H,0),0),"СМП",IF(IFERROR(MATCH(G39,'Выпадающие списки'!E:E,0),0),"ОРИ","Державки или Стержни"))</f>
        <v>СМП</v>
      </c>
      <c r="G39" s="369" t="s">
        <v>51</v>
      </c>
      <c r="H39" s="148" t="s">
        <v>70</v>
      </c>
      <c r="I39" s="200">
        <v>0</v>
      </c>
      <c r="J39" s="391"/>
      <c r="L39" s="83"/>
      <c r="N39" s="83"/>
    </row>
    <row r="40" spans="1:14" ht="48" customHeight="1" x14ac:dyDescent="0.25">
      <c r="A40" s="420"/>
      <c r="B40" s="467"/>
      <c r="C40" s="468"/>
      <c r="D40" s="44" t="s">
        <v>29</v>
      </c>
      <c r="E40" s="44" t="str">
        <f t="shared" si="0"/>
        <v>-</v>
      </c>
      <c r="F40" s="90" t="str">
        <f>IF(IFERROR(MATCH(G40,'Выпадающие списки'!H:H,0),0),"СМП",IF(IFERROR(MATCH(G40,'Выпадающие списки'!E:E,0),0),"ОРИ","Державки или Стержни"))</f>
        <v>ОРИ</v>
      </c>
      <c r="G40" s="369" t="s">
        <v>86</v>
      </c>
      <c r="H40" s="148" t="s">
        <v>98</v>
      </c>
      <c r="I40" s="200">
        <v>0</v>
      </c>
      <c r="J40" s="391"/>
      <c r="L40" s="83"/>
      <c r="N40" s="83"/>
    </row>
    <row r="41" spans="1:14" ht="28.5" customHeight="1" x14ac:dyDescent="0.25">
      <c r="A41" s="420"/>
      <c r="B41" s="467"/>
      <c r="C41" s="468"/>
      <c r="D41" s="102">
        <v>45246</v>
      </c>
      <c r="E41" s="44">
        <f t="shared" si="0"/>
        <v>46341</v>
      </c>
      <c r="F41" s="90" t="str">
        <f>IF(IFERROR(MATCH(G41,'Выпадающие списки'!H:H,0),0),"СМП",IF(IFERROR(MATCH(G41,'Выпадающие списки'!E:E,0),0),"ОРИ","Державки или Стержни"))</f>
        <v>ОРИ</v>
      </c>
      <c r="G41" s="369" t="s">
        <v>47</v>
      </c>
      <c r="H41" s="148" t="s">
        <v>66</v>
      </c>
      <c r="I41" s="200">
        <v>7</v>
      </c>
      <c r="J41" s="391"/>
      <c r="L41" s="83"/>
      <c r="N41" s="83"/>
    </row>
    <row r="42" spans="1:14" ht="28.5" customHeight="1" x14ac:dyDescent="0.25">
      <c r="A42" s="420"/>
      <c r="B42" s="467"/>
      <c r="C42" s="468"/>
      <c r="D42" s="44" t="s">
        <v>29</v>
      </c>
      <c r="E42" s="44" t="str">
        <f t="shared" si="0"/>
        <v>-</v>
      </c>
      <c r="F42" s="90" t="str">
        <f>IF(IFERROR(MATCH(G42,'Выпадающие списки'!H:H,0),0),"СМП",IF(IFERROR(MATCH(G42,'Выпадающие списки'!E:E,0),0),"ОРИ","Державки или Стержни"))</f>
        <v>ОРИ</v>
      </c>
      <c r="G42" s="369" t="s">
        <v>143</v>
      </c>
      <c r="H42" s="148" t="s">
        <v>144</v>
      </c>
      <c r="I42" s="200">
        <v>0</v>
      </c>
      <c r="J42" s="391"/>
      <c r="L42" s="83"/>
      <c r="N42" s="83"/>
    </row>
    <row r="43" spans="1:14" ht="28.5" customHeight="1" thickBot="1" x14ac:dyDescent="0.3">
      <c r="A43" s="420"/>
      <c r="B43" s="467"/>
      <c r="C43" s="468"/>
      <c r="D43" s="45" t="s">
        <v>29</v>
      </c>
      <c r="E43" s="45" t="str">
        <f t="shared" si="0"/>
        <v>-</v>
      </c>
      <c r="F43" s="91" t="str">
        <f>IF(IFERROR(MATCH(G43,'Выпадающие списки'!H:H,0),0),"СМП",IF(IFERROR(MATCH(G43,'Выпадающие списки'!E:E,0),0),"ОРИ","Державки или Стержни"))</f>
        <v>ОРИ</v>
      </c>
      <c r="G43" s="370" t="s">
        <v>48</v>
      </c>
      <c r="H43" s="149" t="s">
        <v>67</v>
      </c>
      <c r="I43" s="202">
        <v>0</v>
      </c>
      <c r="J43" s="392"/>
      <c r="L43" s="83"/>
      <c r="N43" s="83"/>
    </row>
    <row r="44" spans="1:14" ht="70.5" customHeight="1" x14ac:dyDescent="0.25">
      <c r="A44" s="463" t="s">
        <v>151</v>
      </c>
      <c r="B44" s="469" t="s">
        <v>112</v>
      </c>
      <c r="C44" s="440">
        <v>1215136780</v>
      </c>
      <c r="D44" s="43">
        <v>45587</v>
      </c>
      <c r="E44" s="43">
        <f t="shared" si="0"/>
        <v>46682</v>
      </c>
      <c r="F44" s="89" t="str">
        <f>IF(IFERROR(MATCH(G44,'Выпадающие списки'!H:H,0),0),"СМП",IF(IFERROR(MATCH(G44,'Выпадающие списки'!E:E,0),0),"ОРИ","Державки или Стержни"))</f>
        <v>ОРИ</v>
      </c>
      <c r="G44" s="371" t="s">
        <v>38</v>
      </c>
      <c r="H44" s="150" t="s">
        <v>61</v>
      </c>
      <c r="I44" s="203">
        <v>14</v>
      </c>
      <c r="J44" s="390" t="str">
        <f>IF(IFERROR(MATCH(C44,'Выпадающие списки'!K2:K17,0),0),"Заказчик", "Конкурент")</f>
        <v>Конкурент</v>
      </c>
      <c r="L44" s="83"/>
      <c r="N44" s="83"/>
    </row>
    <row r="45" spans="1:14" ht="34.5" customHeight="1" thickBot="1" x14ac:dyDescent="0.3">
      <c r="A45" s="465"/>
      <c r="B45" s="472"/>
      <c r="C45" s="441"/>
      <c r="D45" s="367">
        <v>45587</v>
      </c>
      <c r="E45" s="45">
        <f t="shared" si="0"/>
        <v>46682</v>
      </c>
      <c r="F45" s="91" t="str">
        <f>IF(IFERROR(MATCH(G45,'Выпадающие списки'!H:H,0),0),"СМП",IF(IFERROR(MATCH(G45,'Выпадающие списки'!E:E,0),0),"ОРИ","Державки или Стержни"))</f>
        <v>ОРИ</v>
      </c>
      <c r="G45" s="373" t="s">
        <v>35</v>
      </c>
      <c r="H45" s="157" t="s">
        <v>59</v>
      </c>
      <c r="I45" s="208">
        <v>89</v>
      </c>
      <c r="J45" s="392"/>
      <c r="L45" s="83"/>
      <c r="N45" s="83"/>
    </row>
    <row r="46" spans="1:14" ht="18.75" x14ac:dyDescent="0.25">
      <c r="A46" s="416" t="s">
        <v>152</v>
      </c>
      <c r="B46" s="442" t="s">
        <v>113</v>
      </c>
      <c r="C46" s="443">
        <v>5010054413</v>
      </c>
      <c r="D46" s="46">
        <v>45029</v>
      </c>
      <c r="E46" s="43">
        <f t="shared" si="0"/>
        <v>46124</v>
      </c>
      <c r="F46" s="89" t="str">
        <f>IF(IFERROR(MATCH(G46,'Выпадающие списки'!H:H,0),0),"СМП",IF(IFERROR(MATCH(G46,'Выпадающие списки'!E:E,0),0),"ОРИ","Державки или Стержни"))</f>
        <v>ОРИ</v>
      </c>
      <c r="G46" s="371" t="s">
        <v>38</v>
      </c>
      <c r="H46" s="150" t="s">
        <v>61</v>
      </c>
      <c r="I46" s="203">
        <v>316</v>
      </c>
      <c r="J46" s="425" t="str">
        <f>IF(IFERROR(MATCH(C46,'Выпадающие списки'!K2:K17,0),0),"Заказчик", "Конкурент")</f>
        <v>Заказчик</v>
      </c>
      <c r="L46" s="83"/>
      <c r="N46" s="83"/>
    </row>
    <row r="47" spans="1:14" ht="18.75" x14ac:dyDescent="0.25">
      <c r="A47" s="417"/>
      <c r="B47" s="442"/>
      <c r="C47" s="444"/>
      <c r="D47" s="44">
        <v>45029</v>
      </c>
      <c r="E47" s="44">
        <f t="shared" si="0"/>
        <v>46124</v>
      </c>
      <c r="F47" s="90" t="str">
        <f>IF(IFERROR(MATCH(G47,'Выпадающие списки'!H:H,0),0),"СМП",IF(IFERROR(MATCH(G47,'Выпадающие списки'!E:E,0),0),"ОРИ","Державки или Стержни"))</f>
        <v>ОРИ</v>
      </c>
      <c r="G47" s="372" t="s">
        <v>35</v>
      </c>
      <c r="H47" s="151" t="s">
        <v>37</v>
      </c>
      <c r="I47" s="201">
        <v>360</v>
      </c>
      <c r="J47" s="426"/>
      <c r="L47" s="83"/>
      <c r="N47" s="83"/>
    </row>
    <row r="48" spans="1:14" ht="61.5" customHeight="1" thickBot="1" x14ac:dyDescent="0.3">
      <c r="A48" s="418"/>
      <c r="B48" s="429"/>
      <c r="C48" s="445"/>
      <c r="D48" s="45">
        <v>45029</v>
      </c>
      <c r="E48" s="45">
        <f t="shared" si="0"/>
        <v>46124</v>
      </c>
      <c r="F48" s="91" t="str">
        <f>IF(IFERROR(MATCH(G48,'Выпадающие списки'!H:H,0),0),"СМП",IF(IFERROR(MATCH(G48,'Выпадающие списки'!E:E,0),0),"ОРИ","Державки или Стержни"))</f>
        <v>ОРИ</v>
      </c>
      <c r="G48" s="373" t="s">
        <v>40</v>
      </c>
      <c r="H48" s="152" t="s">
        <v>63</v>
      </c>
      <c r="I48" s="204">
        <v>26</v>
      </c>
      <c r="J48" s="427"/>
      <c r="L48" s="83"/>
      <c r="N48" s="83"/>
    </row>
    <row r="49" spans="1:14" ht="18.75" x14ac:dyDescent="0.25">
      <c r="A49" s="417" t="s">
        <v>7</v>
      </c>
      <c r="B49" s="450" t="s">
        <v>153</v>
      </c>
      <c r="C49" s="444">
        <v>5257164240</v>
      </c>
      <c r="D49" s="94">
        <v>45734</v>
      </c>
      <c r="E49" s="43">
        <f t="shared" si="0"/>
        <v>46829</v>
      </c>
      <c r="F49" s="89" t="str">
        <f>IF(IFERROR(MATCH(G49,'Выпадающие списки'!H:H,0),0),"СМП",IF(IFERROR(MATCH(G49,'Выпадающие списки'!E:E,0),0),"ОРИ","Державки или Стержни"))</f>
        <v>ОРИ</v>
      </c>
      <c r="G49" s="368" t="s">
        <v>42</v>
      </c>
      <c r="H49" s="158" t="s">
        <v>76</v>
      </c>
      <c r="I49" s="209">
        <v>9</v>
      </c>
      <c r="J49" s="425" t="str">
        <f>IF(IFERROR(MATCH(C49,'Выпадающие списки'!K2:K17,0),0),"Заказчик", "Конкурент")</f>
        <v>Заказчик</v>
      </c>
      <c r="L49" s="83"/>
      <c r="N49" s="83"/>
    </row>
    <row r="50" spans="1:14" ht="18.75" x14ac:dyDescent="0.25">
      <c r="A50" s="417"/>
      <c r="B50" s="451"/>
      <c r="C50" s="444"/>
      <c r="D50" s="31">
        <v>45183</v>
      </c>
      <c r="E50" s="44">
        <f t="shared" si="0"/>
        <v>46278</v>
      </c>
      <c r="F50" s="90" t="str">
        <f>IF(IFERROR(MATCH(G50,'Выпадающие списки'!H:H,0),0),"СМП",IF(IFERROR(MATCH(G50,'Выпадающие списки'!E:E,0),0),"ОРИ","Державки или Стержни"))</f>
        <v>ОРИ</v>
      </c>
      <c r="G50" s="369" t="s">
        <v>38</v>
      </c>
      <c r="H50" s="151" t="s">
        <v>61</v>
      </c>
      <c r="I50" s="201">
        <v>21</v>
      </c>
      <c r="J50" s="426"/>
      <c r="L50" s="83"/>
      <c r="N50" s="83"/>
    </row>
    <row r="51" spans="1:14" ht="18.75" x14ac:dyDescent="0.25">
      <c r="A51" s="417"/>
      <c r="B51" s="451"/>
      <c r="C51" s="444"/>
      <c r="D51" s="31">
        <v>45772</v>
      </c>
      <c r="E51" s="44">
        <f t="shared" si="0"/>
        <v>46867</v>
      </c>
      <c r="F51" s="90" t="str">
        <f>IF(IFERROR(MATCH(G51,'Выпадающие списки'!H:H,0),0),"СМП",IF(IFERROR(MATCH(G51,'Выпадающие списки'!E:E,0),0),"ОРИ","Державки или Стержни"))</f>
        <v>ОРИ</v>
      </c>
      <c r="G51" s="369" t="s">
        <v>35</v>
      </c>
      <c r="H51" s="151" t="s">
        <v>59</v>
      </c>
      <c r="I51" s="201">
        <v>6</v>
      </c>
      <c r="J51" s="426"/>
      <c r="L51" s="83"/>
      <c r="N51" s="83"/>
    </row>
    <row r="52" spans="1:14" ht="19.5" thickBot="1" x14ac:dyDescent="0.3">
      <c r="A52" s="418"/>
      <c r="B52" s="452"/>
      <c r="C52" s="445"/>
      <c r="D52" s="93">
        <v>45142</v>
      </c>
      <c r="E52" s="45">
        <f t="shared" si="0"/>
        <v>46237</v>
      </c>
      <c r="F52" s="91" t="str">
        <f>IF(IFERROR(MATCH(G52,'Выпадающие списки'!H:H,0),0),"СМП",IF(IFERROR(MATCH(G52,'Выпадающие списки'!E:E,0),0),"ОРИ","Державки или Стержни"))</f>
        <v>ОРИ</v>
      </c>
      <c r="G52" s="370" t="s">
        <v>43</v>
      </c>
      <c r="H52" s="152" t="s">
        <v>65</v>
      </c>
      <c r="I52" s="204">
        <v>32</v>
      </c>
      <c r="J52" s="427"/>
      <c r="L52" s="83"/>
      <c r="N52" s="83"/>
    </row>
    <row r="53" spans="1:14" ht="96.75" customHeight="1" thickBot="1" x14ac:dyDescent="0.3">
      <c r="A53" s="281" t="s">
        <v>186</v>
      </c>
      <c r="B53" s="223" t="s">
        <v>187</v>
      </c>
      <c r="C53" s="79">
        <v>6324078103</v>
      </c>
      <c r="D53" s="116">
        <v>45370</v>
      </c>
      <c r="E53" s="115">
        <f t="shared" si="0"/>
        <v>46465</v>
      </c>
      <c r="F53" s="295" t="str">
        <f>IF(IFERROR(MATCH(G53,'Выпадающие списки'!H:H,0),0),"СМП",IF(IFERROR(MATCH(G53,'Выпадающие списки'!E:E,0),0),"ОРИ","Державки или Стержни"))</f>
        <v>Державки или Стержни</v>
      </c>
      <c r="G53" s="376" t="s">
        <v>46</v>
      </c>
      <c r="H53" s="155" t="s">
        <v>59</v>
      </c>
      <c r="I53" s="207">
        <v>43</v>
      </c>
      <c r="J53" s="48" t="str">
        <f>IF(IFERROR(MATCH(C53,'Выпадающие списки'!K2:K17,0),0),"Заказчик", "Конкурент")</f>
        <v>Заказчик</v>
      </c>
      <c r="L53" s="83"/>
      <c r="N53" s="83"/>
    </row>
    <row r="54" spans="1:14" ht="18.75" x14ac:dyDescent="0.25">
      <c r="A54" s="419" t="s">
        <v>185</v>
      </c>
      <c r="B54" s="424" t="s">
        <v>140</v>
      </c>
      <c r="C54" s="444">
        <v>5834118947</v>
      </c>
      <c r="D54" s="43">
        <v>45510</v>
      </c>
      <c r="E54" s="43">
        <f t="shared" si="0"/>
        <v>46605</v>
      </c>
      <c r="F54" s="89" t="str">
        <f>IF(IFERROR(MATCH(G54,'Выпадающие списки'!H:H,0),0),"СМП",IF(IFERROR(MATCH(G54,'Выпадающие списки'!E:E,0),0),"ОРИ","Державки или Стержни"))</f>
        <v>ОРИ</v>
      </c>
      <c r="G54" s="377" t="s">
        <v>47</v>
      </c>
      <c r="H54" s="150" t="s">
        <v>66</v>
      </c>
      <c r="I54" s="203">
        <v>2688</v>
      </c>
      <c r="J54" s="425" t="str">
        <f>IF(IFERROR(MATCH(C54,'Выпадающие списки'!K2:K17,0),0),"Заказчик", "Конкурент")</f>
        <v>Заказчик</v>
      </c>
      <c r="L54" s="83"/>
      <c r="N54" s="83"/>
    </row>
    <row r="55" spans="1:14" ht="70.5" customHeight="1" thickBot="1" x14ac:dyDescent="0.3">
      <c r="A55" s="421"/>
      <c r="B55" s="423"/>
      <c r="C55" s="445"/>
      <c r="D55" s="45">
        <v>45735</v>
      </c>
      <c r="E55" s="45">
        <f t="shared" si="0"/>
        <v>46830</v>
      </c>
      <c r="F55" s="91" t="str">
        <f>IF(IFERROR(MATCH(G55,'Выпадающие списки'!H:H,0),0),"СМП",IF(IFERROR(MATCH(G55,'Выпадающие списки'!E:E,0),0),"ОРИ","Державки или Стержни"))</f>
        <v>ОРИ</v>
      </c>
      <c r="G55" s="373" t="s">
        <v>48</v>
      </c>
      <c r="H55" s="159" t="s">
        <v>67</v>
      </c>
      <c r="I55" s="210">
        <v>1833</v>
      </c>
      <c r="J55" s="427"/>
      <c r="L55" s="83"/>
      <c r="N55" s="83"/>
    </row>
    <row r="56" spans="1:14" ht="105.75" customHeight="1" thickBot="1" x14ac:dyDescent="0.3">
      <c r="A56" s="282" t="s">
        <v>190</v>
      </c>
      <c r="B56" s="223" t="s">
        <v>191</v>
      </c>
      <c r="C56" s="85">
        <v>7814685557</v>
      </c>
      <c r="D56" s="116">
        <v>45728</v>
      </c>
      <c r="E56" s="115">
        <f t="shared" ref="E56:E101" si="1">IF(D56="-","-",D56+1095)</f>
        <v>46823</v>
      </c>
      <c r="F56" s="295" t="str">
        <f>IF(IFERROR(MATCH(G56,'Выпадающие списки'!H:H,0),0),"СМП",IF(IFERROR(MATCH(G56,'Выпадающие списки'!E:E,0),0),"ОРИ","Державки или Стержни"))</f>
        <v>ОРИ</v>
      </c>
      <c r="G56" s="378" t="s">
        <v>49</v>
      </c>
      <c r="H56" s="160" t="s">
        <v>68</v>
      </c>
      <c r="I56" s="211">
        <v>17</v>
      </c>
      <c r="J56" s="48" t="str">
        <f>IF(IFERROR(MATCH(C56,'Выпадающие списки'!K2:K17,0),0),"Заказчик", "Конкурент")</f>
        <v>Заказчик</v>
      </c>
      <c r="L56" s="83"/>
      <c r="N56" s="83"/>
    </row>
    <row r="57" spans="1:14" ht="63" customHeight="1" x14ac:dyDescent="0.25">
      <c r="A57" s="416" t="s">
        <v>192</v>
      </c>
      <c r="B57" s="428" t="s">
        <v>154</v>
      </c>
      <c r="C57" s="430">
        <v>6658486704</v>
      </c>
      <c r="D57" s="43">
        <v>45446</v>
      </c>
      <c r="E57" s="43">
        <f t="shared" si="1"/>
        <v>46541</v>
      </c>
      <c r="F57" s="89" t="str">
        <f>IF(IFERROR(MATCH(G57,'Выпадающие списки'!H:H,0),0),"СМП",IF(IFERROR(MATCH(G57,'Выпадающие списки'!E:E,0),0),"ОРИ","Державки или Стержни"))</f>
        <v>ОРИ</v>
      </c>
      <c r="G57" s="371" t="s">
        <v>35</v>
      </c>
      <c r="H57" s="150" t="s">
        <v>37</v>
      </c>
      <c r="I57" s="203">
        <v>2</v>
      </c>
      <c r="J57" s="425" t="str">
        <f>IF(IFERROR(MATCH(C57,'Выпадающие списки'!K2:K17,0),0),"Заказчик", "Конкурент")</f>
        <v>Заказчик</v>
      </c>
      <c r="L57" s="83"/>
      <c r="N57" s="83"/>
    </row>
    <row r="58" spans="1:14" ht="18.75" x14ac:dyDescent="0.25">
      <c r="A58" s="417"/>
      <c r="B58" s="442"/>
      <c r="C58" s="456"/>
      <c r="D58" s="44" t="s">
        <v>29</v>
      </c>
      <c r="E58" s="44" t="str">
        <f t="shared" si="1"/>
        <v>-</v>
      </c>
      <c r="F58" s="90" t="str">
        <f>IF(IFERROR(MATCH(G58,'Выпадающие списки'!H:H,0),0),"СМП",IF(IFERROR(MATCH(G58,'Выпадающие списки'!E:E,0),0),"ОРИ","Державки или Стержни"))</f>
        <v>ОРИ</v>
      </c>
      <c r="G58" s="372" t="s">
        <v>38</v>
      </c>
      <c r="H58" s="151" t="s">
        <v>61</v>
      </c>
      <c r="I58" s="201">
        <v>0</v>
      </c>
      <c r="J58" s="426"/>
      <c r="L58" s="83"/>
      <c r="N58" s="83"/>
    </row>
    <row r="59" spans="1:14" ht="18.75" x14ac:dyDescent="0.25">
      <c r="A59" s="417"/>
      <c r="B59" s="442"/>
      <c r="C59" s="456"/>
      <c r="D59" s="44" t="s">
        <v>29</v>
      </c>
      <c r="E59" s="44" t="str">
        <f t="shared" si="1"/>
        <v>-</v>
      </c>
      <c r="F59" s="90" t="str">
        <f>IF(IFERROR(MATCH(G59,'Выпадающие списки'!H:H,0),0),"СМП",IF(IFERROR(MATCH(G59,'Выпадающие списки'!E:E,0),0),"ОРИ","Державки или Стержни"))</f>
        <v>ОРИ</v>
      </c>
      <c r="G59" s="372" t="s">
        <v>155</v>
      </c>
      <c r="H59" s="151" t="s">
        <v>156</v>
      </c>
      <c r="I59" s="201">
        <v>0</v>
      </c>
      <c r="J59" s="426"/>
      <c r="L59" s="83"/>
      <c r="N59" s="83"/>
    </row>
    <row r="60" spans="1:14" ht="18.75" x14ac:dyDescent="0.25">
      <c r="A60" s="417"/>
      <c r="B60" s="442"/>
      <c r="C60" s="456"/>
      <c r="D60" s="44" t="s">
        <v>29</v>
      </c>
      <c r="E60" s="44" t="str">
        <f t="shared" si="1"/>
        <v>-</v>
      </c>
      <c r="F60" s="90" t="str">
        <f>IF(IFERROR(MATCH(G60,'Выпадающие списки'!H:H,0),0),"СМП",IF(IFERROR(MATCH(G60,'Выпадающие списки'!E:E,0),0),"ОРИ","Державки или Стержни"))</f>
        <v>ОРИ</v>
      </c>
      <c r="G60" s="372" t="s">
        <v>43</v>
      </c>
      <c r="H60" s="151" t="s">
        <v>65</v>
      </c>
      <c r="I60" s="201">
        <v>0</v>
      </c>
      <c r="J60" s="426"/>
      <c r="L60" s="83"/>
      <c r="N60" s="83"/>
    </row>
    <row r="61" spans="1:14" ht="18.75" x14ac:dyDescent="0.25">
      <c r="A61" s="417"/>
      <c r="B61" s="442"/>
      <c r="C61" s="456"/>
      <c r="D61" s="44" t="s">
        <v>29</v>
      </c>
      <c r="E61" s="44" t="str">
        <f t="shared" si="1"/>
        <v>-</v>
      </c>
      <c r="F61" s="90" t="str">
        <f>IF(IFERROR(MATCH(G61,'Выпадающие списки'!H:H,0),0),"СМП",IF(IFERROR(MATCH(G61,'Выпадающие списки'!E:E,0),0),"ОРИ","Державки или Стержни"))</f>
        <v>ОРИ</v>
      </c>
      <c r="G61" s="372" t="s">
        <v>55</v>
      </c>
      <c r="H61" s="151" t="s">
        <v>73</v>
      </c>
      <c r="I61" s="201">
        <v>0</v>
      </c>
      <c r="J61" s="426"/>
      <c r="L61" s="83"/>
      <c r="N61" s="83"/>
    </row>
    <row r="62" spans="1:14" ht="19.5" thickBot="1" x14ac:dyDescent="0.3">
      <c r="A62" s="418"/>
      <c r="B62" s="429"/>
      <c r="C62" s="431"/>
      <c r="D62" s="45" t="s">
        <v>29</v>
      </c>
      <c r="E62" s="45" t="str">
        <f t="shared" si="1"/>
        <v>-</v>
      </c>
      <c r="F62" s="91" t="str">
        <f>IF(IFERROR(MATCH(G62,'Выпадающие списки'!H:H,0),0),"СМП",IF(IFERROR(MATCH(G62,'Выпадающие списки'!E:E,0),0),"ОРИ","Державки или Стержни"))</f>
        <v>ОРИ</v>
      </c>
      <c r="G62" s="379" t="s">
        <v>48</v>
      </c>
      <c r="H62" s="157" t="s">
        <v>67</v>
      </c>
      <c r="I62" s="208">
        <v>0</v>
      </c>
      <c r="J62" s="427"/>
      <c r="L62" s="83"/>
      <c r="N62" s="83"/>
    </row>
    <row r="63" spans="1:14" ht="21.75" customHeight="1" x14ac:dyDescent="0.25">
      <c r="A63" s="417" t="s">
        <v>193</v>
      </c>
      <c r="B63" s="450" t="s">
        <v>115</v>
      </c>
      <c r="C63" s="430">
        <v>6671093621</v>
      </c>
      <c r="D63" s="43">
        <v>45729</v>
      </c>
      <c r="E63" s="43">
        <f t="shared" si="1"/>
        <v>46824</v>
      </c>
      <c r="F63" s="89" t="str">
        <f>IF(IFERROR(MATCH(G63,'Выпадающие списки'!H:H,0),0),"СМП",IF(IFERROR(MATCH(G63,'Выпадающие списки'!E:E,0),0),"ОРИ","Державки или Стержни"))</f>
        <v>ОРИ</v>
      </c>
      <c r="G63" s="368" t="s">
        <v>35</v>
      </c>
      <c r="H63" s="150" t="s">
        <v>59</v>
      </c>
      <c r="I63" s="203">
        <v>293</v>
      </c>
      <c r="J63" s="425" t="str">
        <f>IF(IFERROR(MATCH(C63,'Выпадающие списки'!K2:K17,0),0),"Заказчик", "Конкурент")</f>
        <v>Заказчик</v>
      </c>
      <c r="L63" s="83"/>
      <c r="N63" s="83"/>
    </row>
    <row r="64" spans="1:14" ht="21.75" customHeight="1" x14ac:dyDescent="0.25">
      <c r="A64" s="417"/>
      <c r="B64" s="451"/>
      <c r="C64" s="456"/>
      <c r="D64" s="44" t="s">
        <v>29</v>
      </c>
      <c r="E64" s="44" t="str">
        <f t="shared" si="1"/>
        <v>-</v>
      </c>
      <c r="F64" s="90" t="str">
        <f>IF(IFERROR(MATCH(G64,'Выпадающие списки'!H:H,0),0),"СМП",IF(IFERROR(MATCH(G64,'Выпадающие списки'!E:E,0),0),"ОРИ","Державки или Стержни"))</f>
        <v>ОРИ</v>
      </c>
      <c r="G64" s="369" t="s">
        <v>38</v>
      </c>
      <c r="H64" s="151" t="s">
        <v>61</v>
      </c>
      <c r="I64" s="201">
        <v>0</v>
      </c>
      <c r="J64" s="426"/>
      <c r="L64" s="83"/>
      <c r="N64" s="83"/>
    </row>
    <row r="65" spans="1:14" ht="21.75" customHeight="1" x14ac:dyDescent="0.25">
      <c r="A65" s="417"/>
      <c r="B65" s="451"/>
      <c r="C65" s="456"/>
      <c r="D65" s="44" t="s">
        <v>29</v>
      </c>
      <c r="E65" s="44" t="str">
        <f t="shared" si="1"/>
        <v>-</v>
      </c>
      <c r="F65" s="90" t="str">
        <f>IF(IFERROR(MATCH(G65,'Выпадающие списки'!H:H,0),0),"СМП",IF(IFERROR(MATCH(G65,'Выпадающие списки'!E:E,0),0),"ОРИ","Державки или Стержни"))</f>
        <v>ОРИ</v>
      </c>
      <c r="G65" s="369" t="s">
        <v>40</v>
      </c>
      <c r="H65" s="151" t="s">
        <v>63</v>
      </c>
      <c r="I65" s="201">
        <v>0</v>
      </c>
      <c r="J65" s="426"/>
      <c r="L65" s="83"/>
      <c r="N65" s="83"/>
    </row>
    <row r="66" spans="1:14" ht="21.75" customHeight="1" x14ac:dyDescent="0.25">
      <c r="A66" s="417"/>
      <c r="B66" s="451"/>
      <c r="C66" s="456"/>
      <c r="D66" s="44" t="s">
        <v>29</v>
      </c>
      <c r="E66" s="44" t="str">
        <f t="shared" si="1"/>
        <v>-</v>
      </c>
      <c r="F66" s="90" t="str">
        <f>IF(IFERROR(MATCH(G66,'Выпадающие списки'!H:H,0),0),"СМП",IF(IFERROR(MATCH(G66,'Выпадающие списки'!E:E,0),0),"ОРИ","Державки или Стержни"))</f>
        <v>ОРИ</v>
      </c>
      <c r="G66" s="369" t="s">
        <v>122</v>
      </c>
      <c r="H66" s="151" t="s">
        <v>126</v>
      </c>
      <c r="I66" s="201">
        <v>0</v>
      </c>
      <c r="J66" s="426"/>
      <c r="L66" s="83"/>
      <c r="N66" s="83"/>
    </row>
    <row r="67" spans="1:14" ht="21.75" customHeight="1" x14ac:dyDescent="0.25">
      <c r="A67" s="417"/>
      <c r="B67" s="451"/>
      <c r="C67" s="456"/>
      <c r="D67" s="44" t="s">
        <v>29</v>
      </c>
      <c r="E67" s="44" t="str">
        <f t="shared" si="1"/>
        <v>-</v>
      </c>
      <c r="F67" s="90" t="str">
        <f>IF(IFERROR(MATCH(G67,'Выпадающие списки'!H:H,0),0),"СМП",IF(IFERROR(MATCH(G67,'Выпадающие списки'!E:E,0),0),"ОРИ","Державки или Стержни"))</f>
        <v>ОРИ</v>
      </c>
      <c r="G67" s="369" t="s">
        <v>123</v>
      </c>
      <c r="H67" s="151" t="s">
        <v>127</v>
      </c>
      <c r="I67" s="201">
        <v>0</v>
      </c>
      <c r="J67" s="426"/>
      <c r="L67" s="83"/>
      <c r="N67" s="83"/>
    </row>
    <row r="68" spans="1:14" ht="21.75" customHeight="1" x14ac:dyDescent="0.25">
      <c r="A68" s="417"/>
      <c r="B68" s="451"/>
      <c r="C68" s="456"/>
      <c r="D68" s="44" t="s">
        <v>29</v>
      </c>
      <c r="E68" s="44" t="str">
        <f t="shared" si="1"/>
        <v>-</v>
      </c>
      <c r="F68" s="90" t="str">
        <f>IF(IFERROR(MATCH(G68,'Выпадающие списки'!H:H,0),0),"СМП",IF(IFERROR(MATCH(G68,'Выпадающие списки'!E:E,0),0),"ОРИ","Державки или Стержни"))</f>
        <v>ОРИ</v>
      </c>
      <c r="G68" s="369" t="s">
        <v>124</v>
      </c>
      <c r="H68" s="151" t="s">
        <v>128</v>
      </c>
      <c r="I68" s="201">
        <v>0</v>
      </c>
      <c r="J68" s="426"/>
      <c r="L68" s="83"/>
      <c r="N68" s="83"/>
    </row>
    <row r="69" spans="1:14" ht="21.75" customHeight="1" thickBot="1" x14ac:dyDescent="0.3">
      <c r="A69" s="418"/>
      <c r="B69" s="452"/>
      <c r="C69" s="431"/>
      <c r="D69" s="45" t="s">
        <v>29</v>
      </c>
      <c r="E69" s="45" t="str">
        <f t="shared" si="1"/>
        <v>-</v>
      </c>
      <c r="F69" s="91" t="str">
        <f>IF(IFERROR(MATCH(G69,'Выпадающие списки'!H:H,0),0),"СМП",IF(IFERROR(MATCH(G69,'Выпадающие списки'!E:E,0),0),"ОРИ","Державки или Стержни"))</f>
        <v>ОРИ</v>
      </c>
      <c r="G69" s="380" t="s">
        <v>125</v>
      </c>
      <c r="H69" s="152" t="s">
        <v>129</v>
      </c>
      <c r="I69" s="204">
        <v>0</v>
      </c>
      <c r="J69" s="427"/>
      <c r="L69" s="83"/>
      <c r="N69" s="83"/>
    </row>
    <row r="70" spans="1:14" ht="21.75" customHeight="1" x14ac:dyDescent="0.25">
      <c r="A70" s="461" t="s">
        <v>194</v>
      </c>
      <c r="B70" s="432" t="s">
        <v>139</v>
      </c>
      <c r="C70" s="436">
        <v>7017322440</v>
      </c>
      <c r="D70" s="46">
        <v>44924</v>
      </c>
      <c r="E70" s="43">
        <f t="shared" si="1"/>
        <v>46019</v>
      </c>
      <c r="F70" s="89" t="str">
        <f>IF(IFERROR(MATCH(G70,'Выпадающие списки'!H:H,0),0),"СМП",IF(IFERROR(MATCH(G70,'Выпадающие списки'!E:E,0),0),"ОРИ","Державки или Стержни"))</f>
        <v>ОРИ</v>
      </c>
      <c r="G70" s="166" t="s">
        <v>55</v>
      </c>
      <c r="H70" s="147" t="s">
        <v>73</v>
      </c>
      <c r="I70" s="203">
        <v>7</v>
      </c>
      <c r="J70" s="425" t="str">
        <f>IF(IFERROR(MATCH(C70,'Выпадающие списки'!K2:K17,0),0),"Заказчик", "Конкурент")</f>
        <v>Заказчик</v>
      </c>
      <c r="L70" s="83"/>
      <c r="N70" s="83"/>
    </row>
    <row r="71" spans="1:14" ht="21.75" customHeight="1" x14ac:dyDescent="0.25">
      <c r="A71" s="447"/>
      <c r="B71" s="433"/>
      <c r="C71" s="437"/>
      <c r="D71" s="44">
        <v>45814</v>
      </c>
      <c r="E71" s="44">
        <f t="shared" si="1"/>
        <v>46909</v>
      </c>
      <c r="F71" s="90" t="str">
        <f>IF(IFERROR(MATCH(G71,'Выпадающие списки'!H:H,0),0),"СМП",IF(IFERROR(MATCH(G71,'Выпадающие списки'!E:E,0),0),"ОРИ","Державки или Стержни"))</f>
        <v>ОРИ</v>
      </c>
      <c r="G71" s="167" t="s">
        <v>38</v>
      </c>
      <c r="H71" s="148" t="s">
        <v>61</v>
      </c>
      <c r="I71" s="201">
        <v>1</v>
      </c>
      <c r="J71" s="426"/>
      <c r="L71" s="83"/>
      <c r="N71" s="83"/>
    </row>
    <row r="72" spans="1:14" ht="21.75" customHeight="1" x14ac:dyDescent="0.25">
      <c r="A72" s="447"/>
      <c r="B72" s="433"/>
      <c r="C72" s="437"/>
      <c r="D72" s="44">
        <v>45580</v>
      </c>
      <c r="E72" s="44">
        <f t="shared" si="1"/>
        <v>46675</v>
      </c>
      <c r="F72" s="90" t="str">
        <f>IF(IFERROR(MATCH(G72,'Выпадающие списки'!H:H,0),0),"СМП",IF(IFERROR(MATCH(G72,'Выпадающие списки'!E:E,0),0),"ОРИ","Державки или Стержни"))</f>
        <v>ОРИ</v>
      </c>
      <c r="G72" s="167" t="s">
        <v>56</v>
      </c>
      <c r="H72" s="148" t="s">
        <v>74</v>
      </c>
      <c r="I72" s="201">
        <v>4</v>
      </c>
      <c r="J72" s="426"/>
      <c r="L72" s="83"/>
      <c r="N72" s="83"/>
    </row>
    <row r="73" spans="1:14" ht="21.75" customHeight="1" x14ac:dyDescent="0.25">
      <c r="A73" s="447"/>
      <c r="B73" s="433"/>
      <c r="C73" s="437"/>
      <c r="D73" s="44">
        <v>45580</v>
      </c>
      <c r="E73" s="44">
        <f t="shared" si="1"/>
        <v>46675</v>
      </c>
      <c r="F73" s="90" t="str">
        <f>IF(IFERROR(MATCH(G73,'Выпадающие списки'!H:H,0),0),"СМП",IF(IFERROR(MATCH(G73,'Выпадающие списки'!E:E,0),0),"ОРИ","Державки или Стержни"))</f>
        <v>ОРИ</v>
      </c>
      <c r="G73" s="167" t="s">
        <v>57</v>
      </c>
      <c r="H73" s="148" t="s">
        <v>72</v>
      </c>
      <c r="I73" s="201">
        <v>3</v>
      </c>
      <c r="J73" s="426"/>
      <c r="L73" s="83"/>
      <c r="N73" s="83"/>
    </row>
    <row r="74" spans="1:14" ht="21.75" customHeight="1" x14ac:dyDescent="0.25">
      <c r="A74" s="462"/>
      <c r="B74" s="434"/>
      <c r="C74" s="438"/>
      <c r="D74" s="95" t="s">
        <v>29</v>
      </c>
      <c r="E74" s="44" t="str">
        <f t="shared" si="1"/>
        <v>-</v>
      </c>
      <c r="F74" s="90" t="str">
        <f>IF(IFERROR(MATCH(G74,'Выпадающие списки'!H:H,0),0),"СМП",IF(IFERROR(MATCH(G74,'Выпадающие списки'!E:E,0),0),"ОРИ","Державки или Стержни"))</f>
        <v>ОРИ</v>
      </c>
      <c r="G74" s="167" t="s">
        <v>86</v>
      </c>
      <c r="H74" s="148" t="s">
        <v>98</v>
      </c>
      <c r="I74" s="212">
        <v>0</v>
      </c>
      <c r="J74" s="426"/>
      <c r="L74" s="83"/>
      <c r="N74" s="83"/>
    </row>
    <row r="75" spans="1:14" ht="21.75" customHeight="1" x14ac:dyDescent="0.25">
      <c r="A75" s="462"/>
      <c r="B75" s="434"/>
      <c r="C75" s="438"/>
      <c r="D75" s="95" t="s">
        <v>29</v>
      </c>
      <c r="E75" s="44" t="str">
        <f t="shared" si="1"/>
        <v>-</v>
      </c>
      <c r="F75" s="90" t="str">
        <f>IF(IFERROR(MATCH(G75,'Выпадающие списки'!H:H,0),0),"СМП",IF(IFERROR(MATCH(G75,'Выпадающие списки'!E:E,0),0),"ОРИ","Державки или Стержни"))</f>
        <v>ОРИ</v>
      </c>
      <c r="G75" s="167" t="s">
        <v>159</v>
      </c>
      <c r="H75" s="148" t="s">
        <v>160</v>
      </c>
      <c r="I75" s="212">
        <v>0</v>
      </c>
      <c r="J75" s="426"/>
      <c r="L75" s="83"/>
      <c r="N75" s="83"/>
    </row>
    <row r="76" spans="1:14" ht="21.75" customHeight="1" x14ac:dyDescent="0.25">
      <c r="A76" s="462"/>
      <c r="B76" s="434"/>
      <c r="C76" s="438"/>
      <c r="D76" s="95" t="s">
        <v>29</v>
      </c>
      <c r="E76" s="44" t="str">
        <f t="shared" si="1"/>
        <v>-</v>
      </c>
      <c r="F76" s="90" t="str">
        <f>IF(IFERROR(MATCH(G76,'Выпадающие списки'!H:H,0),0),"СМП",IF(IFERROR(MATCH(G76,'Выпадающие списки'!E:E,0),0),"ОРИ","Державки или Стержни"))</f>
        <v>ОРИ</v>
      </c>
      <c r="G76" s="167" t="s">
        <v>157</v>
      </c>
      <c r="H76" s="148" t="s">
        <v>158</v>
      </c>
      <c r="I76" s="212">
        <v>0</v>
      </c>
      <c r="J76" s="426"/>
      <c r="L76" s="83"/>
      <c r="N76" s="83"/>
    </row>
    <row r="77" spans="1:14" ht="21.75" customHeight="1" thickBot="1" x14ac:dyDescent="0.3">
      <c r="A77" s="448"/>
      <c r="B77" s="435"/>
      <c r="C77" s="439"/>
      <c r="D77" s="45">
        <v>45814</v>
      </c>
      <c r="E77" s="45">
        <f t="shared" si="1"/>
        <v>46909</v>
      </c>
      <c r="F77" s="91" t="str">
        <f>IF(IFERROR(MATCH(G77,'Выпадающие списки'!H:H,0),0),"СМП",IF(IFERROR(MATCH(G77,'Выпадающие списки'!E:E,0),0),"ОРИ","Державки или Стержни"))</f>
        <v>ОРИ</v>
      </c>
      <c r="G77" s="168" t="s">
        <v>35</v>
      </c>
      <c r="H77" s="383" t="s">
        <v>59</v>
      </c>
      <c r="I77" s="204">
        <v>8</v>
      </c>
      <c r="J77" s="427"/>
      <c r="L77" s="83"/>
      <c r="N77" s="83"/>
    </row>
    <row r="78" spans="1:14" ht="73.5" customHeight="1" thickBot="1" x14ac:dyDescent="0.3">
      <c r="A78" s="282" t="s">
        <v>195</v>
      </c>
      <c r="B78" s="223" t="s">
        <v>161</v>
      </c>
      <c r="C78" s="79">
        <v>7811362780</v>
      </c>
      <c r="D78" s="115">
        <v>45358</v>
      </c>
      <c r="E78" s="115">
        <f t="shared" si="1"/>
        <v>46453</v>
      </c>
      <c r="F78" s="295" t="str">
        <f>IF(IFERROR(MATCH(G78,'Выпадающие списки'!H:H,0),0),"СМП",IF(IFERROR(MATCH(G78,'Выпадающие списки'!E:E,0),0),"ОРИ","Державки или Стержни"))</f>
        <v>ОРИ</v>
      </c>
      <c r="G78" s="381" t="s">
        <v>58</v>
      </c>
      <c r="H78" s="155" t="s">
        <v>75</v>
      </c>
      <c r="I78" s="207">
        <v>9</v>
      </c>
      <c r="J78" s="48" t="str">
        <f>IF(IFERROR(MATCH(C78,'Выпадающие списки'!K2:K17,0),0),"Заказчик", "Конкурент")</f>
        <v>Заказчик</v>
      </c>
      <c r="L78" s="83"/>
      <c r="N78" s="83"/>
    </row>
    <row r="79" spans="1:14" ht="39" customHeight="1" x14ac:dyDescent="0.25">
      <c r="A79" s="446" t="s">
        <v>196</v>
      </c>
      <c r="B79" s="422" t="s">
        <v>114</v>
      </c>
      <c r="C79" s="449">
        <v>7453049790</v>
      </c>
      <c r="D79" s="46">
        <v>44896</v>
      </c>
      <c r="E79" s="43">
        <f t="shared" si="1"/>
        <v>45991</v>
      </c>
      <c r="F79" s="89" t="str">
        <f>IF(IFERROR(MATCH(G79,'Выпадающие списки'!H:H,0),0),"СМП",IF(IFERROR(MATCH(G79,'Выпадающие списки'!E:E,0),0),"ОРИ","Державки или Стержни"))</f>
        <v>ОРИ</v>
      </c>
      <c r="G79" s="382" t="s">
        <v>38</v>
      </c>
      <c r="H79" s="150" t="s">
        <v>61</v>
      </c>
      <c r="I79" s="203">
        <v>11</v>
      </c>
      <c r="J79" s="425" t="str">
        <f>IF(IFERROR(MATCH(C79,'Выпадающие списки'!K2:K17,0),0),"Заказчик", "Конкурент")</f>
        <v>Заказчик</v>
      </c>
      <c r="L79" s="83"/>
      <c r="N79" s="83"/>
    </row>
    <row r="80" spans="1:14" ht="39" customHeight="1" x14ac:dyDescent="0.25">
      <c r="A80" s="447"/>
      <c r="B80" s="424"/>
      <c r="C80" s="437"/>
      <c r="D80" s="44">
        <v>44896</v>
      </c>
      <c r="E80" s="44">
        <f t="shared" si="1"/>
        <v>45991</v>
      </c>
      <c r="F80" s="90" t="str">
        <f>IF(IFERROR(MATCH(G80,'Выпадающие списки'!H:H,0),0),"СМП",IF(IFERROR(MATCH(G80,'Выпадающие списки'!E:E,0),0),"ОРИ","Державки или Стержни"))</f>
        <v>ОРИ</v>
      </c>
      <c r="G80" s="369" t="s">
        <v>39</v>
      </c>
      <c r="H80" s="151" t="s">
        <v>62</v>
      </c>
      <c r="I80" s="201">
        <v>3</v>
      </c>
      <c r="J80" s="426"/>
      <c r="L80" s="83"/>
      <c r="N80" s="83"/>
    </row>
    <row r="81" spans="1:14" ht="39" customHeight="1" x14ac:dyDescent="0.25">
      <c r="A81" s="447"/>
      <c r="B81" s="424"/>
      <c r="C81" s="437"/>
      <c r="D81" s="44">
        <v>44896</v>
      </c>
      <c r="E81" s="44">
        <f t="shared" si="1"/>
        <v>45991</v>
      </c>
      <c r="F81" s="90" t="str">
        <f>IF(IFERROR(MATCH(G81,'Выпадающие списки'!H:H,0),0),"СМП",IF(IFERROR(MATCH(G81,'Выпадающие списки'!E:E,0),0),"ОРИ","Державки или Стержни"))</f>
        <v>ОРИ</v>
      </c>
      <c r="G81" s="369" t="s">
        <v>40</v>
      </c>
      <c r="H81" s="151" t="s">
        <v>63</v>
      </c>
      <c r="I81" s="201">
        <v>8</v>
      </c>
      <c r="J81" s="426"/>
      <c r="L81" s="83"/>
      <c r="N81" s="83"/>
    </row>
    <row r="82" spans="1:14" ht="39" customHeight="1" x14ac:dyDescent="0.25">
      <c r="A82" s="447"/>
      <c r="B82" s="424"/>
      <c r="C82" s="437"/>
      <c r="D82" s="44">
        <v>44896</v>
      </c>
      <c r="E82" s="44">
        <f t="shared" si="1"/>
        <v>45991</v>
      </c>
      <c r="F82" s="90" t="str">
        <f>IF(IFERROR(MATCH(G82,'Выпадающие списки'!H:H,0),0),"СМП",IF(IFERROR(MATCH(G82,'Выпадающие списки'!E:E,0),0),"ОРИ","Державки или Стержни"))</f>
        <v>ОРИ</v>
      </c>
      <c r="G82" s="369" t="s">
        <v>35</v>
      </c>
      <c r="H82" s="151" t="s">
        <v>59</v>
      </c>
      <c r="I82" s="201">
        <v>15</v>
      </c>
      <c r="J82" s="426"/>
      <c r="L82" s="83"/>
      <c r="N82" s="83"/>
    </row>
    <row r="83" spans="1:14" ht="39" customHeight="1" thickBot="1" x14ac:dyDescent="0.3">
      <c r="A83" s="448"/>
      <c r="B83" s="423"/>
      <c r="C83" s="439"/>
      <c r="D83" s="95">
        <v>45012</v>
      </c>
      <c r="E83" s="45">
        <f t="shared" si="1"/>
        <v>46107</v>
      </c>
      <c r="F83" s="91" t="str">
        <f>IF(IFERROR(MATCH(G83,'Выпадающие списки'!H:H,0),0),"СМП",IF(IFERROR(MATCH(G83,'Выпадающие списки'!E:E,0),0),"ОРИ","Державки или Стержни"))</f>
        <v>ОРИ</v>
      </c>
      <c r="G83" s="370" t="s">
        <v>43</v>
      </c>
      <c r="H83" s="152" t="s">
        <v>65</v>
      </c>
      <c r="I83" s="204">
        <v>4</v>
      </c>
      <c r="J83" s="427"/>
      <c r="L83" s="83"/>
      <c r="N83" s="83"/>
    </row>
    <row r="84" spans="1:14" ht="39" customHeight="1" x14ac:dyDescent="0.25">
      <c r="A84" s="463" t="s">
        <v>163</v>
      </c>
      <c r="B84" s="457" t="s">
        <v>116</v>
      </c>
      <c r="C84" s="440">
        <v>5609061432</v>
      </c>
      <c r="D84" s="43">
        <v>45268</v>
      </c>
      <c r="E84" s="43">
        <f t="shared" si="1"/>
        <v>46363</v>
      </c>
      <c r="F84" s="92" t="str">
        <f>IF(IFERROR(MATCH(G84,'Выпадающие списки'!H:H,0),0),"СМП",IF(IFERROR(MATCH(G84,'Выпадающие списки'!E:E,0),0),"ОРИ","Державки или Стержни"))</f>
        <v>ОРИ</v>
      </c>
      <c r="G84" s="368" t="s">
        <v>35</v>
      </c>
      <c r="H84" s="150" t="s">
        <v>59</v>
      </c>
      <c r="I84" s="203">
        <v>905</v>
      </c>
      <c r="J84" s="390" t="str">
        <f>IF(IFERROR(MATCH(C84,'Выпадающие списки'!K2:K17,0),0),"Заказчик", "Конкурент")</f>
        <v>Заказчик</v>
      </c>
      <c r="L84" s="83"/>
      <c r="N84" s="83"/>
    </row>
    <row r="85" spans="1:14" ht="39" customHeight="1" x14ac:dyDescent="0.25">
      <c r="A85" s="464"/>
      <c r="B85" s="458"/>
      <c r="C85" s="460"/>
      <c r="D85" s="44">
        <v>45268</v>
      </c>
      <c r="E85" s="44">
        <f t="shared" si="1"/>
        <v>46363</v>
      </c>
      <c r="F85" s="90" t="str">
        <f>IF(IFERROR(MATCH(G85,'Выпадающие списки'!H:H,0),0),"СМП",IF(IFERROR(MATCH(G85,'Выпадающие списки'!E:E,0),0),"ОРИ","Державки или Стержни"))</f>
        <v>ОРИ</v>
      </c>
      <c r="G85" s="369" t="s">
        <v>38</v>
      </c>
      <c r="H85" s="151" t="s">
        <v>61</v>
      </c>
      <c r="I85" s="201">
        <v>538</v>
      </c>
      <c r="J85" s="391"/>
      <c r="L85" s="83"/>
      <c r="N85" s="83"/>
    </row>
    <row r="86" spans="1:14" ht="39" customHeight="1" x14ac:dyDescent="0.25">
      <c r="A86" s="464"/>
      <c r="B86" s="458"/>
      <c r="C86" s="460"/>
      <c r="D86" s="44">
        <v>45268</v>
      </c>
      <c r="E86" s="44">
        <f t="shared" si="1"/>
        <v>46363</v>
      </c>
      <c r="F86" s="90" t="str">
        <f>IF(IFERROR(MATCH(G86,'Выпадающие списки'!H:H,0),0),"СМП",IF(IFERROR(MATCH(G86,'Выпадающие списки'!E:E,0),0),"ОРИ","Державки или Стержни"))</f>
        <v>ОРИ</v>
      </c>
      <c r="G86" s="369" t="s">
        <v>130</v>
      </c>
      <c r="H86" s="151" t="s">
        <v>131</v>
      </c>
      <c r="I86" s="201">
        <v>72</v>
      </c>
      <c r="J86" s="391"/>
      <c r="L86" s="83"/>
      <c r="N86" s="83"/>
    </row>
    <row r="87" spans="1:14" ht="39" customHeight="1" x14ac:dyDescent="0.25">
      <c r="A87" s="464"/>
      <c r="B87" s="458"/>
      <c r="C87" s="460"/>
      <c r="D87" s="44" t="s">
        <v>29</v>
      </c>
      <c r="E87" s="44" t="str">
        <f t="shared" si="1"/>
        <v>-</v>
      </c>
      <c r="F87" s="90" t="str">
        <f>IF(IFERROR(MATCH(G87,'Выпадающие списки'!H:H,0),0),"СМП",IF(IFERROR(MATCH(G87,'Выпадающие списки'!E:E,0),0),"ОРИ","Державки или Стержни"))</f>
        <v>ОРИ</v>
      </c>
      <c r="G87" s="369" t="s">
        <v>56</v>
      </c>
      <c r="H87" s="151" t="s">
        <v>132</v>
      </c>
      <c r="I87" s="201" t="s">
        <v>29</v>
      </c>
      <c r="J87" s="391"/>
      <c r="L87" s="83"/>
      <c r="N87" s="83"/>
    </row>
    <row r="88" spans="1:14" ht="39" customHeight="1" thickBot="1" x14ac:dyDescent="0.3">
      <c r="A88" s="464"/>
      <c r="B88" s="458"/>
      <c r="C88" s="460"/>
      <c r="D88" s="44" t="s">
        <v>29</v>
      </c>
      <c r="E88" s="44" t="str">
        <f t="shared" si="1"/>
        <v>-</v>
      </c>
      <c r="F88" s="90" t="str">
        <f>IF(IFERROR(MATCH(G88,'Выпадающие списки'!H:H,0),0),"СМП",IF(IFERROR(MATCH(G88,'Выпадающие списки'!E:E,0),0),"ОРИ","Державки или Стержни"))</f>
        <v>СМП</v>
      </c>
      <c r="G88" s="369" t="s">
        <v>51</v>
      </c>
      <c r="H88" s="152" t="s">
        <v>70</v>
      </c>
      <c r="I88" s="202" t="s">
        <v>29</v>
      </c>
      <c r="J88" s="392"/>
      <c r="L88" s="83"/>
      <c r="N88" s="83"/>
    </row>
    <row r="89" spans="1:14" ht="39" customHeight="1" thickBot="1" x14ac:dyDescent="0.3">
      <c r="A89" s="465"/>
      <c r="B89" s="459"/>
      <c r="C89" s="441"/>
      <c r="D89" s="45" t="s">
        <v>29</v>
      </c>
      <c r="E89" s="45" t="str">
        <f t="shared" si="1"/>
        <v>-</v>
      </c>
      <c r="F89" s="91" t="str">
        <f>IF(IFERROR(MATCH(G89,'Выпадающие списки'!H:H,0),0),"СМП",IF(IFERROR(MATCH(G89,'Выпадающие списки'!E:E,0),0),"ОРИ","Державки или Стержни"))</f>
        <v>ОРИ</v>
      </c>
      <c r="G89" s="370" t="s">
        <v>57</v>
      </c>
      <c r="H89" s="159" t="s">
        <v>72</v>
      </c>
      <c r="I89" s="210" t="s">
        <v>29</v>
      </c>
      <c r="J89" s="392"/>
      <c r="L89" s="83"/>
      <c r="N89" s="83"/>
    </row>
    <row r="90" spans="1:14" ht="68.25" customHeight="1" x14ac:dyDescent="0.25">
      <c r="A90" s="419" t="s">
        <v>165</v>
      </c>
      <c r="B90" s="422" t="s">
        <v>141</v>
      </c>
      <c r="C90" s="454">
        <v>5043000276</v>
      </c>
      <c r="D90" s="46">
        <v>45125</v>
      </c>
      <c r="E90" s="43">
        <f t="shared" si="1"/>
        <v>46220</v>
      </c>
      <c r="F90" s="89" t="str">
        <f>IF(IFERROR(MATCH(G90,'Выпадающие списки'!H:H,0),0),"СМП",IF(IFERROR(MATCH(G90,'Выпадающие списки'!E:E,0),0),"ОРИ","Державки или Стержни"))</f>
        <v>ОРИ</v>
      </c>
      <c r="G90" s="368" t="s">
        <v>48</v>
      </c>
      <c r="H90" s="150" t="s">
        <v>67</v>
      </c>
      <c r="I90" s="203">
        <v>58</v>
      </c>
      <c r="J90" s="390" t="str">
        <f>IF(IFERROR(MATCH(C90,'Выпадающие списки'!K2:K17,0),0),"Заказчик", "Конкурент")</f>
        <v>Конкурент</v>
      </c>
      <c r="L90" s="83"/>
      <c r="N90" s="83"/>
    </row>
    <row r="91" spans="1:14" ht="18.75" x14ac:dyDescent="0.25">
      <c r="A91" s="420"/>
      <c r="B91" s="424"/>
      <c r="C91" s="468"/>
      <c r="D91" s="102">
        <v>45125</v>
      </c>
      <c r="E91" s="44">
        <f t="shared" si="1"/>
        <v>46220</v>
      </c>
      <c r="F91" s="90" t="str">
        <f>IF(IFERROR(MATCH(G91,'Выпадающие списки'!H:H,0),0),"СМП",IF(IFERROR(MATCH(G91,'Выпадающие списки'!E:E,0),0),"ОРИ","Державки или Стержни"))</f>
        <v>ОРИ</v>
      </c>
      <c r="G91" s="369" t="s">
        <v>47</v>
      </c>
      <c r="H91" s="151" t="s">
        <v>66</v>
      </c>
      <c r="I91" s="201">
        <v>1</v>
      </c>
      <c r="J91" s="391"/>
      <c r="L91" s="83"/>
      <c r="N91" s="83"/>
    </row>
    <row r="92" spans="1:14" ht="19.5" thickBot="1" x14ac:dyDescent="0.3">
      <c r="A92" s="421"/>
      <c r="B92" s="423"/>
      <c r="C92" s="455"/>
      <c r="D92" s="45" t="s">
        <v>29</v>
      </c>
      <c r="E92" s="45" t="str">
        <f t="shared" si="1"/>
        <v>-</v>
      </c>
      <c r="F92" s="91" t="str">
        <f>IF(IFERROR(MATCH(G92,'Выпадающие списки'!H:H,0),0),"СМП",IF(IFERROR(MATCH(G92,'Выпадающие списки'!E:E,0),0),"ОРИ","Державки или Стержни"))</f>
        <v>ОРИ</v>
      </c>
      <c r="G92" s="370" t="s">
        <v>35</v>
      </c>
      <c r="H92" s="152" t="s">
        <v>59</v>
      </c>
      <c r="I92" s="204" t="s">
        <v>29</v>
      </c>
      <c r="J92" s="392"/>
      <c r="L92" s="83"/>
      <c r="N92" s="83"/>
    </row>
    <row r="93" spans="1:14" ht="53.25" customHeight="1" x14ac:dyDescent="0.25">
      <c r="A93" s="419" t="s">
        <v>162</v>
      </c>
      <c r="B93" s="422" t="s">
        <v>142</v>
      </c>
      <c r="C93" s="454">
        <v>5048029575</v>
      </c>
      <c r="D93" s="43">
        <v>44834</v>
      </c>
      <c r="E93" s="43">
        <f t="shared" si="1"/>
        <v>45929</v>
      </c>
      <c r="F93" s="89" t="str">
        <f>IF(IFERROR(MATCH(G93,'Выпадающие списки'!H:H,0),0),"СМП",IF(IFERROR(MATCH(G93,'Выпадающие списки'!E:E,0),0),"ОРИ","Державки или Стержни"))</f>
        <v>ОРИ</v>
      </c>
      <c r="G93" s="368" t="s">
        <v>48</v>
      </c>
      <c r="H93" s="150" t="s">
        <v>67</v>
      </c>
      <c r="I93" s="203">
        <v>274</v>
      </c>
      <c r="J93" s="390" t="str">
        <f>IF(IFERROR(MATCH(C93,'Выпадающие списки'!K2:K17,0),0),"Заказчик", "Конкурент")</f>
        <v>Конкурент</v>
      </c>
      <c r="L93" s="83"/>
      <c r="N93" s="83"/>
    </row>
    <row r="94" spans="1:14" ht="21.75" customHeight="1" thickBot="1" x14ac:dyDescent="0.3">
      <c r="A94" s="421"/>
      <c r="B94" s="423"/>
      <c r="C94" s="455"/>
      <c r="D94" s="45" t="s">
        <v>29</v>
      </c>
      <c r="E94" s="45" t="str">
        <f t="shared" si="1"/>
        <v>-</v>
      </c>
      <c r="F94" s="91" t="str">
        <f>IF(IFERROR(MATCH(G94,'Выпадающие списки'!H:H,0),0),"СМП",IF(IFERROR(MATCH(G94,'Выпадающие списки'!E:E,0),0),"ОРИ","Державки или Стержни"))</f>
        <v>ОРИ</v>
      </c>
      <c r="G94" s="370" t="s">
        <v>35</v>
      </c>
      <c r="H94" s="152" t="s">
        <v>59</v>
      </c>
      <c r="I94" s="204" t="s">
        <v>29</v>
      </c>
      <c r="J94" s="392"/>
      <c r="L94" s="83"/>
      <c r="N94" s="83"/>
    </row>
    <row r="95" spans="1:14" ht="18.75" x14ac:dyDescent="0.25">
      <c r="A95" s="416" t="s">
        <v>197</v>
      </c>
      <c r="B95" s="450" t="s">
        <v>117</v>
      </c>
      <c r="C95" s="393">
        <v>7610081765</v>
      </c>
      <c r="D95" s="46">
        <v>45530</v>
      </c>
      <c r="E95" s="43">
        <f t="shared" si="1"/>
        <v>46625</v>
      </c>
      <c r="F95" s="89" t="str">
        <f>IF(IFERROR(MATCH(G95,'Выпадающие списки'!H:H,0),0),"СМП",IF(IFERROR(MATCH(G95,'Выпадающие списки'!E:E,0),0),"ОРИ","Державки или Стержни"))</f>
        <v>ОРИ</v>
      </c>
      <c r="G95" s="368" t="s">
        <v>38</v>
      </c>
      <c r="H95" s="150" t="s">
        <v>61</v>
      </c>
      <c r="I95" s="203">
        <v>16</v>
      </c>
      <c r="J95" s="425" t="str">
        <f>IF(IFERROR(MATCH(C95,'Выпадающие списки'!K2:K17,0),0),"Заказчик", "Конкурент")</f>
        <v>Заказчик</v>
      </c>
      <c r="L95" s="83"/>
      <c r="N95" s="83"/>
    </row>
    <row r="96" spans="1:14" ht="18.75" x14ac:dyDescent="0.25">
      <c r="A96" s="417"/>
      <c r="B96" s="451"/>
      <c r="C96" s="453"/>
      <c r="D96" s="44">
        <v>45530</v>
      </c>
      <c r="E96" s="44">
        <f t="shared" si="1"/>
        <v>46625</v>
      </c>
      <c r="F96" s="90" t="str">
        <f>IF(IFERROR(MATCH(G96,'Выпадающие списки'!H:H,0),0),"СМП",IF(IFERROR(MATCH(G96,'Выпадающие списки'!E:E,0),0),"ОРИ","Державки или Стержни"))</f>
        <v>ОРИ</v>
      </c>
      <c r="G96" s="369" t="s">
        <v>39</v>
      </c>
      <c r="H96" s="151" t="s">
        <v>62</v>
      </c>
      <c r="I96" s="201">
        <v>1</v>
      </c>
      <c r="J96" s="426"/>
      <c r="L96" s="83"/>
      <c r="N96" s="83"/>
    </row>
    <row r="97" spans="1:14" ht="18.75" x14ac:dyDescent="0.25">
      <c r="A97" s="417"/>
      <c r="B97" s="451"/>
      <c r="C97" s="453"/>
      <c r="D97" s="44">
        <v>45530</v>
      </c>
      <c r="E97" s="44">
        <f t="shared" si="1"/>
        <v>46625</v>
      </c>
      <c r="F97" s="90" t="str">
        <f>IF(IFERROR(MATCH(G97,'Выпадающие списки'!H:H,0),0),"СМП",IF(IFERROR(MATCH(G97,'Выпадающие списки'!E:E,0),0),"ОРИ","Державки или Стержни"))</f>
        <v>ОРИ</v>
      </c>
      <c r="G97" s="369" t="s">
        <v>40</v>
      </c>
      <c r="H97" s="151" t="s">
        <v>63</v>
      </c>
      <c r="I97" s="201">
        <v>6</v>
      </c>
      <c r="J97" s="426"/>
      <c r="L97" s="83"/>
      <c r="N97" s="83"/>
    </row>
    <row r="98" spans="1:14" ht="19.5" thickBot="1" x14ac:dyDescent="0.3">
      <c r="A98" s="418"/>
      <c r="B98" s="452"/>
      <c r="C98" s="394"/>
      <c r="D98" s="95">
        <v>45530</v>
      </c>
      <c r="E98" s="45">
        <f t="shared" si="1"/>
        <v>46625</v>
      </c>
      <c r="F98" s="91" t="str">
        <f>IF(IFERROR(MATCH(G98,'Выпадающие списки'!H:H,0),0),"СМП",IF(IFERROR(MATCH(G98,'Выпадающие списки'!E:E,0),0),"ОРИ","Державки или Стержни"))</f>
        <v>ОРИ</v>
      </c>
      <c r="G98" s="380" t="s">
        <v>35</v>
      </c>
      <c r="H98" s="157" t="s">
        <v>37</v>
      </c>
      <c r="I98" s="208">
        <v>274</v>
      </c>
      <c r="J98" s="427"/>
      <c r="L98" s="83"/>
      <c r="N98" s="83"/>
    </row>
    <row r="99" spans="1:14" ht="18.75" x14ac:dyDescent="0.3">
      <c r="A99" s="416" t="s">
        <v>177</v>
      </c>
      <c r="B99" s="450" t="s">
        <v>180</v>
      </c>
      <c r="C99" s="430">
        <v>7452110474</v>
      </c>
      <c r="D99" s="43" t="s">
        <v>29</v>
      </c>
      <c r="E99" s="43" t="str">
        <f t="shared" si="1"/>
        <v>-</v>
      </c>
      <c r="F99" s="89" t="str">
        <f>IF(IFERROR(MATCH(G99,'Выпадающие списки'!H:H,0),0),"СМП",IF(IFERROR(MATCH(G99,'Выпадающие списки'!E:E,0),0),"ОРИ","Державки или Стержни"))</f>
        <v>ОРИ</v>
      </c>
      <c r="G99" s="384" t="s">
        <v>35</v>
      </c>
      <c r="H99" s="161" t="s">
        <v>59</v>
      </c>
      <c r="I99" s="213" t="s">
        <v>29</v>
      </c>
      <c r="J99" s="425" t="str">
        <f>IF(IFERROR(MATCH(C99,'Выпадающие списки'!K2:K17,0),0),"Заказчик", "Конкурент")</f>
        <v>Конкурент</v>
      </c>
      <c r="L99" s="83"/>
      <c r="N99" s="83"/>
    </row>
    <row r="100" spans="1:14" ht="18.75" x14ac:dyDescent="0.3">
      <c r="A100" s="417"/>
      <c r="B100" s="451"/>
      <c r="C100" s="456"/>
      <c r="D100" s="44" t="s">
        <v>29</v>
      </c>
      <c r="E100" s="44" t="str">
        <f t="shared" si="1"/>
        <v>-</v>
      </c>
      <c r="F100" s="90" t="str">
        <f>IF(IFERROR(MATCH(G100,'Выпадающие списки'!H:H,0),0),"СМП",IF(IFERROR(MATCH(G100,'Выпадающие списки'!E:E,0),0),"ОРИ","Державки или Стержни"))</f>
        <v>ОРИ</v>
      </c>
      <c r="G100" s="385" t="s">
        <v>40</v>
      </c>
      <c r="H100" s="162" t="s">
        <v>63</v>
      </c>
      <c r="I100" s="214" t="s">
        <v>29</v>
      </c>
      <c r="J100" s="426"/>
      <c r="L100" s="83"/>
      <c r="N100" s="83"/>
    </row>
    <row r="101" spans="1:14" ht="18.75" x14ac:dyDescent="0.3">
      <c r="A101" s="417"/>
      <c r="B101" s="451"/>
      <c r="C101" s="456"/>
      <c r="D101" s="44" t="s">
        <v>29</v>
      </c>
      <c r="E101" s="44" t="str">
        <f t="shared" si="1"/>
        <v>-</v>
      </c>
      <c r="F101" s="90" t="str">
        <f>IF(IFERROR(MATCH(G101,'Выпадающие списки'!H:H,0),0),"СМП",IF(IFERROR(MATCH(G101,'Выпадающие списки'!E:E,0),0),"ОРИ","Державки или Стержни"))</f>
        <v>ОРИ</v>
      </c>
      <c r="G101" s="385" t="s">
        <v>122</v>
      </c>
      <c r="H101" s="162" t="s">
        <v>126</v>
      </c>
      <c r="I101" s="214" t="s">
        <v>29</v>
      </c>
      <c r="J101" s="426"/>
      <c r="L101" s="83"/>
      <c r="N101" s="83"/>
    </row>
    <row r="102" spans="1:14" ht="33.75" customHeight="1" x14ac:dyDescent="0.3">
      <c r="A102" s="417"/>
      <c r="B102" s="451"/>
      <c r="C102" s="456"/>
      <c r="D102" s="44" t="s">
        <v>29</v>
      </c>
      <c r="E102" s="44" t="str">
        <f>IF(D102="-","-",D102+1095)</f>
        <v>-</v>
      </c>
      <c r="F102" s="90" t="str">
        <f>IF(IFERROR(MATCH(G102,'Выпадающие списки'!H:H,0),0),"СМП",IF(IFERROR(MATCH(G102,'Выпадающие списки'!E:E,0),0),"ОРИ","Державки или Стержни"))</f>
        <v>ОРИ</v>
      </c>
      <c r="G102" s="385" t="s">
        <v>42</v>
      </c>
      <c r="H102" s="162" t="s">
        <v>64</v>
      </c>
      <c r="I102" s="214" t="s">
        <v>29</v>
      </c>
      <c r="J102" s="426"/>
      <c r="L102" s="83"/>
      <c r="N102" s="83"/>
    </row>
    <row r="103" spans="1:14" ht="72.75" customHeight="1" thickBot="1" x14ac:dyDescent="0.35">
      <c r="A103" s="418"/>
      <c r="B103" s="452"/>
      <c r="C103" s="431"/>
      <c r="D103" s="367">
        <v>45681</v>
      </c>
      <c r="E103" s="45">
        <f t="shared" ref="E103" si="2">D103+1095</f>
        <v>46776</v>
      </c>
      <c r="F103" s="91" t="str">
        <f>IF(IFERROR(MATCH(G103,'Выпадающие списки'!H:H,0),0),"СМП",IF(IFERROR(MATCH(G103,'Выпадающие списки'!E:E,0),0),"ОРИ","Державки или Стержни"))</f>
        <v>ОРИ</v>
      </c>
      <c r="G103" s="386" t="s">
        <v>178</v>
      </c>
      <c r="H103" s="163" t="s">
        <v>179</v>
      </c>
      <c r="I103" s="215">
        <v>12</v>
      </c>
      <c r="J103" s="427"/>
      <c r="L103" s="83"/>
      <c r="N103" s="83"/>
    </row>
  </sheetData>
  <autoFilter ref="A1:J103" xr:uid="{50366A88-1670-4458-A122-CF26A2BBDC85}"/>
  <mergeCells count="72">
    <mergeCell ref="A99:A103"/>
    <mergeCell ref="B99:B103"/>
    <mergeCell ref="C99:C103"/>
    <mergeCell ref="J99:J103"/>
    <mergeCell ref="J24:J32"/>
    <mergeCell ref="J33:J43"/>
    <mergeCell ref="J93:J94"/>
    <mergeCell ref="J95:J98"/>
    <mergeCell ref="J46:J48"/>
    <mergeCell ref="J49:J52"/>
    <mergeCell ref="J54:J55"/>
    <mergeCell ref="J57:J62"/>
    <mergeCell ref="J79:J83"/>
    <mergeCell ref="A90:A92"/>
    <mergeCell ref="C90:C92"/>
    <mergeCell ref="A44:A45"/>
    <mergeCell ref="J2:J12"/>
    <mergeCell ref="J13:J20"/>
    <mergeCell ref="J44:J45"/>
    <mergeCell ref="A24:A32"/>
    <mergeCell ref="B33:B43"/>
    <mergeCell ref="A33:A43"/>
    <mergeCell ref="C33:C43"/>
    <mergeCell ref="B24:B32"/>
    <mergeCell ref="C24:C32"/>
    <mergeCell ref="A21:A22"/>
    <mergeCell ref="B44:B45"/>
    <mergeCell ref="B2:B12"/>
    <mergeCell ref="C2:C12"/>
    <mergeCell ref="B13:B20"/>
    <mergeCell ref="C13:C20"/>
    <mergeCell ref="A2:A12"/>
    <mergeCell ref="C95:C98"/>
    <mergeCell ref="A93:A94"/>
    <mergeCell ref="C93:C94"/>
    <mergeCell ref="B57:B62"/>
    <mergeCell ref="C57:C62"/>
    <mergeCell ref="A57:A62"/>
    <mergeCell ref="B63:B69"/>
    <mergeCell ref="A63:A69"/>
    <mergeCell ref="B84:B89"/>
    <mergeCell ref="C84:C89"/>
    <mergeCell ref="A95:A98"/>
    <mergeCell ref="A70:A77"/>
    <mergeCell ref="B79:B83"/>
    <mergeCell ref="A84:A89"/>
    <mergeCell ref="B95:B98"/>
    <mergeCell ref="C63:C69"/>
    <mergeCell ref="A79:A83"/>
    <mergeCell ref="C79:C83"/>
    <mergeCell ref="B49:B52"/>
    <mergeCell ref="C49:C52"/>
    <mergeCell ref="A54:A55"/>
    <mergeCell ref="C54:C55"/>
    <mergeCell ref="B54:B55"/>
    <mergeCell ref="A49:A52"/>
    <mergeCell ref="A46:A48"/>
    <mergeCell ref="A13:A20"/>
    <mergeCell ref="B93:B94"/>
    <mergeCell ref="B90:B92"/>
    <mergeCell ref="J21:J22"/>
    <mergeCell ref="J63:J69"/>
    <mergeCell ref="J70:J77"/>
    <mergeCell ref="B21:B22"/>
    <mergeCell ref="C21:C22"/>
    <mergeCell ref="B70:B77"/>
    <mergeCell ref="C70:C77"/>
    <mergeCell ref="C44:C45"/>
    <mergeCell ref="J84:J89"/>
    <mergeCell ref="J90:J92"/>
    <mergeCell ref="B46:B48"/>
    <mergeCell ref="C46:C48"/>
  </mergeCells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54449A-1A10-453E-B3DD-1B7F0976539D}">
          <x14:formula1>
            <xm:f>'Выпадающие списки'!$B$11:$B$13</xm:f>
          </x14:formula1>
          <xm:sqref>J1 J104:J1048576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10D6-5C45-4251-A2DE-AE3115F3F4C4}">
  <sheetPr codeName="Лист4"/>
  <dimension ref="B1:N50"/>
  <sheetViews>
    <sheetView topLeftCell="C31" workbookViewId="0">
      <selection activeCell="I15" sqref="I15"/>
    </sheetView>
  </sheetViews>
  <sheetFormatPr defaultRowHeight="15" x14ac:dyDescent="0.25"/>
  <cols>
    <col min="2" max="2" width="22.85546875" customWidth="1"/>
    <col min="5" max="5" width="16.7109375" customWidth="1"/>
    <col min="8" max="8" width="14.7109375" customWidth="1"/>
    <col min="9" max="9" width="32.140625" customWidth="1"/>
    <col min="10" max="10" width="57.42578125" style="352" customWidth="1"/>
    <col min="11" max="11" width="21.28515625" customWidth="1"/>
    <col min="13" max="13" width="50" customWidth="1"/>
    <col min="14" max="14" width="21.140625" customWidth="1"/>
  </cols>
  <sheetData>
    <row r="1" spans="2:14" ht="35.25" customHeight="1" thickBot="1" x14ac:dyDescent="0.35">
      <c r="D1" s="473" t="s">
        <v>198</v>
      </c>
      <c r="E1" s="474"/>
      <c r="F1" s="474"/>
      <c r="G1" s="474"/>
      <c r="H1" s="475"/>
      <c r="J1" s="476" t="s">
        <v>199</v>
      </c>
      <c r="K1" s="477"/>
      <c r="M1" s="478"/>
      <c r="N1" s="478"/>
    </row>
    <row r="2" spans="2:14" ht="27" thickBot="1" x14ac:dyDescent="0.3">
      <c r="D2" s="363"/>
      <c r="E2" s="387" t="s">
        <v>80</v>
      </c>
      <c r="F2" s="364"/>
      <c r="G2" s="365" t="s">
        <v>28</v>
      </c>
      <c r="H2" s="366" t="s">
        <v>51</v>
      </c>
      <c r="J2" s="353" t="s">
        <v>79</v>
      </c>
      <c r="K2" s="354">
        <v>3123015468</v>
      </c>
    </row>
    <row r="3" spans="2:14" ht="15.75" thickBot="1" x14ac:dyDescent="0.3">
      <c r="B3" s="96" t="s">
        <v>174</v>
      </c>
      <c r="D3" s="357"/>
      <c r="E3" s="388" t="s">
        <v>81</v>
      </c>
      <c r="F3" s="355"/>
      <c r="G3" s="356" t="s">
        <v>28</v>
      </c>
      <c r="H3" s="358" t="s">
        <v>133</v>
      </c>
      <c r="J3" s="353" t="s">
        <v>109</v>
      </c>
      <c r="K3" s="354">
        <v>7325104319</v>
      </c>
    </row>
    <row r="4" spans="2:14" ht="27" thickBot="1" x14ac:dyDescent="0.3">
      <c r="B4" s="178" t="s">
        <v>2</v>
      </c>
      <c r="D4" s="357"/>
      <c r="E4" s="388" t="s">
        <v>51</v>
      </c>
      <c r="F4" s="355"/>
      <c r="G4" s="356" t="s">
        <v>28</v>
      </c>
      <c r="H4" s="358" t="s">
        <v>137</v>
      </c>
      <c r="J4" s="353" t="s">
        <v>110</v>
      </c>
      <c r="K4" s="354">
        <v>5043052193</v>
      </c>
    </row>
    <row r="5" spans="2:14" ht="27" thickBot="1" x14ac:dyDescent="0.3">
      <c r="B5" s="176" t="s">
        <v>76</v>
      </c>
      <c r="D5" s="357"/>
      <c r="E5" s="388" t="s">
        <v>35</v>
      </c>
      <c r="F5" s="355"/>
      <c r="G5" s="355"/>
      <c r="H5" s="359"/>
      <c r="J5" s="353" t="s">
        <v>111</v>
      </c>
      <c r="K5" s="354">
        <v>7017052049</v>
      </c>
    </row>
    <row r="6" spans="2:14" ht="27" thickBot="1" x14ac:dyDescent="0.3">
      <c r="B6" s="176" t="s">
        <v>28</v>
      </c>
      <c r="D6" s="357"/>
      <c r="E6" s="388" t="s">
        <v>40</v>
      </c>
      <c r="F6" s="355"/>
      <c r="G6" s="355"/>
      <c r="H6" s="359"/>
      <c r="J6" s="353" t="s">
        <v>113</v>
      </c>
      <c r="K6" s="354">
        <v>5010054413</v>
      </c>
    </row>
    <row r="7" spans="2:14" ht="15.75" thickBot="1" x14ac:dyDescent="0.3">
      <c r="B7" s="188" t="s">
        <v>184</v>
      </c>
      <c r="D7" s="357"/>
      <c r="E7" s="388" t="s">
        <v>42</v>
      </c>
      <c r="F7" s="355"/>
      <c r="G7" s="355"/>
      <c r="H7" s="359"/>
      <c r="J7" s="353" t="s">
        <v>153</v>
      </c>
      <c r="K7" s="354">
        <v>5257164240</v>
      </c>
    </row>
    <row r="8" spans="2:14" ht="15.75" thickBot="1" x14ac:dyDescent="0.3">
      <c r="B8" s="177" t="s">
        <v>175</v>
      </c>
      <c r="D8" s="357"/>
      <c r="E8" s="388" t="s">
        <v>82</v>
      </c>
      <c r="F8" s="355"/>
      <c r="G8" s="355"/>
      <c r="H8" s="359"/>
      <c r="J8" s="353" t="s">
        <v>187</v>
      </c>
      <c r="K8" s="354">
        <v>6324078103</v>
      </c>
    </row>
    <row r="9" spans="2:14" ht="27" thickBot="1" x14ac:dyDescent="0.3">
      <c r="D9" s="357"/>
      <c r="E9" s="388" t="s">
        <v>83</v>
      </c>
      <c r="F9" s="355"/>
      <c r="G9" s="355"/>
      <c r="H9" s="359"/>
      <c r="J9" s="353" t="s">
        <v>140</v>
      </c>
      <c r="K9" s="354">
        <v>5834118947</v>
      </c>
    </row>
    <row r="10" spans="2:14" ht="15.75" thickBot="1" x14ac:dyDescent="0.3">
      <c r="B10" s="96" t="s">
        <v>145</v>
      </c>
      <c r="D10" s="357"/>
      <c r="E10" s="388" t="s">
        <v>84</v>
      </c>
      <c r="F10" s="355"/>
      <c r="G10" s="355"/>
      <c r="H10" s="359"/>
      <c r="J10" s="353" t="s">
        <v>191</v>
      </c>
      <c r="K10" s="354">
        <v>7814685557</v>
      </c>
    </row>
    <row r="11" spans="2:14" ht="27" thickBot="1" x14ac:dyDescent="0.3">
      <c r="B11" s="178" t="s">
        <v>0</v>
      </c>
      <c r="D11" s="357"/>
      <c r="E11" s="388" t="s">
        <v>85</v>
      </c>
      <c r="F11" s="355"/>
      <c r="G11" s="355"/>
      <c r="H11" s="359"/>
      <c r="J11" s="353" t="s">
        <v>154</v>
      </c>
      <c r="K11" s="354">
        <v>6658486704</v>
      </c>
    </row>
    <row r="12" spans="2:14" ht="27" thickBot="1" x14ac:dyDescent="0.3">
      <c r="B12" s="176" t="s">
        <v>176</v>
      </c>
      <c r="D12" s="357"/>
      <c r="E12" s="388" t="s">
        <v>38</v>
      </c>
      <c r="F12" s="355"/>
      <c r="G12" s="355"/>
      <c r="H12" s="359"/>
      <c r="J12" s="353" t="s">
        <v>115</v>
      </c>
      <c r="K12" s="354">
        <v>6671093621</v>
      </c>
    </row>
    <row r="13" spans="2:14" ht="27" thickBot="1" x14ac:dyDescent="0.3">
      <c r="B13" s="177" t="s">
        <v>29</v>
      </c>
      <c r="D13" s="357"/>
      <c r="E13" s="388" t="s">
        <v>58</v>
      </c>
      <c r="F13" s="355"/>
      <c r="G13" s="355"/>
      <c r="H13" s="359"/>
      <c r="J13" s="353" t="s">
        <v>139</v>
      </c>
      <c r="K13" s="354">
        <v>7017322440</v>
      </c>
    </row>
    <row r="14" spans="2:14" ht="27" thickBot="1" x14ac:dyDescent="0.3">
      <c r="D14" s="357"/>
      <c r="E14" s="388" t="s">
        <v>49</v>
      </c>
      <c r="F14" s="355"/>
      <c r="G14" s="355"/>
      <c r="H14" s="359"/>
      <c r="J14" s="353" t="s">
        <v>161</v>
      </c>
      <c r="K14" s="354">
        <v>7811362780</v>
      </c>
    </row>
    <row r="15" spans="2:14" ht="27" thickBot="1" x14ac:dyDescent="0.3">
      <c r="D15" s="357"/>
      <c r="E15" s="388" t="s">
        <v>43</v>
      </c>
      <c r="F15" s="355"/>
      <c r="G15" s="355"/>
      <c r="H15" s="359"/>
      <c r="J15" s="353" t="s">
        <v>114</v>
      </c>
      <c r="K15" s="354">
        <v>7453049790</v>
      </c>
    </row>
    <row r="16" spans="2:14" ht="27" thickBot="1" x14ac:dyDescent="0.3">
      <c r="D16" s="357"/>
      <c r="E16" s="388" t="s">
        <v>86</v>
      </c>
      <c r="F16" s="355"/>
      <c r="G16" s="355"/>
      <c r="H16" s="359"/>
      <c r="J16" s="353" t="s">
        <v>116</v>
      </c>
      <c r="K16" s="354">
        <v>5609061432</v>
      </c>
    </row>
    <row r="17" spans="4:11" ht="26.25" customHeight="1" thickBot="1" x14ac:dyDescent="0.3">
      <c r="D17" s="357"/>
      <c r="E17" s="388" t="s">
        <v>87</v>
      </c>
      <c r="F17" s="355"/>
      <c r="G17" s="355"/>
      <c r="H17" s="359"/>
      <c r="J17" s="353" t="s">
        <v>117</v>
      </c>
      <c r="K17" s="354">
        <v>7610081765</v>
      </c>
    </row>
    <row r="18" spans="4:11" ht="15.75" thickBot="1" x14ac:dyDescent="0.3">
      <c r="D18" s="357"/>
      <c r="E18" s="388" t="s">
        <v>88</v>
      </c>
      <c r="F18" s="355"/>
      <c r="G18" s="355"/>
      <c r="H18" s="359"/>
    </row>
    <row r="19" spans="4:11" ht="15.75" thickBot="1" x14ac:dyDescent="0.3">
      <c r="D19" s="357"/>
      <c r="E19" s="388" t="s">
        <v>89</v>
      </c>
      <c r="F19" s="355"/>
      <c r="G19" s="355"/>
      <c r="H19" s="359"/>
    </row>
    <row r="20" spans="4:11" ht="15.75" thickBot="1" x14ac:dyDescent="0.3">
      <c r="D20" s="357"/>
      <c r="E20" s="388" t="s">
        <v>90</v>
      </c>
      <c r="F20" s="355"/>
      <c r="G20" s="355"/>
      <c r="H20" s="359"/>
    </row>
    <row r="21" spans="4:11" ht="15.75" thickBot="1" x14ac:dyDescent="0.3">
      <c r="D21" s="357"/>
      <c r="E21" s="388" t="s">
        <v>91</v>
      </c>
      <c r="F21" s="355"/>
      <c r="G21" s="355"/>
      <c r="H21" s="359"/>
    </row>
    <row r="22" spans="4:11" ht="15.75" thickBot="1" x14ac:dyDescent="0.3">
      <c r="D22" s="357"/>
      <c r="E22" s="388" t="s">
        <v>104</v>
      </c>
      <c r="F22" s="355"/>
      <c r="G22" s="355"/>
      <c r="H22" s="359"/>
    </row>
    <row r="23" spans="4:11" ht="15.75" thickBot="1" x14ac:dyDescent="0.3">
      <c r="D23" s="357"/>
      <c r="E23" s="388" t="s">
        <v>105</v>
      </c>
      <c r="F23" s="355"/>
      <c r="G23" s="355"/>
      <c r="H23" s="359"/>
    </row>
    <row r="24" spans="4:11" ht="15.75" thickBot="1" x14ac:dyDescent="0.3">
      <c r="D24" s="357"/>
      <c r="E24" s="388" t="s">
        <v>106</v>
      </c>
      <c r="F24" s="355"/>
      <c r="G24" s="355"/>
      <c r="H24" s="359"/>
    </row>
    <row r="25" spans="4:11" ht="15.75" thickBot="1" x14ac:dyDescent="0.3">
      <c r="D25" s="357"/>
      <c r="E25" s="388" t="s">
        <v>50</v>
      </c>
      <c r="F25" s="355"/>
      <c r="G25" s="355"/>
      <c r="H25" s="359"/>
    </row>
    <row r="26" spans="4:11" ht="15.75" thickBot="1" x14ac:dyDescent="0.3">
      <c r="D26" s="357"/>
      <c r="E26" s="388" t="s">
        <v>47</v>
      </c>
      <c r="F26" s="355"/>
      <c r="G26" s="355"/>
      <c r="H26" s="359"/>
    </row>
    <row r="27" spans="4:11" ht="15.75" thickBot="1" x14ac:dyDescent="0.3">
      <c r="D27" s="357"/>
      <c r="E27" s="388" t="s">
        <v>133</v>
      </c>
      <c r="F27" s="355"/>
      <c r="G27" s="355"/>
      <c r="H27" s="359"/>
    </row>
    <row r="28" spans="4:11" ht="15.75" thickBot="1" x14ac:dyDescent="0.3">
      <c r="D28" s="357"/>
      <c r="E28" s="388" t="s">
        <v>136</v>
      </c>
      <c r="F28" s="355"/>
      <c r="G28" s="355"/>
      <c r="H28" s="359"/>
    </row>
    <row r="29" spans="4:11" ht="15.75" thickBot="1" x14ac:dyDescent="0.3">
      <c r="D29" s="357"/>
      <c r="E29" s="388" t="s">
        <v>137</v>
      </c>
      <c r="F29" s="355"/>
      <c r="G29" s="355"/>
      <c r="H29" s="359"/>
    </row>
    <row r="30" spans="4:11" ht="15.75" thickBot="1" x14ac:dyDescent="0.3">
      <c r="D30" s="357"/>
      <c r="E30" s="388" t="s">
        <v>48</v>
      </c>
      <c r="F30" s="355"/>
      <c r="G30" s="355"/>
      <c r="H30" s="359"/>
    </row>
    <row r="31" spans="4:11" ht="15.75" thickBot="1" x14ac:dyDescent="0.3">
      <c r="D31" s="360"/>
      <c r="E31" s="388" t="s">
        <v>118</v>
      </c>
      <c r="F31" s="361"/>
      <c r="G31" s="361"/>
      <c r="H31" s="362"/>
    </row>
    <row r="32" spans="4:11" ht="15.75" thickBot="1" x14ac:dyDescent="0.3">
      <c r="D32" s="365"/>
      <c r="E32" s="388" t="s">
        <v>39</v>
      </c>
    </row>
    <row r="33" spans="4:5" ht="15.75" thickBot="1" x14ac:dyDescent="0.3">
      <c r="D33" s="356"/>
      <c r="E33" s="388" t="s">
        <v>119</v>
      </c>
    </row>
    <row r="34" spans="4:5" ht="15.75" thickBot="1" x14ac:dyDescent="0.3">
      <c r="D34" s="356"/>
      <c r="E34" s="388" t="s">
        <v>57</v>
      </c>
    </row>
    <row r="35" spans="4:5" ht="15.75" thickBot="1" x14ac:dyDescent="0.3">
      <c r="E35" s="388" t="s">
        <v>55</v>
      </c>
    </row>
    <row r="36" spans="4:5" ht="15.75" thickBot="1" x14ac:dyDescent="0.3">
      <c r="E36" s="388" t="s">
        <v>143</v>
      </c>
    </row>
    <row r="37" spans="4:5" ht="15.75" thickBot="1" x14ac:dyDescent="0.3">
      <c r="E37" s="388" t="s">
        <v>35</v>
      </c>
    </row>
    <row r="38" spans="4:5" ht="15.75" thickBot="1" x14ac:dyDescent="0.3">
      <c r="E38" s="388" t="s">
        <v>42</v>
      </c>
    </row>
    <row r="39" spans="4:5" ht="15.75" thickBot="1" x14ac:dyDescent="0.3">
      <c r="E39" s="388" t="s">
        <v>35</v>
      </c>
    </row>
    <row r="40" spans="4:5" ht="15.75" thickBot="1" x14ac:dyDescent="0.3">
      <c r="E40" s="388" t="s">
        <v>155</v>
      </c>
    </row>
    <row r="41" spans="4:5" ht="15.75" thickBot="1" x14ac:dyDescent="0.3">
      <c r="E41" s="388" t="s">
        <v>122</v>
      </c>
    </row>
    <row r="42" spans="4:5" ht="15.75" thickBot="1" x14ac:dyDescent="0.3">
      <c r="E42" s="388" t="s">
        <v>123</v>
      </c>
    </row>
    <row r="43" spans="4:5" ht="15.75" thickBot="1" x14ac:dyDescent="0.3">
      <c r="E43" s="388" t="s">
        <v>124</v>
      </c>
    </row>
    <row r="44" spans="4:5" ht="15.75" thickBot="1" x14ac:dyDescent="0.3">
      <c r="E44" s="388" t="s">
        <v>125</v>
      </c>
    </row>
    <row r="45" spans="4:5" ht="15.75" thickBot="1" x14ac:dyDescent="0.3">
      <c r="E45" s="388" t="s">
        <v>56</v>
      </c>
    </row>
    <row r="46" spans="4:5" ht="15.75" thickBot="1" x14ac:dyDescent="0.3">
      <c r="E46" s="388" t="s">
        <v>159</v>
      </c>
    </row>
    <row r="47" spans="4:5" ht="15.75" thickBot="1" x14ac:dyDescent="0.3">
      <c r="E47" s="388" t="s">
        <v>157</v>
      </c>
    </row>
    <row r="48" spans="4:5" ht="15.75" thickBot="1" x14ac:dyDescent="0.3">
      <c r="E48" s="388" t="s">
        <v>130</v>
      </c>
    </row>
    <row r="49" spans="5:5" ht="15.75" thickBot="1" x14ac:dyDescent="0.3">
      <c r="E49" s="388" t="s">
        <v>56</v>
      </c>
    </row>
    <row r="50" spans="5:5" ht="15.75" thickBot="1" x14ac:dyDescent="0.3">
      <c r="E50" s="388" t="s">
        <v>178</v>
      </c>
    </row>
  </sheetData>
  <mergeCells count="3">
    <mergeCell ref="D1:H1"/>
    <mergeCell ref="J1:K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E4A5-26E3-4128-951C-405FCFE23D7C}">
  <sheetPr codeName="Лист5"/>
  <dimension ref="A1:I71"/>
  <sheetViews>
    <sheetView zoomScale="70" zoomScaleNormal="70" workbookViewId="0">
      <selection activeCell="D9" sqref="D9"/>
    </sheetView>
  </sheetViews>
  <sheetFormatPr defaultRowHeight="15" x14ac:dyDescent="0.25"/>
  <cols>
    <col min="1" max="1" width="16.28515625" bestFit="1" customWidth="1"/>
    <col min="2" max="2" width="31.5703125" bestFit="1" customWidth="1"/>
    <col min="3" max="3" width="13.85546875" bestFit="1" customWidth="1"/>
    <col min="4" max="4" width="16.28515625" bestFit="1" customWidth="1"/>
    <col min="5" max="5" width="20.140625" bestFit="1" customWidth="1"/>
    <col min="6" max="6" width="14.42578125" bestFit="1" customWidth="1"/>
    <col min="7" max="7" width="44.85546875" bestFit="1" customWidth="1"/>
    <col min="8" max="8" width="19.28515625" bestFit="1" customWidth="1"/>
    <col min="9" max="9" width="11.5703125" bestFit="1" customWidth="1"/>
  </cols>
  <sheetData>
    <row r="1" spans="1:9" ht="63.75" customHeight="1" thickBot="1" x14ac:dyDescent="0.3">
      <c r="A1" s="171" t="s">
        <v>77</v>
      </c>
      <c r="B1" s="171" t="s">
        <v>182</v>
      </c>
      <c r="C1" s="107" t="s">
        <v>33</v>
      </c>
      <c r="D1" s="113" t="s">
        <v>31</v>
      </c>
      <c r="E1" s="111" t="s">
        <v>32</v>
      </c>
      <c r="F1" s="172" t="s">
        <v>36</v>
      </c>
      <c r="G1" s="173" t="s">
        <v>44</v>
      </c>
      <c r="H1" s="47" t="s">
        <v>181</v>
      </c>
      <c r="I1" s="9" t="s">
        <v>145</v>
      </c>
    </row>
    <row r="2" spans="1:9" ht="80.25" customHeight="1" x14ac:dyDescent="0.25">
      <c r="A2" s="479" t="s">
        <v>146</v>
      </c>
      <c r="B2" s="481" t="s">
        <v>78</v>
      </c>
      <c r="C2" s="483">
        <v>6616000619</v>
      </c>
      <c r="D2" s="174">
        <v>45146</v>
      </c>
      <c r="E2" s="89">
        <f t="shared" ref="E2:E3" si="0">IF(D2="-","-",D2+1095)</f>
        <v>46241</v>
      </c>
      <c r="F2" s="166" t="s">
        <v>81</v>
      </c>
      <c r="G2" s="175" t="s">
        <v>93</v>
      </c>
      <c r="H2" s="170">
        <v>132</v>
      </c>
      <c r="I2" s="481" t="s">
        <v>176</v>
      </c>
    </row>
    <row r="3" spans="1:9" ht="38.25" customHeight="1" thickBot="1" x14ac:dyDescent="0.3">
      <c r="A3" s="480"/>
      <c r="B3" s="482"/>
      <c r="C3" s="484"/>
      <c r="D3" s="180">
        <v>45146</v>
      </c>
      <c r="E3" s="181">
        <f t="shared" si="0"/>
        <v>46241</v>
      </c>
      <c r="F3" s="182" t="s">
        <v>58</v>
      </c>
      <c r="G3" s="183" t="s">
        <v>75</v>
      </c>
      <c r="H3" s="182">
        <v>18</v>
      </c>
      <c r="I3" s="482"/>
    </row>
    <row r="4" spans="1:9" ht="92.25" customHeight="1" thickBot="1" x14ac:dyDescent="0.3">
      <c r="A4" s="184" t="s">
        <v>147</v>
      </c>
      <c r="B4" s="185" t="s">
        <v>79</v>
      </c>
      <c r="C4" s="184">
        <v>3123015468</v>
      </c>
      <c r="D4" s="186">
        <v>45106</v>
      </c>
      <c r="E4" s="186">
        <v>46201</v>
      </c>
      <c r="F4" s="184" t="s">
        <v>106</v>
      </c>
      <c r="G4" s="187" t="s">
        <v>71</v>
      </c>
      <c r="H4" s="184">
        <v>1</v>
      </c>
      <c r="I4" s="184"/>
    </row>
    <row r="5" spans="1:9" ht="27.75" customHeight="1" x14ac:dyDescent="0.25"/>
    <row r="6" spans="1:9" ht="27.75" customHeight="1" x14ac:dyDescent="0.25"/>
    <row r="7" spans="1:9" ht="27.75" customHeight="1" x14ac:dyDescent="0.25"/>
    <row r="8" spans="1:9" ht="27.75" customHeight="1" x14ac:dyDescent="0.25"/>
    <row r="9" spans="1:9" ht="27.75" customHeight="1" x14ac:dyDescent="0.25"/>
    <row r="10" spans="1:9" ht="27.75" customHeight="1" x14ac:dyDescent="0.25"/>
    <row r="11" spans="1:9" ht="27.75" customHeight="1" x14ac:dyDescent="0.25"/>
    <row r="12" spans="1:9" ht="27.75" customHeight="1" x14ac:dyDescent="0.25"/>
    <row r="13" spans="1:9" ht="27.75" customHeight="1" x14ac:dyDescent="0.25"/>
    <row r="14" spans="1:9" ht="27.75" customHeight="1" x14ac:dyDescent="0.25"/>
    <row r="15" spans="1:9" ht="27.75" customHeight="1" x14ac:dyDescent="0.25"/>
    <row r="16" spans="1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</sheetData>
  <mergeCells count="4">
    <mergeCell ref="A2:A3"/>
    <mergeCell ref="B2:B3"/>
    <mergeCell ref="C2:C3"/>
    <mergeCell ref="I2:I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9F1EED-4E72-4BB8-9E8D-DA2991F61663}">
          <x14:formula1>
            <xm:f>'Выпадающие списки'!$B$11:$B$13</xm:f>
          </x14:formula1>
          <xm:sqref>I1:I2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85E3-DF23-4295-949D-02A6AF1C270F}">
  <dimension ref="A1:B23"/>
  <sheetViews>
    <sheetView tabSelected="1" workbookViewId="0">
      <selection activeCell="A4" sqref="A4"/>
    </sheetView>
  </sheetViews>
  <sheetFormatPr defaultRowHeight="15" x14ac:dyDescent="0.25"/>
  <cols>
    <col min="1" max="1" width="112.85546875" style="389" bestFit="1" customWidth="1"/>
    <col min="2" max="2" width="11" style="389" bestFit="1" customWidth="1"/>
    <col min="3" max="16384" width="9.140625" style="389"/>
  </cols>
  <sheetData>
    <row r="1" spans="1:2" x14ac:dyDescent="0.25">
      <c r="A1" s="389" t="s">
        <v>200</v>
      </c>
      <c r="B1" s="389" t="s">
        <v>33</v>
      </c>
    </row>
    <row r="2" spans="1:2" x14ac:dyDescent="0.25">
      <c r="A2" s="389" t="s">
        <v>78</v>
      </c>
      <c r="B2" s="389">
        <v>6616000619</v>
      </c>
    </row>
    <row r="3" spans="1:2" x14ac:dyDescent="0.25">
      <c r="A3" s="389" t="s">
        <v>79</v>
      </c>
      <c r="B3" s="389">
        <v>3123015468</v>
      </c>
    </row>
    <row r="4" spans="1:2" x14ac:dyDescent="0.25">
      <c r="A4" s="389" t="s">
        <v>135</v>
      </c>
      <c r="B4" s="389">
        <v>9723065341</v>
      </c>
    </row>
    <row r="5" spans="1:2" x14ac:dyDescent="0.25">
      <c r="A5" s="389" t="s">
        <v>109</v>
      </c>
      <c r="B5" s="389">
        <v>7325104319</v>
      </c>
    </row>
    <row r="6" spans="1:2" x14ac:dyDescent="0.25">
      <c r="A6" s="389" t="s">
        <v>110</v>
      </c>
      <c r="B6" s="389">
        <v>5043052193</v>
      </c>
    </row>
    <row r="7" spans="1:2" x14ac:dyDescent="0.25">
      <c r="A7" s="389" t="s">
        <v>111</v>
      </c>
      <c r="B7" s="389">
        <v>7017052049</v>
      </c>
    </row>
    <row r="8" spans="1:2" x14ac:dyDescent="0.25">
      <c r="A8" s="389" t="s">
        <v>112</v>
      </c>
      <c r="B8" s="389">
        <v>1215136780</v>
      </c>
    </row>
    <row r="9" spans="1:2" x14ac:dyDescent="0.25">
      <c r="A9" s="389" t="s">
        <v>113</v>
      </c>
      <c r="B9" s="389">
        <v>5010054413</v>
      </c>
    </row>
    <row r="10" spans="1:2" x14ac:dyDescent="0.25">
      <c r="A10" s="389" t="s">
        <v>153</v>
      </c>
      <c r="B10" s="389">
        <v>5257164240</v>
      </c>
    </row>
    <row r="11" spans="1:2" x14ac:dyDescent="0.25">
      <c r="A11" s="389" t="s">
        <v>187</v>
      </c>
      <c r="B11" s="389">
        <v>6324078103</v>
      </c>
    </row>
    <row r="12" spans="1:2" x14ac:dyDescent="0.25">
      <c r="A12" s="389" t="s">
        <v>140</v>
      </c>
      <c r="B12" s="389">
        <v>5834118947</v>
      </c>
    </row>
    <row r="13" spans="1:2" x14ac:dyDescent="0.25">
      <c r="A13" s="389" t="s">
        <v>191</v>
      </c>
      <c r="B13" s="389">
        <v>7814685557</v>
      </c>
    </row>
    <row r="14" spans="1:2" x14ac:dyDescent="0.25">
      <c r="A14" s="389" t="s">
        <v>154</v>
      </c>
      <c r="B14" s="389">
        <v>6658486704</v>
      </c>
    </row>
    <row r="15" spans="1:2" x14ac:dyDescent="0.25">
      <c r="A15" s="389" t="s">
        <v>115</v>
      </c>
      <c r="B15" s="389">
        <v>6671093621</v>
      </c>
    </row>
    <row r="16" spans="1:2" x14ac:dyDescent="0.25">
      <c r="A16" s="389" t="s">
        <v>139</v>
      </c>
      <c r="B16" s="389">
        <v>7017322440</v>
      </c>
    </row>
    <row r="17" spans="1:2" x14ac:dyDescent="0.25">
      <c r="A17" s="389" t="s">
        <v>161</v>
      </c>
      <c r="B17" s="389">
        <v>7811362780</v>
      </c>
    </row>
    <row r="18" spans="1:2" x14ac:dyDescent="0.25">
      <c r="A18" s="389" t="s">
        <v>114</v>
      </c>
      <c r="B18" s="389">
        <v>7453049790</v>
      </c>
    </row>
    <row r="19" spans="1:2" x14ac:dyDescent="0.25">
      <c r="A19" s="389" t="s">
        <v>116</v>
      </c>
      <c r="B19" s="389">
        <v>5609061432</v>
      </c>
    </row>
    <row r="20" spans="1:2" x14ac:dyDescent="0.25">
      <c r="A20" s="389" t="s">
        <v>141</v>
      </c>
      <c r="B20" s="389">
        <v>5043000276</v>
      </c>
    </row>
    <row r="21" spans="1:2" x14ac:dyDescent="0.25">
      <c r="A21" s="389" t="s">
        <v>142</v>
      </c>
      <c r="B21" s="389">
        <v>5048029575</v>
      </c>
    </row>
    <row r="22" spans="1:2" x14ac:dyDescent="0.25">
      <c r="A22" s="389" t="s">
        <v>117</v>
      </c>
      <c r="B22" s="389">
        <v>7610081765</v>
      </c>
    </row>
    <row r="23" spans="1:2" x14ac:dyDescent="0.25">
      <c r="A23" s="389" t="s">
        <v>180</v>
      </c>
      <c r="B23" s="389">
        <v>7452110474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04EF-92A4-413E-900A-623908602307}">
  <sheetPr codeName="Лист6"/>
  <dimension ref="A1:I21"/>
  <sheetViews>
    <sheetView workbookViewId="0">
      <selection activeCell="A2" sqref="A2:I4"/>
    </sheetView>
  </sheetViews>
  <sheetFormatPr defaultRowHeight="15" x14ac:dyDescent="0.25"/>
  <cols>
    <col min="1" max="1" width="19" customWidth="1"/>
    <col min="2" max="2" width="31.42578125" customWidth="1"/>
    <col min="3" max="3" width="18" customWidth="1"/>
    <col min="4" max="4" width="17.42578125" style="179" customWidth="1"/>
    <col min="5" max="5" width="21.28515625" style="179" customWidth="1"/>
    <col min="6" max="6" width="14" customWidth="1"/>
    <col min="7" max="7" width="28.42578125" customWidth="1"/>
    <col min="8" max="8" width="28.28515625" customWidth="1"/>
    <col min="9" max="9" width="18.140625" customWidth="1"/>
  </cols>
  <sheetData>
    <row r="1" spans="1:9" ht="35.25" customHeight="1" thickBot="1" x14ac:dyDescent="0.3">
      <c r="A1" s="189" t="s">
        <v>77</v>
      </c>
      <c r="B1" s="189" t="s">
        <v>182</v>
      </c>
      <c r="C1" s="190" t="s">
        <v>33</v>
      </c>
      <c r="D1" s="191" t="s">
        <v>31</v>
      </c>
      <c r="E1" s="191" t="s">
        <v>32</v>
      </c>
      <c r="F1" s="192" t="s">
        <v>36</v>
      </c>
      <c r="G1" s="193" t="s">
        <v>44</v>
      </c>
      <c r="H1" s="194" t="s">
        <v>181</v>
      </c>
      <c r="I1" s="194" t="s">
        <v>145</v>
      </c>
    </row>
    <row r="2" spans="1:9" ht="45.75" thickBot="1" x14ac:dyDescent="0.3">
      <c r="A2" s="227" t="s">
        <v>146</v>
      </c>
      <c r="B2" s="227" t="s">
        <v>78</v>
      </c>
      <c r="C2" s="227">
        <v>6616000619</v>
      </c>
      <c r="D2" s="253">
        <v>45721</v>
      </c>
      <c r="E2" s="253">
        <f t="shared" ref="E2" si="0">IF(D2="-","-",D2+1095)</f>
        <v>46816</v>
      </c>
      <c r="F2" s="254" t="s">
        <v>51</v>
      </c>
      <c r="G2" s="263" t="s">
        <v>70</v>
      </c>
      <c r="H2" s="254">
        <v>511</v>
      </c>
      <c r="I2" s="264"/>
    </row>
    <row r="3" spans="1:9" ht="60.75" thickBot="1" x14ac:dyDescent="0.3">
      <c r="A3" s="227" t="s">
        <v>147</v>
      </c>
      <c r="B3" s="227" t="s">
        <v>79</v>
      </c>
      <c r="C3" s="227">
        <v>3123015468</v>
      </c>
      <c r="D3" s="253">
        <v>45106</v>
      </c>
      <c r="E3" s="253">
        <v>46201</v>
      </c>
      <c r="F3" s="227" t="s">
        <v>51</v>
      </c>
      <c r="G3" s="227" t="s">
        <v>70</v>
      </c>
      <c r="H3" s="227">
        <v>11</v>
      </c>
      <c r="I3" s="289"/>
    </row>
    <row r="4" spans="1:9" ht="45.75" thickBot="1" x14ac:dyDescent="0.3">
      <c r="A4" s="227" t="s">
        <v>164</v>
      </c>
      <c r="B4" s="227" t="s">
        <v>135</v>
      </c>
      <c r="C4" s="227">
        <v>9723065341</v>
      </c>
      <c r="D4" s="253">
        <v>45723</v>
      </c>
      <c r="E4" s="253">
        <v>46818</v>
      </c>
      <c r="F4" s="265" t="s">
        <v>133</v>
      </c>
      <c r="G4" s="266" t="s">
        <v>134</v>
      </c>
      <c r="H4" s="265">
        <v>1268</v>
      </c>
      <c r="I4" s="289"/>
    </row>
    <row r="5" spans="1:9" ht="15" customHeight="1" x14ac:dyDescent="0.25"/>
    <row r="6" spans="1:9" ht="15" customHeight="1" x14ac:dyDescent="0.25"/>
    <row r="7" spans="1:9" ht="15" customHeight="1" x14ac:dyDescent="0.25"/>
    <row r="8" spans="1:9" ht="15" customHeight="1" x14ac:dyDescent="0.25"/>
    <row r="9" spans="1:9" ht="15" customHeight="1" x14ac:dyDescent="0.25"/>
    <row r="10" spans="1:9" ht="15" customHeight="1" x14ac:dyDescent="0.25"/>
    <row r="11" spans="1:9" ht="13.5" customHeight="1" x14ac:dyDescent="0.25"/>
    <row r="12" spans="1:9" ht="15" hidden="1" customHeight="1" x14ac:dyDescent="0.25">
      <c r="A12" s="217"/>
      <c r="B12" s="219"/>
      <c r="C12" s="221"/>
    </row>
    <row r="13" spans="1:9" ht="15" hidden="1" customHeight="1" x14ac:dyDescent="0.25">
      <c r="A13" s="217"/>
      <c r="B13" s="219"/>
      <c r="C13" s="221"/>
    </row>
    <row r="14" spans="1:9" ht="15" hidden="1" customHeight="1" x14ac:dyDescent="0.25">
      <c r="A14" s="217"/>
      <c r="B14" s="219"/>
      <c r="C14" s="221"/>
    </row>
    <row r="15" spans="1:9" ht="15" hidden="1" customHeight="1" x14ac:dyDescent="0.25">
      <c r="A15" s="217"/>
      <c r="B15" s="219"/>
      <c r="C15" s="221"/>
    </row>
    <row r="16" spans="1:9" ht="15" hidden="1" customHeight="1" x14ac:dyDescent="0.25">
      <c r="A16" s="217"/>
      <c r="B16" s="219"/>
      <c r="C16" s="221"/>
    </row>
    <row r="17" spans="1:3" ht="15" hidden="1" customHeight="1" x14ac:dyDescent="0.25">
      <c r="A17" s="217"/>
      <c r="B17" s="219"/>
      <c r="C17" s="221"/>
    </row>
    <row r="18" spans="1:3" ht="15" hidden="1" customHeight="1" x14ac:dyDescent="0.25">
      <c r="A18" s="217"/>
      <c r="B18" s="219"/>
      <c r="C18" s="221"/>
    </row>
    <row r="19" spans="1:3" ht="15" hidden="1" customHeight="1" x14ac:dyDescent="0.25">
      <c r="A19" s="217"/>
      <c r="B19" s="219"/>
      <c r="C19" s="221"/>
    </row>
    <row r="20" spans="1:3" ht="15" hidden="1" customHeight="1" x14ac:dyDescent="0.25">
      <c r="A20" s="217"/>
      <c r="B20" s="219"/>
      <c r="C20" s="221"/>
    </row>
    <row r="21" spans="1:3" ht="15.75" hidden="1" customHeight="1" thickBot="1" x14ac:dyDescent="0.3">
      <c r="A21" s="218"/>
      <c r="B21" s="220"/>
      <c r="C21" s="2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A55F54-732F-4CEA-B32C-3F0FEB71040B}">
          <x14:formula1>
            <xm:f>'Выпадающие списки'!$B$11:$B$13</xm:f>
          </x14:formula1>
          <xm:sqref>I1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EE1A-FE9F-4E96-B1BC-48ED860A5063}">
  <sheetPr codeName="Лист7"/>
  <dimension ref="A1:I55"/>
  <sheetViews>
    <sheetView zoomScale="70" zoomScaleNormal="70" workbookViewId="0">
      <selection sqref="A1:I1"/>
    </sheetView>
  </sheetViews>
  <sheetFormatPr defaultRowHeight="15" x14ac:dyDescent="0.25"/>
  <cols>
    <col min="1" max="1" width="19.7109375" customWidth="1"/>
    <col min="2" max="2" width="30.140625" customWidth="1"/>
    <col min="3" max="3" width="20.140625" customWidth="1"/>
    <col min="4" max="4" width="14.85546875" customWidth="1"/>
    <col min="5" max="5" width="24" customWidth="1"/>
    <col min="6" max="6" width="13" customWidth="1"/>
    <col min="7" max="7" width="42.5703125" customWidth="1"/>
    <col min="8" max="8" width="26.7109375" customWidth="1"/>
    <col min="9" max="9" width="14.5703125" customWidth="1"/>
  </cols>
  <sheetData>
    <row r="1" spans="1:9" ht="32.25" thickBot="1" x14ac:dyDescent="0.3">
      <c r="A1" s="224" t="s">
        <v>77</v>
      </c>
      <c r="B1" s="224" t="s">
        <v>182</v>
      </c>
      <c r="C1" s="225" t="s">
        <v>33</v>
      </c>
      <c r="D1" s="226" t="s">
        <v>31</v>
      </c>
      <c r="E1" s="226" t="s">
        <v>32</v>
      </c>
      <c r="F1" s="196" t="s">
        <v>36</v>
      </c>
      <c r="G1" s="197" t="s">
        <v>44</v>
      </c>
      <c r="H1" s="195" t="s">
        <v>181</v>
      </c>
      <c r="I1" s="195" t="s">
        <v>145</v>
      </c>
    </row>
    <row r="2" spans="1:9" ht="99" customHeight="1" x14ac:dyDescent="0.25">
      <c r="A2" s="524" t="s">
        <v>146</v>
      </c>
      <c r="B2" s="524" t="s">
        <v>78</v>
      </c>
      <c r="C2" s="524">
        <v>6616000619</v>
      </c>
      <c r="D2" s="232">
        <v>45219</v>
      </c>
      <c r="E2" s="229">
        <f t="shared" ref="E2:E3" si="0">IF(D2="-","-",D2+1095)</f>
        <v>46314</v>
      </c>
      <c r="F2" s="230" t="s">
        <v>80</v>
      </c>
      <c r="G2" s="231" t="s">
        <v>92</v>
      </c>
      <c r="H2" s="230">
        <v>33</v>
      </c>
      <c r="I2" s="531"/>
    </row>
    <row r="3" spans="1:9" ht="56.25" customHeight="1" x14ac:dyDescent="0.25">
      <c r="A3" s="516"/>
      <c r="B3" s="516"/>
      <c r="C3" s="516"/>
      <c r="D3" s="236">
        <v>45146</v>
      </c>
      <c r="E3" s="237">
        <f t="shared" si="0"/>
        <v>46241</v>
      </c>
      <c r="F3" s="238" t="s">
        <v>35</v>
      </c>
      <c r="G3" s="239" t="s">
        <v>59</v>
      </c>
      <c r="H3" s="238">
        <v>88</v>
      </c>
      <c r="I3" s="532"/>
    </row>
    <row r="4" spans="1:9" ht="56.25" customHeight="1" x14ac:dyDescent="0.25">
      <c r="A4" s="516"/>
      <c r="B4" s="516"/>
      <c r="C4" s="516"/>
      <c r="D4" s="236">
        <v>45146</v>
      </c>
      <c r="E4" s="237">
        <f t="shared" ref="E4:E50" si="1">IF(D4="-","-",D4+1095)</f>
        <v>46241</v>
      </c>
      <c r="F4" s="238" t="s">
        <v>40</v>
      </c>
      <c r="G4" s="239" t="s">
        <v>63</v>
      </c>
      <c r="H4" s="238">
        <v>20</v>
      </c>
      <c r="I4" s="532"/>
    </row>
    <row r="5" spans="1:9" ht="56.25" customHeight="1" x14ac:dyDescent="0.25">
      <c r="A5" s="516"/>
      <c r="B5" s="516"/>
      <c r="C5" s="516"/>
      <c r="D5" s="236">
        <v>45146</v>
      </c>
      <c r="E5" s="237">
        <f t="shared" si="1"/>
        <v>46241</v>
      </c>
      <c r="F5" s="238" t="s">
        <v>38</v>
      </c>
      <c r="G5" s="239" t="s">
        <v>61</v>
      </c>
      <c r="H5" s="238">
        <v>35</v>
      </c>
      <c r="I5" s="532"/>
    </row>
    <row r="6" spans="1:9" ht="152.25" customHeight="1" x14ac:dyDescent="0.25">
      <c r="A6" s="516"/>
      <c r="B6" s="516"/>
      <c r="C6" s="516"/>
      <c r="D6" s="236">
        <v>45146</v>
      </c>
      <c r="E6" s="237">
        <f t="shared" si="1"/>
        <v>46241</v>
      </c>
      <c r="F6" s="238" t="s">
        <v>49</v>
      </c>
      <c r="G6" s="239" t="s">
        <v>68</v>
      </c>
      <c r="H6" s="238">
        <v>8</v>
      </c>
      <c r="I6" s="532"/>
    </row>
    <row r="7" spans="1:9" ht="31.5" customHeight="1" x14ac:dyDescent="0.25">
      <c r="A7" s="516"/>
      <c r="B7" s="516"/>
      <c r="C7" s="516"/>
      <c r="D7" s="236">
        <v>45146</v>
      </c>
      <c r="E7" s="237">
        <f t="shared" si="1"/>
        <v>46241</v>
      </c>
      <c r="F7" s="238" t="s">
        <v>43</v>
      </c>
      <c r="G7" s="239" t="s">
        <v>65</v>
      </c>
      <c r="H7" s="238">
        <v>18</v>
      </c>
      <c r="I7" s="532"/>
    </row>
    <row r="8" spans="1:9" ht="30.75" thickBot="1" x14ac:dyDescent="0.3">
      <c r="A8" s="517"/>
      <c r="B8" s="517"/>
      <c r="C8" s="517"/>
      <c r="D8" s="242">
        <v>45146</v>
      </c>
      <c r="E8" s="243">
        <f t="shared" si="1"/>
        <v>46241</v>
      </c>
      <c r="F8" s="241" t="s">
        <v>86</v>
      </c>
      <c r="G8" s="244" t="s">
        <v>98</v>
      </c>
      <c r="H8" s="241">
        <v>6</v>
      </c>
      <c r="I8" s="533"/>
    </row>
    <row r="9" spans="1:9" x14ac:dyDescent="0.25">
      <c r="A9" s="524" t="s">
        <v>147</v>
      </c>
      <c r="B9" s="524" t="s">
        <v>79</v>
      </c>
      <c r="C9" s="524">
        <v>3123015468</v>
      </c>
      <c r="D9" s="250">
        <v>45106</v>
      </c>
      <c r="E9" s="237">
        <f t="shared" si="1"/>
        <v>46201</v>
      </c>
      <c r="F9" s="240" t="s">
        <v>35</v>
      </c>
      <c r="G9" s="249" t="s">
        <v>59</v>
      </c>
      <c r="H9" s="240">
        <v>3</v>
      </c>
      <c r="I9" s="514" t="s">
        <v>0</v>
      </c>
    </row>
    <row r="10" spans="1:9" ht="30" x14ac:dyDescent="0.25">
      <c r="A10" s="516"/>
      <c r="B10" s="516"/>
      <c r="C10" s="516"/>
      <c r="D10" s="250">
        <v>45106</v>
      </c>
      <c r="E10" s="237">
        <f t="shared" si="1"/>
        <v>46201</v>
      </c>
      <c r="F10" s="240" t="s">
        <v>106</v>
      </c>
      <c r="G10" s="249" t="s">
        <v>71</v>
      </c>
      <c r="H10" s="240">
        <v>1</v>
      </c>
      <c r="I10" s="496"/>
    </row>
    <row r="11" spans="1:9" ht="30" x14ac:dyDescent="0.25">
      <c r="A11" s="516"/>
      <c r="B11" s="516"/>
      <c r="C11" s="516"/>
      <c r="D11" s="250">
        <v>45106</v>
      </c>
      <c r="E11" s="237">
        <f t="shared" si="1"/>
        <v>46201</v>
      </c>
      <c r="F11" s="240" t="s">
        <v>50</v>
      </c>
      <c r="G11" s="249" t="s">
        <v>69</v>
      </c>
      <c r="H11" s="240">
        <v>3</v>
      </c>
      <c r="I11" s="496"/>
    </row>
    <row r="12" spans="1:9" ht="15.75" thickBot="1" x14ac:dyDescent="0.3">
      <c r="A12" s="517"/>
      <c r="B12" s="517"/>
      <c r="C12" s="517"/>
      <c r="D12" s="242">
        <v>45106</v>
      </c>
      <c r="E12" s="243">
        <f t="shared" si="1"/>
        <v>46201</v>
      </c>
      <c r="F12" s="251" t="s">
        <v>47</v>
      </c>
      <c r="G12" s="252" t="s">
        <v>66</v>
      </c>
      <c r="H12" s="251">
        <v>1</v>
      </c>
      <c r="I12" s="515"/>
    </row>
    <row r="13" spans="1:9" ht="30.75" thickBot="1" x14ac:dyDescent="0.3">
      <c r="A13" s="227" t="s">
        <v>148</v>
      </c>
      <c r="B13" s="257" t="s">
        <v>109</v>
      </c>
      <c r="C13" s="227">
        <v>7325104319</v>
      </c>
      <c r="D13" s="258">
        <v>45265</v>
      </c>
      <c r="E13" s="253">
        <f t="shared" si="1"/>
        <v>46360</v>
      </c>
      <c r="F13" s="254" t="s">
        <v>35</v>
      </c>
      <c r="G13" s="255" t="s">
        <v>59</v>
      </c>
      <c r="H13" s="254">
        <v>535</v>
      </c>
      <c r="I13" s="267"/>
    </row>
    <row r="14" spans="1:9" ht="15" customHeight="1" x14ac:dyDescent="0.25">
      <c r="A14" s="518" t="s">
        <v>149</v>
      </c>
      <c r="B14" s="520" t="s">
        <v>110</v>
      </c>
      <c r="C14" s="524">
        <v>5043052193</v>
      </c>
      <c r="D14" s="228">
        <v>45035</v>
      </c>
      <c r="E14" s="229">
        <f t="shared" si="1"/>
        <v>46130</v>
      </c>
      <c r="F14" s="230" t="s">
        <v>35</v>
      </c>
      <c r="G14" s="259" t="s">
        <v>59</v>
      </c>
      <c r="H14" s="238">
        <v>30</v>
      </c>
      <c r="I14" s="522"/>
    </row>
    <row r="15" spans="1:9" ht="15" customHeight="1" x14ac:dyDescent="0.25">
      <c r="A15" s="534"/>
      <c r="B15" s="535"/>
      <c r="C15" s="516"/>
      <c r="D15" s="248">
        <v>45035</v>
      </c>
      <c r="E15" s="237">
        <f t="shared" si="1"/>
        <v>46130</v>
      </c>
      <c r="F15" s="238" t="s">
        <v>38</v>
      </c>
      <c r="G15" s="260" t="s">
        <v>61</v>
      </c>
      <c r="H15" s="238">
        <v>8</v>
      </c>
      <c r="I15" s="530"/>
    </row>
    <row r="16" spans="1:9" ht="15.75" customHeight="1" thickBot="1" x14ac:dyDescent="0.3">
      <c r="A16" s="519"/>
      <c r="B16" s="521"/>
      <c r="C16" s="517"/>
      <c r="D16" s="261">
        <v>45035</v>
      </c>
      <c r="E16" s="243">
        <f t="shared" si="1"/>
        <v>46130</v>
      </c>
      <c r="F16" s="241" t="s">
        <v>40</v>
      </c>
      <c r="G16" s="262" t="s">
        <v>63</v>
      </c>
      <c r="H16" s="241">
        <v>4</v>
      </c>
      <c r="I16" s="523"/>
    </row>
    <row r="17" spans="1:9" ht="15" customHeight="1" x14ac:dyDescent="0.25">
      <c r="A17" s="524" t="s">
        <v>150</v>
      </c>
      <c r="B17" s="525" t="s">
        <v>111</v>
      </c>
      <c r="C17" s="528">
        <v>7017052049</v>
      </c>
      <c r="D17" s="228">
        <v>45698</v>
      </c>
      <c r="E17" s="229">
        <f t="shared" si="1"/>
        <v>46793</v>
      </c>
      <c r="F17" s="230" t="s">
        <v>50</v>
      </c>
      <c r="G17" s="231" t="s">
        <v>69</v>
      </c>
      <c r="H17" s="230">
        <v>1</v>
      </c>
      <c r="I17" s="522"/>
    </row>
    <row r="18" spans="1:9" ht="15" customHeight="1" x14ac:dyDescent="0.25">
      <c r="A18" s="516"/>
      <c r="B18" s="526"/>
      <c r="C18" s="495"/>
      <c r="D18" s="248">
        <v>45595</v>
      </c>
      <c r="E18" s="237">
        <f t="shared" si="1"/>
        <v>46690</v>
      </c>
      <c r="F18" s="238" t="s">
        <v>35</v>
      </c>
      <c r="G18" s="239" t="s">
        <v>59</v>
      </c>
      <c r="H18" s="238">
        <v>0</v>
      </c>
      <c r="I18" s="530"/>
    </row>
    <row r="19" spans="1:9" ht="15" customHeight="1" x14ac:dyDescent="0.25">
      <c r="A19" s="516"/>
      <c r="B19" s="526"/>
      <c r="C19" s="495"/>
      <c r="D19" s="248">
        <v>45698</v>
      </c>
      <c r="E19" s="237">
        <f t="shared" si="1"/>
        <v>46793</v>
      </c>
      <c r="F19" s="238" t="s">
        <v>57</v>
      </c>
      <c r="G19" s="239" t="s">
        <v>72</v>
      </c>
      <c r="H19" s="238">
        <v>711</v>
      </c>
      <c r="I19" s="530"/>
    </row>
    <row r="20" spans="1:9" ht="45" customHeight="1" thickBot="1" x14ac:dyDescent="0.3">
      <c r="A20" s="517"/>
      <c r="B20" s="527"/>
      <c r="C20" s="529"/>
      <c r="D20" s="261">
        <v>45246</v>
      </c>
      <c r="E20" s="243">
        <f t="shared" si="1"/>
        <v>46341</v>
      </c>
      <c r="F20" s="241" t="s">
        <v>47</v>
      </c>
      <c r="G20" s="269" t="s">
        <v>66</v>
      </c>
      <c r="H20" s="241">
        <v>7</v>
      </c>
      <c r="I20" s="523"/>
    </row>
    <row r="21" spans="1:9" x14ac:dyDescent="0.25">
      <c r="A21" s="518" t="s">
        <v>151</v>
      </c>
      <c r="B21" s="520" t="s">
        <v>112</v>
      </c>
      <c r="C21" s="511">
        <v>1215136780</v>
      </c>
      <c r="D21" s="245">
        <v>45587</v>
      </c>
      <c r="E21" s="229">
        <f t="shared" si="1"/>
        <v>46682</v>
      </c>
      <c r="F21" s="233" t="s">
        <v>38</v>
      </c>
      <c r="G21" s="246" t="s">
        <v>61</v>
      </c>
      <c r="H21" s="230">
        <v>14</v>
      </c>
      <c r="I21" s="522"/>
    </row>
    <row r="22" spans="1:9" ht="15.75" thickBot="1" x14ac:dyDescent="0.3">
      <c r="A22" s="519"/>
      <c r="B22" s="521"/>
      <c r="C22" s="513"/>
      <c r="D22" s="270">
        <v>45587</v>
      </c>
      <c r="E22" s="243">
        <f t="shared" si="1"/>
        <v>46682</v>
      </c>
      <c r="F22" s="251" t="s">
        <v>35</v>
      </c>
      <c r="G22" s="252" t="s">
        <v>59</v>
      </c>
      <c r="H22" s="241">
        <v>89</v>
      </c>
      <c r="I22" s="523"/>
    </row>
    <row r="23" spans="1:9" ht="18.75" customHeight="1" x14ac:dyDescent="0.25">
      <c r="A23" s="488" t="s">
        <v>152</v>
      </c>
      <c r="B23" s="488" t="s">
        <v>113</v>
      </c>
      <c r="C23" s="524">
        <v>5010054413</v>
      </c>
      <c r="D23" s="271">
        <v>45029</v>
      </c>
      <c r="E23" s="229">
        <f t="shared" si="1"/>
        <v>46124</v>
      </c>
      <c r="F23" s="233" t="s">
        <v>38</v>
      </c>
      <c r="G23" s="246" t="s">
        <v>61</v>
      </c>
      <c r="H23" s="233">
        <v>316</v>
      </c>
      <c r="I23" s="491" t="s">
        <v>0</v>
      </c>
    </row>
    <row r="24" spans="1:9" ht="18.75" customHeight="1" x14ac:dyDescent="0.25">
      <c r="A24" s="489"/>
      <c r="B24" s="489"/>
      <c r="C24" s="516"/>
      <c r="D24" s="250">
        <v>45029</v>
      </c>
      <c r="E24" s="237">
        <f t="shared" si="1"/>
        <v>46124</v>
      </c>
      <c r="F24" s="240" t="s">
        <v>35</v>
      </c>
      <c r="G24" s="249" t="s">
        <v>37</v>
      </c>
      <c r="H24" s="240">
        <v>360</v>
      </c>
      <c r="I24" s="492"/>
    </row>
    <row r="25" spans="1:9" ht="32.25" customHeight="1" thickBot="1" x14ac:dyDescent="0.3">
      <c r="A25" s="490"/>
      <c r="B25" s="490"/>
      <c r="C25" s="517"/>
      <c r="D25" s="242">
        <v>45029</v>
      </c>
      <c r="E25" s="243">
        <f t="shared" si="1"/>
        <v>46124</v>
      </c>
      <c r="F25" s="251" t="s">
        <v>40</v>
      </c>
      <c r="G25" s="252" t="s">
        <v>63</v>
      </c>
      <c r="H25" s="251">
        <v>26</v>
      </c>
      <c r="I25" s="493"/>
    </row>
    <row r="26" spans="1:9" x14ac:dyDescent="0.25">
      <c r="A26" s="489" t="s">
        <v>189</v>
      </c>
      <c r="B26" s="489" t="s">
        <v>188</v>
      </c>
      <c r="C26" s="516">
        <v>5257164240</v>
      </c>
      <c r="D26" s="236">
        <v>45183</v>
      </c>
      <c r="E26" s="237">
        <f t="shared" si="1"/>
        <v>46278</v>
      </c>
      <c r="F26" s="238" t="s">
        <v>38</v>
      </c>
      <c r="G26" s="249" t="s">
        <v>61</v>
      </c>
      <c r="H26" s="240">
        <v>21</v>
      </c>
      <c r="I26" s="492"/>
    </row>
    <row r="27" spans="1:9" x14ac:dyDescent="0.25">
      <c r="A27" s="489"/>
      <c r="B27" s="489"/>
      <c r="C27" s="516"/>
      <c r="D27" s="236">
        <v>45772</v>
      </c>
      <c r="E27" s="237">
        <f t="shared" si="1"/>
        <v>46867</v>
      </c>
      <c r="F27" s="238" t="s">
        <v>35</v>
      </c>
      <c r="G27" s="249" t="s">
        <v>59</v>
      </c>
      <c r="H27" s="240">
        <v>6</v>
      </c>
      <c r="I27" s="492"/>
    </row>
    <row r="28" spans="1:9" ht="15.75" thickBot="1" x14ac:dyDescent="0.3">
      <c r="A28" s="490"/>
      <c r="B28" s="490"/>
      <c r="C28" s="517"/>
      <c r="D28" s="274">
        <v>45142</v>
      </c>
      <c r="E28" s="243">
        <f t="shared" si="1"/>
        <v>46237</v>
      </c>
      <c r="F28" s="241" t="s">
        <v>43</v>
      </c>
      <c r="G28" s="252" t="s">
        <v>65</v>
      </c>
      <c r="H28" s="251">
        <v>32</v>
      </c>
      <c r="I28" s="493"/>
    </row>
    <row r="29" spans="1:9" ht="96.75" customHeight="1" thickBot="1" x14ac:dyDescent="0.3">
      <c r="A29" s="277" t="s">
        <v>186</v>
      </c>
      <c r="B29" s="275" t="s">
        <v>187</v>
      </c>
      <c r="C29" s="275">
        <v>6324078103</v>
      </c>
      <c r="D29" s="253">
        <v>45370</v>
      </c>
      <c r="E29" s="253">
        <f t="shared" si="1"/>
        <v>46465</v>
      </c>
      <c r="F29" s="254" t="s">
        <v>46</v>
      </c>
      <c r="G29" s="255" t="s">
        <v>59</v>
      </c>
      <c r="H29" s="256">
        <v>43</v>
      </c>
      <c r="I29" s="253" t="s">
        <v>0</v>
      </c>
    </row>
    <row r="30" spans="1:9" x14ac:dyDescent="0.25">
      <c r="A30" s="500" t="s">
        <v>185</v>
      </c>
      <c r="B30" s="494" t="s">
        <v>140</v>
      </c>
      <c r="C30" s="516">
        <v>5834118947</v>
      </c>
      <c r="D30" s="245">
        <v>45510</v>
      </c>
      <c r="E30" s="229">
        <f t="shared" si="1"/>
        <v>46605</v>
      </c>
      <c r="F30" s="286" t="s">
        <v>47</v>
      </c>
      <c r="G30" s="246" t="s">
        <v>66</v>
      </c>
      <c r="H30" s="233">
        <v>2688</v>
      </c>
      <c r="I30" s="491" t="s">
        <v>0</v>
      </c>
    </row>
    <row r="31" spans="1:9" ht="39.75" customHeight="1" thickBot="1" x14ac:dyDescent="0.3">
      <c r="A31" s="501"/>
      <c r="B31" s="501"/>
      <c r="C31" s="517"/>
      <c r="D31" s="242">
        <v>45735</v>
      </c>
      <c r="E31" s="243">
        <f t="shared" si="1"/>
        <v>46830</v>
      </c>
      <c r="F31" s="251" t="s">
        <v>48</v>
      </c>
      <c r="G31" s="287" t="s">
        <v>67</v>
      </c>
      <c r="H31" s="288">
        <v>1833</v>
      </c>
      <c r="I31" s="493"/>
    </row>
    <row r="32" spans="1:9" ht="105.75" customHeight="1" thickBot="1" x14ac:dyDescent="0.3">
      <c r="A32" s="266" t="s">
        <v>190</v>
      </c>
      <c r="B32" s="266" t="s">
        <v>191</v>
      </c>
      <c r="C32" s="277">
        <v>7814685557</v>
      </c>
      <c r="D32" s="276">
        <v>45728</v>
      </c>
      <c r="E32" s="253">
        <f t="shared" si="1"/>
        <v>46823</v>
      </c>
      <c r="F32" s="234" t="s">
        <v>49</v>
      </c>
      <c r="G32" s="290" t="s">
        <v>68</v>
      </c>
      <c r="H32" s="291">
        <v>17</v>
      </c>
      <c r="I32" s="253" t="s">
        <v>0</v>
      </c>
    </row>
    <row r="33" spans="1:9" ht="63" customHeight="1" thickBot="1" x14ac:dyDescent="0.3">
      <c r="A33" s="266" t="s">
        <v>192</v>
      </c>
      <c r="B33" s="266" t="s">
        <v>154</v>
      </c>
      <c r="C33" s="275">
        <v>6658486704</v>
      </c>
      <c r="D33" s="258">
        <v>45446</v>
      </c>
      <c r="E33" s="253">
        <f t="shared" si="1"/>
        <v>46541</v>
      </c>
      <c r="F33" s="256" t="s">
        <v>35</v>
      </c>
      <c r="G33" s="255" t="s">
        <v>37</v>
      </c>
      <c r="H33" s="256">
        <v>2</v>
      </c>
      <c r="I33" s="253" t="s">
        <v>0</v>
      </c>
    </row>
    <row r="34" spans="1:9" ht="45.75" customHeight="1" thickBot="1" x14ac:dyDescent="0.3">
      <c r="A34" s="266" t="s">
        <v>193</v>
      </c>
      <c r="B34" s="266" t="s">
        <v>115</v>
      </c>
      <c r="C34" s="277">
        <v>6671093621</v>
      </c>
      <c r="D34" s="258">
        <v>45729</v>
      </c>
      <c r="E34" s="253">
        <f t="shared" si="1"/>
        <v>46824</v>
      </c>
      <c r="F34" s="254" t="s">
        <v>35</v>
      </c>
      <c r="G34" s="255" t="s">
        <v>59</v>
      </c>
      <c r="H34" s="256">
        <v>293</v>
      </c>
      <c r="I34" s="253" t="s">
        <v>0</v>
      </c>
    </row>
    <row r="35" spans="1:9" ht="21.75" customHeight="1" x14ac:dyDescent="0.25">
      <c r="A35" s="497" t="s">
        <v>194</v>
      </c>
      <c r="B35" s="497" t="s">
        <v>139</v>
      </c>
      <c r="C35" s="502">
        <v>7017322440</v>
      </c>
      <c r="D35" s="271">
        <v>44924</v>
      </c>
      <c r="E35" s="273">
        <f t="shared" si="1"/>
        <v>46019</v>
      </c>
      <c r="F35" s="292" t="s">
        <v>55</v>
      </c>
      <c r="G35" s="293" t="s">
        <v>73</v>
      </c>
      <c r="H35" s="286">
        <v>7</v>
      </c>
      <c r="I35" s="492" t="s">
        <v>0</v>
      </c>
    </row>
    <row r="36" spans="1:9" ht="21.75" customHeight="1" x14ac:dyDescent="0.25">
      <c r="A36" s="498"/>
      <c r="B36" s="498"/>
      <c r="C36" s="503"/>
      <c r="D36" s="250">
        <v>45814</v>
      </c>
      <c r="E36" s="237">
        <f t="shared" si="1"/>
        <v>46909</v>
      </c>
      <c r="F36" s="238" t="s">
        <v>38</v>
      </c>
      <c r="G36" s="249" t="s">
        <v>61</v>
      </c>
      <c r="H36" s="240">
        <v>1</v>
      </c>
      <c r="I36" s="492"/>
    </row>
    <row r="37" spans="1:9" ht="21.75" customHeight="1" x14ac:dyDescent="0.25">
      <c r="A37" s="498"/>
      <c r="B37" s="498"/>
      <c r="C37" s="503"/>
      <c r="D37" s="250">
        <v>45580</v>
      </c>
      <c r="E37" s="237">
        <f t="shared" si="1"/>
        <v>46675</v>
      </c>
      <c r="F37" s="238" t="s">
        <v>56</v>
      </c>
      <c r="G37" s="249" t="s">
        <v>74</v>
      </c>
      <c r="H37" s="240">
        <v>4</v>
      </c>
      <c r="I37" s="492"/>
    </row>
    <row r="38" spans="1:9" ht="21.75" customHeight="1" x14ac:dyDescent="0.25">
      <c r="A38" s="498"/>
      <c r="B38" s="498"/>
      <c r="C38" s="503"/>
      <c r="D38" s="250">
        <v>45580</v>
      </c>
      <c r="E38" s="237">
        <f t="shared" si="1"/>
        <v>46675</v>
      </c>
      <c r="F38" s="238" t="s">
        <v>57</v>
      </c>
      <c r="G38" s="249" t="s">
        <v>72</v>
      </c>
      <c r="H38" s="240">
        <v>3</v>
      </c>
      <c r="I38" s="492"/>
    </row>
    <row r="39" spans="1:9" ht="21.75" customHeight="1" thickBot="1" x14ac:dyDescent="0.3">
      <c r="A39" s="499"/>
      <c r="B39" s="499"/>
      <c r="C39" s="504"/>
      <c r="D39" s="242">
        <v>45814</v>
      </c>
      <c r="E39" s="243">
        <f t="shared" si="1"/>
        <v>46909</v>
      </c>
      <c r="F39" s="241" t="s">
        <v>35</v>
      </c>
      <c r="G39" s="252" t="s">
        <v>59</v>
      </c>
      <c r="H39" s="251">
        <v>8</v>
      </c>
      <c r="I39" s="493"/>
    </row>
    <row r="40" spans="1:9" ht="73.5" customHeight="1" thickBot="1" x14ac:dyDescent="0.3">
      <c r="A40" s="266" t="s">
        <v>195</v>
      </c>
      <c r="B40" s="266" t="s">
        <v>161</v>
      </c>
      <c r="C40" s="275">
        <v>7811362780</v>
      </c>
      <c r="D40" s="258">
        <v>45358</v>
      </c>
      <c r="E40" s="253">
        <f t="shared" si="1"/>
        <v>46453</v>
      </c>
      <c r="F40" s="235" t="s">
        <v>58</v>
      </c>
      <c r="G40" s="255" t="s">
        <v>75</v>
      </c>
      <c r="H40" s="256">
        <v>9</v>
      </c>
      <c r="I40" s="253" t="s">
        <v>0</v>
      </c>
    </row>
    <row r="41" spans="1:9" ht="39" customHeight="1" x14ac:dyDescent="0.25">
      <c r="A41" s="497" t="s">
        <v>196</v>
      </c>
      <c r="B41" s="500" t="s">
        <v>114</v>
      </c>
      <c r="C41" s="502">
        <v>7453049790</v>
      </c>
      <c r="D41" s="271">
        <v>44896</v>
      </c>
      <c r="E41" s="229">
        <f t="shared" si="1"/>
        <v>45991</v>
      </c>
      <c r="F41" s="292" t="s">
        <v>38</v>
      </c>
      <c r="G41" s="246" t="s">
        <v>61</v>
      </c>
      <c r="H41" s="233">
        <v>11</v>
      </c>
      <c r="I41" s="491" t="s">
        <v>0</v>
      </c>
    </row>
    <row r="42" spans="1:9" ht="39" customHeight="1" x14ac:dyDescent="0.25">
      <c r="A42" s="498"/>
      <c r="B42" s="494"/>
      <c r="C42" s="503"/>
      <c r="D42" s="250">
        <v>44896</v>
      </c>
      <c r="E42" s="237">
        <f t="shared" si="1"/>
        <v>45991</v>
      </c>
      <c r="F42" s="238" t="s">
        <v>39</v>
      </c>
      <c r="G42" s="249" t="s">
        <v>62</v>
      </c>
      <c r="H42" s="240">
        <v>3</v>
      </c>
      <c r="I42" s="492"/>
    </row>
    <row r="43" spans="1:9" ht="39" customHeight="1" x14ac:dyDescent="0.25">
      <c r="A43" s="498"/>
      <c r="B43" s="494"/>
      <c r="C43" s="503"/>
      <c r="D43" s="250">
        <v>44896</v>
      </c>
      <c r="E43" s="237">
        <f t="shared" si="1"/>
        <v>45991</v>
      </c>
      <c r="F43" s="238" t="s">
        <v>40</v>
      </c>
      <c r="G43" s="249" t="s">
        <v>63</v>
      </c>
      <c r="H43" s="240">
        <v>8</v>
      </c>
      <c r="I43" s="492"/>
    </row>
    <row r="44" spans="1:9" ht="39" customHeight="1" x14ac:dyDescent="0.25">
      <c r="A44" s="498"/>
      <c r="B44" s="494"/>
      <c r="C44" s="503"/>
      <c r="D44" s="250">
        <v>44896</v>
      </c>
      <c r="E44" s="237">
        <f t="shared" si="1"/>
        <v>45991</v>
      </c>
      <c r="F44" s="238" t="s">
        <v>35</v>
      </c>
      <c r="G44" s="249" t="s">
        <v>59</v>
      </c>
      <c r="H44" s="240">
        <v>15</v>
      </c>
      <c r="I44" s="492"/>
    </row>
    <row r="45" spans="1:9" ht="39" customHeight="1" thickBot="1" x14ac:dyDescent="0.3">
      <c r="A45" s="499"/>
      <c r="B45" s="501"/>
      <c r="C45" s="504"/>
      <c r="D45" s="294">
        <v>45012</v>
      </c>
      <c r="E45" s="243">
        <f t="shared" si="1"/>
        <v>46107</v>
      </c>
      <c r="F45" s="241" t="s">
        <v>43</v>
      </c>
      <c r="G45" s="252" t="s">
        <v>65</v>
      </c>
      <c r="H45" s="251">
        <v>4</v>
      </c>
      <c r="I45" s="493"/>
    </row>
    <row r="46" spans="1:9" ht="39" customHeight="1" x14ac:dyDescent="0.25">
      <c r="A46" s="505" t="s">
        <v>163</v>
      </c>
      <c r="B46" s="508" t="s">
        <v>116</v>
      </c>
      <c r="C46" s="511">
        <v>5609061432</v>
      </c>
      <c r="D46" s="245">
        <v>45268</v>
      </c>
      <c r="E46" s="229">
        <f t="shared" si="1"/>
        <v>46363</v>
      </c>
      <c r="F46" s="230" t="s">
        <v>35</v>
      </c>
      <c r="G46" s="246" t="s">
        <v>59</v>
      </c>
      <c r="H46" s="233">
        <v>905</v>
      </c>
      <c r="I46" s="514" t="s">
        <v>0</v>
      </c>
    </row>
    <row r="47" spans="1:9" ht="39" customHeight="1" x14ac:dyDescent="0.25">
      <c r="A47" s="506"/>
      <c r="B47" s="509"/>
      <c r="C47" s="512"/>
      <c r="D47" s="250">
        <v>45268</v>
      </c>
      <c r="E47" s="237">
        <f t="shared" si="1"/>
        <v>46363</v>
      </c>
      <c r="F47" s="238" t="s">
        <v>38</v>
      </c>
      <c r="G47" s="249" t="s">
        <v>61</v>
      </c>
      <c r="H47" s="240">
        <v>538</v>
      </c>
      <c r="I47" s="496"/>
    </row>
    <row r="48" spans="1:9" ht="39" customHeight="1" thickBot="1" x14ac:dyDescent="0.3">
      <c r="A48" s="507"/>
      <c r="B48" s="510"/>
      <c r="C48" s="513"/>
      <c r="D48" s="242">
        <v>45268</v>
      </c>
      <c r="E48" s="243">
        <f t="shared" si="1"/>
        <v>46363</v>
      </c>
      <c r="F48" s="241" t="s">
        <v>130</v>
      </c>
      <c r="G48" s="252" t="s">
        <v>131</v>
      </c>
      <c r="H48" s="251">
        <v>72</v>
      </c>
      <c r="I48" s="515"/>
    </row>
    <row r="49" spans="1:9" ht="68.25" customHeight="1" x14ac:dyDescent="0.25">
      <c r="A49" s="494" t="s">
        <v>165</v>
      </c>
      <c r="B49" s="494" t="s">
        <v>141</v>
      </c>
      <c r="C49" s="495">
        <v>5043000276</v>
      </c>
      <c r="D49" s="271">
        <v>45125</v>
      </c>
      <c r="E49" s="273">
        <f t="shared" si="1"/>
        <v>46220</v>
      </c>
      <c r="F49" s="292" t="s">
        <v>48</v>
      </c>
      <c r="G49" s="293" t="s">
        <v>67</v>
      </c>
      <c r="H49" s="286">
        <v>58</v>
      </c>
      <c r="I49" s="496" t="s">
        <v>29</v>
      </c>
    </row>
    <row r="50" spans="1:9" ht="15.75" thickBot="1" x14ac:dyDescent="0.3">
      <c r="A50" s="494"/>
      <c r="B50" s="494"/>
      <c r="C50" s="495"/>
      <c r="D50" s="248">
        <v>45125</v>
      </c>
      <c r="E50" s="237">
        <f t="shared" si="1"/>
        <v>46220</v>
      </c>
      <c r="F50" s="238" t="s">
        <v>47</v>
      </c>
      <c r="G50" s="249" t="s">
        <v>66</v>
      </c>
      <c r="H50" s="240">
        <v>1</v>
      </c>
      <c r="I50" s="496"/>
    </row>
    <row r="51" spans="1:9" ht="53.25" customHeight="1" thickBot="1" x14ac:dyDescent="0.3">
      <c r="A51" s="285" t="s">
        <v>162</v>
      </c>
      <c r="B51" s="285" t="s">
        <v>142</v>
      </c>
      <c r="C51" s="268">
        <v>5048029575</v>
      </c>
      <c r="D51" s="276">
        <v>44834</v>
      </c>
      <c r="E51" s="272">
        <f t="shared" ref="E51:E55" si="2">IF(D51="-","-",D51+1095)</f>
        <v>45929</v>
      </c>
      <c r="F51" s="234" t="s">
        <v>48</v>
      </c>
      <c r="G51" s="290" t="s">
        <v>67</v>
      </c>
      <c r="H51" s="291">
        <v>274</v>
      </c>
      <c r="I51" s="247" t="s">
        <v>29</v>
      </c>
    </row>
    <row r="52" spans="1:9" x14ac:dyDescent="0.25">
      <c r="A52" s="485" t="s">
        <v>197</v>
      </c>
      <c r="B52" s="485" t="s">
        <v>117</v>
      </c>
      <c r="C52" s="488">
        <v>7610081765</v>
      </c>
      <c r="D52" s="245">
        <v>45530</v>
      </c>
      <c r="E52" s="229">
        <f t="shared" si="2"/>
        <v>46625</v>
      </c>
      <c r="F52" s="230" t="s">
        <v>38</v>
      </c>
      <c r="G52" s="246" t="s">
        <v>61</v>
      </c>
      <c r="H52" s="233">
        <v>16</v>
      </c>
      <c r="I52" s="491" t="s">
        <v>0</v>
      </c>
    </row>
    <row r="53" spans="1:9" x14ac:dyDescent="0.25">
      <c r="A53" s="486"/>
      <c r="B53" s="486"/>
      <c r="C53" s="489"/>
      <c r="D53" s="250">
        <v>45530</v>
      </c>
      <c r="E53" s="237">
        <f t="shared" si="2"/>
        <v>46625</v>
      </c>
      <c r="F53" s="238" t="s">
        <v>39</v>
      </c>
      <c r="G53" s="249" t="s">
        <v>62</v>
      </c>
      <c r="H53" s="240">
        <v>1</v>
      </c>
      <c r="I53" s="492"/>
    </row>
    <row r="54" spans="1:9" x14ac:dyDescent="0.25">
      <c r="A54" s="486"/>
      <c r="B54" s="486"/>
      <c r="C54" s="489"/>
      <c r="D54" s="250">
        <v>45530</v>
      </c>
      <c r="E54" s="237">
        <f t="shared" si="2"/>
        <v>46625</v>
      </c>
      <c r="F54" s="238" t="s">
        <v>40</v>
      </c>
      <c r="G54" s="249" t="s">
        <v>63</v>
      </c>
      <c r="H54" s="240">
        <v>6</v>
      </c>
      <c r="I54" s="492"/>
    </row>
    <row r="55" spans="1:9" ht="15.75" thickBot="1" x14ac:dyDescent="0.3">
      <c r="A55" s="487"/>
      <c r="B55" s="487"/>
      <c r="C55" s="490"/>
      <c r="D55" s="242">
        <v>45530</v>
      </c>
      <c r="E55" s="243">
        <f t="shared" si="2"/>
        <v>46625</v>
      </c>
      <c r="F55" s="241" t="s">
        <v>35</v>
      </c>
      <c r="G55" s="252" t="s">
        <v>37</v>
      </c>
      <c r="H55" s="251">
        <v>274</v>
      </c>
      <c r="I55" s="493"/>
    </row>
  </sheetData>
  <mergeCells count="52">
    <mergeCell ref="A17:A20"/>
    <mergeCell ref="B17:B20"/>
    <mergeCell ref="C17:C20"/>
    <mergeCell ref="I17:I20"/>
    <mergeCell ref="A2:A8"/>
    <mergeCell ref="B2:B8"/>
    <mergeCell ref="C2:C8"/>
    <mergeCell ref="I2:I8"/>
    <mergeCell ref="A9:A12"/>
    <mergeCell ref="B9:B12"/>
    <mergeCell ref="C9:C12"/>
    <mergeCell ref="I9:I12"/>
    <mergeCell ref="A14:A16"/>
    <mergeCell ref="B14:B16"/>
    <mergeCell ref="C14:C16"/>
    <mergeCell ref="I14:I16"/>
    <mergeCell ref="I23:I25"/>
    <mergeCell ref="A26:A28"/>
    <mergeCell ref="B26:B28"/>
    <mergeCell ref="C26:C28"/>
    <mergeCell ref="A21:A22"/>
    <mergeCell ref="B21:B22"/>
    <mergeCell ref="C21:C22"/>
    <mergeCell ref="I21:I22"/>
    <mergeCell ref="A23:A25"/>
    <mergeCell ref="B23:B25"/>
    <mergeCell ref="C23:C25"/>
    <mergeCell ref="A35:A39"/>
    <mergeCell ref="B35:B39"/>
    <mergeCell ref="C35:C39"/>
    <mergeCell ref="I35:I39"/>
    <mergeCell ref="I26:I28"/>
    <mergeCell ref="A30:A31"/>
    <mergeCell ref="B30:B31"/>
    <mergeCell ref="C30:C31"/>
    <mergeCell ref="I30:I31"/>
    <mergeCell ref="A41:A45"/>
    <mergeCell ref="B41:B45"/>
    <mergeCell ref="C41:C45"/>
    <mergeCell ref="I41:I45"/>
    <mergeCell ref="A46:A48"/>
    <mergeCell ref="B46:B48"/>
    <mergeCell ref="C46:C48"/>
    <mergeCell ref="I46:I48"/>
    <mergeCell ref="A52:A55"/>
    <mergeCell ref="B52:B55"/>
    <mergeCell ref="C52:C55"/>
    <mergeCell ref="I52:I55"/>
    <mergeCell ref="A49:A50"/>
    <mergeCell ref="B49:B50"/>
    <mergeCell ref="C49:C50"/>
    <mergeCell ref="I49:I5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73A53F-E3F8-4D9F-A8A0-0C419B8677D5}">
          <x14:formula1>
            <xm:f>'Выпадающие списки'!$B$11:$B$13</xm:f>
          </x14:formula1>
          <xm:sqref>I1 I9:I12 I23:I35 I40:I55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9A5C-847A-4F03-8F57-C9C0BFEAD9C5}">
  <sheetPr codeName="Лист8"/>
  <dimension ref="A1:I2"/>
  <sheetViews>
    <sheetView workbookViewId="0">
      <selection activeCell="E21" sqref="E21"/>
    </sheetView>
  </sheetViews>
  <sheetFormatPr defaultRowHeight="15" x14ac:dyDescent="0.25"/>
  <cols>
    <col min="1" max="1" width="25.140625" customWidth="1"/>
    <col min="2" max="2" width="32.140625" customWidth="1"/>
    <col min="4" max="4" width="15" customWidth="1"/>
    <col min="5" max="5" width="20.28515625" customWidth="1"/>
    <col min="6" max="6" width="24.42578125" customWidth="1"/>
    <col min="7" max="7" width="46.28515625" customWidth="1"/>
    <col min="8" max="8" width="25" customWidth="1"/>
    <col min="9" max="9" width="32.7109375" customWidth="1"/>
  </cols>
  <sheetData>
    <row r="1" spans="1:9" ht="30.75" customHeight="1" thickBot="1" x14ac:dyDescent="0.3">
      <c r="A1" s="224" t="s">
        <v>77</v>
      </c>
      <c r="B1" s="224" t="s">
        <v>182</v>
      </c>
      <c r="C1" s="225" t="s">
        <v>33</v>
      </c>
      <c r="D1" s="226" t="s">
        <v>31</v>
      </c>
      <c r="E1" s="226" t="s">
        <v>32</v>
      </c>
      <c r="F1" s="196" t="s">
        <v>36</v>
      </c>
      <c r="G1" s="197" t="s">
        <v>44</v>
      </c>
      <c r="H1" s="195" t="s">
        <v>181</v>
      </c>
      <c r="I1" s="195" t="s">
        <v>145</v>
      </c>
    </row>
    <row r="2" spans="1:9" ht="74.25" customHeight="1" x14ac:dyDescent="0.25">
      <c r="D2" s="248">
        <v>45721</v>
      </c>
      <c r="E2" s="237">
        <f t="shared" ref="E2" si="0">IF(D2="-","-",D2+1095)</f>
        <v>46816</v>
      </c>
      <c r="F2" s="238" t="s">
        <v>49</v>
      </c>
      <c r="G2" s="239" t="s">
        <v>68</v>
      </c>
      <c r="H2" s="238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61EF42-E7CC-4947-BEFE-C2FF6FDF3757}">
          <x14:formula1>
            <xm:f>'Выпадающие списки'!$B$11:$B$13</xm:f>
          </x14:formula1>
          <xm:sqref>I1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ГИСП ВИРИАЛ</vt:lpstr>
      <vt:lpstr>ГИСП Заказчики</vt:lpstr>
      <vt:lpstr>Сводная ГИСП</vt:lpstr>
      <vt:lpstr>Выпадающие списки</vt:lpstr>
      <vt:lpstr>ГИСП Державки</vt:lpstr>
      <vt:lpstr>ИНН текущих заказчиков и конкур</vt:lpstr>
      <vt:lpstr>ГИСП СМП</vt:lpstr>
      <vt:lpstr>ГИСП ОРИ</vt:lpstr>
      <vt:lpstr>ГИСП Стержни</vt:lpstr>
      <vt:lpstr>ГИСП Потенциальные</vt:lpstr>
      <vt:lpstr>Полный ОКПД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Мохова Дарья Олеговна</dc:creator>
  <cp:lastModifiedBy>Сократ</cp:lastModifiedBy>
  <dcterms:created xsi:type="dcterms:W3CDTF">2025-06-17T09:28:00Z</dcterms:created>
  <dcterms:modified xsi:type="dcterms:W3CDTF">2025-07-03T13:17:01Z</dcterms:modified>
</cp:coreProperties>
</file>