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svn\KiniroMosaic\Tools\DataTable\"/>
    </mc:Choice>
  </mc:AlternateContent>
  <bookViews>
    <workbookView xWindow="0" yWindow="0" windowWidth="28800" windowHeight="12390" activeTab="2"/>
  </bookViews>
  <sheets>
    <sheet name="Sheet1" sheetId="1" r:id="rId1"/>
    <sheet name="Sheet2" sheetId="2" r:id="rId2"/>
    <sheet name="Simulation" sheetId="3" r:id="rId3"/>
    <sheet name="진화재료 세팅" sheetId="6" r:id="rId4"/>
    <sheet name="CardEnhance" sheetId="4" r:id="rId5"/>
    <sheet name="카드확률" sheetId="5" r:id="rId6"/>
  </sheets>
  <externalReferences>
    <externalReference r:id="rId7"/>
    <externalReference r:id="rId8"/>
  </externalReferences>
  <definedNames>
    <definedName name="_xlnm._FilterDatabase" localSheetId="2" hidden="1">Simulation!$A$1:$AD$472</definedName>
    <definedName name="_xlnm._FilterDatabase" localSheetId="3" hidden="1">'진화재료 세팅'!$A$1:$M$119</definedName>
    <definedName name="_xlnm._FilterDatabase" localSheetId="5" hidden="1">카드확률!$AI$1:$AK$408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36" i="6" l="1"/>
  <c r="D236" i="6"/>
  <c r="G234" i="6"/>
  <c r="D234" i="6"/>
  <c r="G232" i="6"/>
  <c r="D232" i="6"/>
  <c r="I230" i="6"/>
  <c r="G230" i="6"/>
  <c r="D230" i="6"/>
  <c r="I228" i="6"/>
  <c r="G228" i="6"/>
  <c r="D228" i="6"/>
  <c r="G226" i="6"/>
  <c r="D226" i="6"/>
  <c r="G224" i="6"/>
  <c r="D224" i="6"/>
  <c r="G222" i="6"/>
  <c r="D222" i="6"/>
  <c r="G220" i="6"/>
  <c r="D220" i="6"/>
  <c r="G218" i="6"/>
  <c r="D218" i="6"/>
  <c r="G216" i="6"/>
  <c r="D216" i="6"/>
  <c r="B216" i="6"/>
  <c r="G214" i="6"/>
  <c r="D214" i="6"/>
  <c r="G212" i="6"/>
  <c r="D212" i="6"/>
  <c r="G210" i="6"/>
  <c r="D210" i="6"/>
  <c r="G208" i="6"/>
  <c r="D208" i="6"/>
  <c r="G206" i="6"/>
  <c r="B206" i="6"/>
  <c r="D206" i="6" s="1"/>
  <c r="G204" i="6"/>
  <c r="D204" i="6"/>
  <c r="G202" i="6"/>
  <c r="D202" i="6"/>
  <c r="G200" i="6"/>
  <c r="D200" i="6"/>
  <c r="G198" i="6"/>
  <c r="B198" i="6"/>
  <c r="D198" i="6" s="1"/>
  <c r="G196" i="6"/>
  <c r="B196" i="6"/>
  <c r="D196" i="6" s="1"/>
  <c r="G194" i="6"/>
  <c r="D194" i="6"/>
  <c r="G192" i="6"/>
  <c r="D192" i="6"/>
  <c r="G190" i="6"/>
  <c r="D190" i="6"/>
  <c r="B190" i="6"/>
  <c r="G188" i="6"/>
  <c r="D188" i="6"/>
  <c r="G186" i="6"/>
  <c r="D186" i="6"/>
  <c r="G184" i="6"/>
  <c r="D184" i="6"/>
  <c r="G182" i="6"/>
  <c r="B182" i="6"/>
  <c r="D182" i="6" s="1"/>
  <c r="G180" i="6"/>
  <c r="D180" i="6"/>
  <c r="G178" i="6"/>
  <c r="D178" i="6"/>
  <c r="G176" i="6"/>
  <c r="B176" i="6"/>
  <c r="D176" i="6" s="1"/>
  <c r="G174" i="6"/>
  <c r="D174" i="6"/>
  <c r="G172" i="6"/>
  <c r="D172" i="6"/>
  <c r="G170" i="6"/>
  <c r="D170" i="6"/>
  <c r="G168" i="6"/>
  <c r="D168" i="6"/>
  <c r="G166" i="6"/>
  <c r="D166" i="6"/>
  <c r="G164" i="6"/>
  <c r="D164" i="6"/>
  <c r="G162" i="6"/>
  <c r="D162" i="6"/>
  <c r="G160" i="6"/>
  <c r="D160" i="6"/>
  <c r="G158" i="6"/>
  <c r="D158" i="6"/>
  <c r="G156" i="6"/>
  <c r="D156" i="6"/>
  <c r="G154" i="6"/>
  <c r="D154" i="6"/>
  <c r="G152" i="6"/>
  <c r="D152" i="6"/>
  <c r="G150" i="6"/>
  <c r="D150" i="6"/>
  <c r="G148" i="6"/>
  <c r="D148" i="6"/>
  <c r="G146" i="6"/>
  <c r="D146" i="6"/>
  <c r="G144" i="6"/>
  <c r="D144" i="6"/>
  <c r="G142" i="6"/>
  <c r="D142" i="6"/>
  <c r="G140" i="6"/>
  <c r="D140" i="6"/>
  <c r="G138" i="6"/>
  <c r="D138" i="6"/>
  <c r="G136" i="6"/>
  <c r="B136" i="6"/>
  <c r="D136" i="6" s="1"/>
  <c r="G134" i="6"/>
  <c r="D134" i="6"/>
  <c r="G132" i="6"/>
  <c r="D132" i="6"/>
  <c r="G130" i="6"/>
  <c r="D130" i="6"/>
  <c r="G128" i="6"/>
  <c r="D128" i="6"/>
  <c r="G126" i="6"/>
  <c r="D126" i="6"/>
  <c r="B126" i="6"/>
  <c r="G124" i="6"/>
  <c r="B124" i="6"/>
  <c r="D124" i="6" s="1"/>
  <c r="G122" i="6"/>
  <c r="D122" i="6"/>
  <c r="G120" i="6"/>
  <c r="D120" i="6"/>
  <c r="G118" i="6"/>
  <c r="D118" i="6"/>
  <c r="G116" i="6"/>
  <c r="D116" i="6"/>
  <c r="G114" i="6"/>
  <c r="D114" i="6"/>
  <c r="G112" i="6"/>
  <c r="B112" i="6"/>
  <c r="D112" i="6" s="1"/>
  <c r="G110" i="6"/>
  <c r="D110" i="6"/>
  <c r="G108" i="6"/>
  <c r="D108" i="6"/>
  <c r="G106" i="6"/>
  <c r="D106" i="6"/>
  <c r="G104" i="6"/>
  <c r="D104" i="6"/>
  <c r="G102" i="6"/>
  <c r="D102" i="6"/>
  <c r="G100" i="6"/>
  <c r="D100" i="6"/>
  <c r="G98" i="6"/>
  <c r="D98" i="6"/>
  <c r="G96" i="6"/>
  <c r="D96" i="6"/>
  <c r="G94" i="6"/>
  <c r="B94" i="6"/>
  <c r="D94" i="6" s="1"/>
  <c r="G92" i="6"/>
  <c r="D92" i="6"/>
  <c r="G90" i="6"/>
  <c r="D90" i="6"/>
  <c r="G88" i="6"/>
  <c r="D88" i="6"/>
  <c r="B88" i="6"/>
  <c r="G86" i="6"/>
  <c r="B86" i="6"/>
  <c r="D86" i="6" s="1"/>
  <c r="G84" i="6"/>
  <c r="B84" i="6"/>
  <c r="D84" i="6" s="1"/>
  <c r="G82" i="6"/>
  <c r="D82" i="6"/>
  <c r="G80" i="6"/>
  <c r="D80" i="6"/>
  <c r="G78" i="6"/>
  <c r="D78" i="6"/>
  <c r="G76" i="6"/>
  <c r="D76" i="6"/>
  <c r="G74" i="6"/>
  <c r="B74" i="6"/>
  <c r="D74" i="6" s="1"/>
  <c r="G72" i="6"/>
  <c r="D72" i="6"/>
  <c r="B72" i="6"/>
  <c r="G70" i="6"/>
  <c r="D70" i="6"/>
  <c r="G68" i="6"/>
  <c r="D68" i="6"/>
  <c r="G66" i="6"/>
  <c r="D66" i="6"/>
  <c r="G64" i="6"/>
  <c r="D64" i="6"/>
  <c r="G62" i="6"/>
  <c r="D62" i="6"/>
  <c r="G60" i="6"/>
  <c r="D60" i="6"/>
  <c r="G58" i="6"/>
  <c r="D58" i="6"/>
  <c r="G56" i="6"/>
  <c r="D56" i="6"/>
  <c r="G54" i="6"/>
  <c r="D54" i="6"/>
  <c r="G52" i="6"/>
  <c r="D52" i="6"/>
  <c r="G50" i="6"/>
  <c r="D50" i="6"/>
  <c r="G48" i="6"/>
  <c r="D48" i="6"/>
  <c r="G46" i="6"/>
  <c r="D46" i="6"/>
  <c r="G44" i="6"/>
  <c r="B44" i="6"/>
  <c r="D44" i="6" s="1"/>
  <c r="G42" i="6"/>
  <c r="D42" i="6"/>
  <c r="G40" i="6"/>
  <c r="D40" i="6"/>
  <c r="G38" i="6"/>
  <c r="D38" i="6"/>
  <c r="G36" i="6"/>
  <c r="B36" i="6"/>
  <c r="D36" i="6" s="1"/>
  <c r="G34" i="6"/>
  <c r="D34" i="6"/>
  <c r="G32" i="6"/>
  <c r="D32" i="6"/>
  <c r="G30" i="6"/>
  <c r="D30" i="6"/>
  <c r="G28" i="6"/>
  <c r="D28" i="6"/>
  <c r="G26" i="6"/>
  <c r="D26" i="6"/>
  <c r="G24" i="6"/>
  <c r="D24" i="6"/>
  <c r="G22" i="6"/>
  <c r="D22" i="6"/>
  <c r="G20" i="6"/>
  <c r="D20" i="6"/>
  <c r="G18" i="6"/>
  <c r="D18" i="6"/>
  <c r="G16" i="6"/>
  <c r="D16" i="6"/>
  <c r="G14" i="6"/>
  <c r="D14" i="6"/>
  <c r="G12" i="6"/>
  <c r="D12" i="6"/>
  <c r="G10" i="6"/>
  <c r="D10" i="6"/>
  <c r="G8" i="6"/>
  <c r="D8" i="6"/>
  <c r="G6" i="6"/>
  <c r="D6" i="6"/>
  <c r="G4" i="6"/>
  <c r="D4" i="6"/>
  <c r="G2" i="6"/>
  <c r="D2" i="6"/>
  <c r="AC452" i="3" l="1"/>
  <c r="AC453" i="3"/>
  <c r="AC454" i="3"/>
  <c r="AC455" i="3"/>
  <c r="AC456" i="3"/>
  <c r="AC457" i="3"/>
  <c r="AC458" i="3"/>
  <c r="AC459" i="3"/>
  <c r="AC460" i="3"/>
  <c r="AC461" i="3"/>
  <c r="AC462" i="3"/>
  <c r="AC463" i="3"/>
  <c r="AC464" i="3"/>
  <c r="AC465" i="3"/>
  <c r="AC466" i="3"/>
  <c r="AC467" i="3"/>
  <c r="AC468" i="3"/>
  <c r="AC469" i="3"/>
  <c r="AC470" i="3"/>
  <c r="AC471" i="3"/>
  <c r="AC472" i="3"/>
  <c r="AC3" i="5" l="1"/>
  <c r="AC4" i="5" s="1"/>
  <c r="AB3" i="5"/>
  <c r="AB4" i="5" s="1"/>
  <c r="AA3" i="5"/>
  <c r="AA4" i="5" s="1"/>
  <c r="Z3" i="5"/>
  <c r="Z4" i="5" s="1"/>
  <c r="AA452" i="3" l="1"/>
  <c r="AA453" i="3"/>
  <c r="AA454" i="3"/>
  <c r="AA455" i="3"/>
  <c r="AA456" i="3"/>
  <c r="AA457" i="3"/>
  <c r="AA458" i="3"/>
  <c r="AA459" i="3"/>
  <c r="AA460" i="3"/>
  <c r="AA461" i="3"/>
  <c r="AA462" i="3"/>
  <c r="AA463" i="3"/>
  <c r="AA464" i="3"/>
  <c r="AA465" i="3"/>
  <c r="AA466" i="3"/>
  <c r="AA467" i="3"/>
  <c r="AA468" i="3"/>
  <c r="AA469" i="3"/>
  <c r="AA470" i="3"/>
  <c r="AA471" i="3"/>
  <c r="AA472" i="3"/>
  <c r="I3" i="5" l="1"/>
  <c r="I4" i="5" s="1"/>
  <c r="H3" i="5"/>
  <c r="H4" i="5" s="1"/>
  <c r="G3" i="5"/>
  <c r="G4" i="5" s="1"/>
  <c r="BC23" i="3" l="1"/>
  <c r="BC24" i="3" s="1"/>
  <c r="BC25" i="3" s="1"/>
  <c r="BC26" i="3" s="1"/>
  <c r="BC27" i="3" s="1"/>
  <c r="BC28" i="3" s="1"/>
  <c r="BC29" i="3" s="1"/>
  <c r="BC30" i="3" s="1"/>
  <c r="BC31" i="3" s="1"/>
  <c r="BC32" i="3" s="1"/>
  <c r="BC33" i="3" s="1"/>
  <c r="BC34" i="3" s="1"/>
  <c r="BC35" i="3" s="1"/>
  <c r="BC36" i="3" s="1"/>
  <c r="BC37" i="3" s="1"/>
  <c r="BC38" i="3" s="1"/>
  <c r="BC39" i="3" s="1"/>
  <c r="BC40" i="3" s="1"/>
  <c r="BC41" i="3" s="1"/>
  <c r="BC42" i="3" s="1"/>
  <c r="BC43" i="3" s="1"/>
  <c r="BC44" i="3" s="1"/>
  <c r="BC45" i="3" s="1"/>
  <c r="BC46" i="3" s="1"/>
  <c r="BC47" i="3" s="1"/>
  <c r="BC48" i="3" s="1"/>
  <c r="BC49" i="3" s="1"/>
  <c r="BC50" i="3" s="1"/>
  <c r="BC51" i="3" s="1"/>
  <c r="BC52" i="3" s="1"/>
  <c r="BC53" i="3" s="1"/>
  <c r="BC54" i="3" s="1"/>
  <c r="BC55" i="3" s="1"/>
  <c r="BC56" i="3" s="1"/>
  <c r="BC57" i="3" s="1"/>
  <c r="BC58" i="3" s="1"/>
  <c r="BC59" i="3" s="1"/>
  <c r="BC60" i="3" s="1"/>
  <c r="BC61" i="3" s="1"/>
  <c r="BC62" i="3" s="1"/>
  <c r="BC63" i="3" s="1"/>
  <c r="BC64" i="3" s="1"/>
  <c r="BC65" i="3" s="1"/>
  <c r="BC66" i="3" s="1"/>
  <c r="BC67" i="3" s="1"/>
  <c r="BC68" i="3" s="1"/>
  <c r="BC69" i="3" s="1"/>
  <c r="BC70" i="3" s="1"/>
  <c r="BC71" i="3" s="1"/>
  <c r="BC72" i="3" s="1"/>
  <c r="BC73" i="3" s="1"/>
  <c r="BC74" i="3" s="1"/>
  <c r="BC75" i="3" s="1"/>
  <c r="BC76" i="3" s="1"/>
  <c r="BC77" i="3" s="1"/>
  <c r="BC78" i="3" s="1"/>
  <c r="BC79" i="3" s="1"/>
  <c r="BC80" i="3" s="1"/>
  <c r="BC81" i="3" s="1"/>
  <c r="BC82" i="3" s="1"/>
  <c r="BC83" i="3" s="1"/>
  <c r="BC84" i="3" s="1"/>
  <c r="BC85" i="3" s="1"/>
  <c r="BC86" i="3" s="1"/>
  <c r="BC87" i="3" s="1"/>
  <c r="BC88" i="3" s="1"/>
  <c r="BC89" i="3" s="1"/>
  <c r="BC90" i="3" s="1"/>
  <c r="BC91" i="3" s="1"/>
  <c r="BC92" i="3" s="1"/>
  <c r="BC93" i="3" s="1"/>
  <c r="BC94" i="3" s="1"/>
  <c r="BC95" i="3" s="1"/>
  <c r="BC96" i="3" s="1"/>
  <c r="BC97" i="3" s="1"/>
  <c r="BC98" i="3" s="1"/>
  <c r="BC99" i="3" s="1"/>
  <c r="BC100" i="3" s="1"/>
  <c r="BC101" i="3" s="1"/>
  <c r="BC102" i="3" s="1"/>
  <c r="BC103" i="3" s="1"/>
  <c r="BC104" i="3" s="1"/>
  <c r="BC105" i="3" s="1"/>
  <c r="BC106" i="3" s="1"/>
  <c r="BC107" i="3" s="1"/>
  <c r="BC108" i="3" s="1"/>
  <c r="BC109" i="3" s="1"/>
  <c r="BC110" i="3" s="1"/>
  <c r="BC111" i="3" s="1"/>
  <c r="BC112" i="3" s="1"/>
  <c r="BC113" i="3" s="1"/>
  <c r="BC114" i="3" s="1"/>
  <c r="BC115" i="3" s="1"/>
  <c r="BC116" i="3" s="1"/>
  <c r="BC117" i="3" s="1"/>
  <c r="BC118" i="3" s="1"/>
  <c r="BC119" i="3" s="1"/>
  <c r="BC120" i="3" s="1"/>
  <c r="BC121" i="3" s="1"/>
  <c r="R451" i="3" l="1"/>
  <c r="Q451" i="3"/>
  <c r="R450" i="3"/>
  <c r="Q450" i="3"/>
  <c r="R449" i="3"/>
  <c r="Q449" i="3"/>
  <c r="R448" i="3"/>
  <c r="Q448" i="3"/>
  <c r="R447" i="3"/>
  <c r="Q447" i="3"/>
  <c r="R446" i="3"/>
  <c r="Q446" i="3"/>
  <c r="R445" i="3"/>
  <c r="Q445" i="3"/>
  <c r="R444" i="3"/>
  <c r="Q444" i="3"/>
  <c r="R443" i="3"/>
  <c r="Q443" i="3"/>
  <c r="R442" i="3"/>
  <c r="Q442" i="3"/>
  <c r="R441" i="3"/>
  <c r="Q441" i="3"/>
  <c r="R440" i="3"/>
  <c r="Q440" i="3"/>
  <c r="R439" i="3"/>
  <c r="Q439" i="3"/>
  <c r="R438" i="3"/>
  <c r="Q438" i="3"/>
  <c r="R437" i="3"/>
  <c r="Q437" i="3"/>
  <c r="R436" i="3"/>
  <c r="Q436" i="3"/>
  <c r="R435" i="3"/>
  <c r="Q435" i="3"/>
  <c r="R434" i="3"/>
  <c r="Q434" i="3"/>
  <c r="R433" i="3"/>
  <c r="Q433" i="3"/>
  <c r="R432" i="3"/>
  <c r="Q432" i="3"/>
  <c r="R431" i="3"/>
  <c r="Q431" i="3"/>
  <c r="R430" i="3"/>
  <c r="Q430" i="3"/>
  <c r="R429" i="3"/>
  <c r="Q429" i="3"/>
  <c r="R428" i="3"/>
  <c r="Q428" i="3"/>
  <c r="R427" i="3"/>
  <c r="Q427" i="3"/>
  <c r="R426" i="3"/>
  <c r="Q426" i="3"/>
  <c r="R425" i="3"/>
  <c r="Q425" i="3"/>
  <c r="R424" i="3"/>
  <c r="Q424" i="3"/>
  <c r="R423" i="3"/>
  <c r="Q423" i="3"/>
  <c r="R422" i="3"/>
  <c r="Q422" i="3"/>
  <c r="R421" i="3"/>
  <c r="Q421" i="3"/>
  <c r="R420" i="3"/>
  <c r="Q420" i="3"/>
  <c r="R419" i="3"/>
  <c r="Q419" i="3"/>
  <c r="R418" i="3"/>
  <c r="Q418" i="3"/>
  <c r="R417" i="3"/>
  <c r="Q417" i="3"/>
  <c r="R416" i="3"/>
  <c r="Q416" i="3"/>
  <c r="R415" i="3"/>
  <c r="Q415" i="3"/>
  <c r="R414" i="3"/>
  <c r="Q414" i="3"/>
  <c r="R413" i="3"/>
  <c r="Q413" i="3"/>
  <c r="R412" i="3"/>
  <c r="Q412" i="3"/>
  <c r="R411" i="3"/>
  <c r="Q411" i="3"/>
  <c r="R410" i="3"/>
  <c r="Q410" i="3"/>
  <c r="R409" i="3"/>
  <c r="Q409" i="3"/>
  <c r="R408" i="3"/>
  <c r="Q408" i="3"/>
  <c r="R407" i="3"/>
  <c r="Q407" i="3"/>
  <c r="R406" i="3"/>
  <c r="Q406" i="3"/>
  <c r="R405" i="3"/>
  <c r="Q405" i="3"/>
  <c r="R404" i="3"/>
  <c r="Q404" i="3"/>
  <c r="R403" i="3"/>
  <c r="Q403" i="3"/>
  <c r="R402" i="3"/>
  <c r="Q402" i="3"/>
  <c r="R401" i="3"/>
  <c r="Q401" i="3"/>
  <c r="R400" i="3"/>
  <c r="Q400" i="3"/>
  <c r="R399" i="3"/>
  <c r="Q399" i="3"/>
  <c r="R398" i="3"/>
  <c r="Q398" i="3"/>
  <c r="R397" i="3"/>
  <c r="Q397" i="3"/>
  <c r="R396" i="3"/>
  <c r="Q396" i="3"/>
  <c r="R395" i="3"/>
  <c r="Q395" i="3"/>
  <c r="R394" i="3"/>
  <c r="Q394" i="3"/>
  <c r="R393" i="3"/>
  <c r="Q393" i="3"/>
  <c r="R392" i="3"/>
  <c r="Q392" i="3"/>
  <c r="R391" i="3"/>
  <c r="Q391" i="3"/>
  <c r="R390" i="3"/>
  <c r="Q390" i="3"/>
  <c r="R389" i="3"/>
  <c r="Q389" i="3"/>
  <c r="R388" i="3"/>
  <c r="Q388" i="3"/>
  <c r="R387" i="3"/>
  <c r="Q387" i="3"/>
  <c r="R386" i="3"/>
  <c r="Q386" i="3"/>
  <c r="R385" i="3"/>
  <c r="Q385" i="3"/>
  <c r="R384" i="3"/>
  <c r="Q384" i="3"/>
  <c r="R383" i="3"/>
  <c r="Q383" i="3"/>
  <c r="R382" i="3"/>
  <c r="Q382" i="3"/>
  <c r="R381" i="3"/>
  <c r="Q381" i="3"/>
  <c r="R380" i="3"/>
  <c r="Q380" i="3"/>
  <c r="R379" i="3"/>
  <c r="Q379" i="3"/>
  <c r="R378" i="3"/>
  <c r="Q378" i="3"/>
  <c r="R377" i="3"/>
  <c r="Q377" i="3"/>
  <c r="R376" i="3"/>
  <c r="Q376" i="3"/>
  <c r="R375" i="3"/>
  <c r="Q375" i="3"/>
  <c r="R374" i="3"/>
  <c r="Q374" i="3"/>
  <c r="R373" i="3"/>
  <c r="Q373" i="3"/>
  <c r="R372" i="3"/>
  <c r="Q372" i="3"/>
  <c r="R371" i="3"/>
  <c r="Q371" i="3"/>
  <c r="R370" i="3"/>
  <c r="Q370" i="3"/>
  <c r="R369" i="3"/>
  <c r="Q369" i="3"/>
  <c r="R368" i="3"/>
  <c r="Q368" i="3"/>
  <c r="R367" i="3"/>
  <c r="Q367" i="3"/>
  <c r="R366" i="3"/>
  <c r="Q366" i="3"/>
  <c r="R365" i="3"/>
  <c r="Q365" i="3"/>
  <c r="R364" i="3"/>
  <c r="Q364" i="3"/>
  <c r="R363" i="3"/>
  <c r="Q363" i="3"/>
  <c r="R362" i="3"/>
  <c r="Q362" i="3"/>
  <c r="R361" i="3"/>
  <c r="Q361" i="3"/>
  <c r="R360" i="3"/>
  <c r="Q360" i="3"/>
  <c r="R359" i="3"/>
  <c r="Q359" i="3"/>
  <c r="R358" i="3"/>
  <c r="Q358" i="3"/>
  <c r="R357" i="3"/>
  <c r="Q357" i="3"/>
  <c r="R356" i="3"/>
  <c r="Q356" i="3"/>
  <c r="R355" i="3"/>
  <c r="Q355" i="3"/>
  <c r="R354" i="3"/>
  <c r="Q354" i="3"/>
  <c r="R353" i="3"/>
  <c r="Q353" i="3"/>
  <c r="R352" i="3"/>
  <c r="Q352" i="3"/>
  <c r="R351" i="3"/>
  <c r="Q351" i="3"/>
  <c r="R350" i="3"/>
  <c r="Q350" i="3"/>
  <c r="R349" i="3"/>
  <c r="Q349" i="3"/>
  <c r="R348" i="3"/>
  <c r="Q348" i="3"/>
  <c r="R347" i="3"/>
  <c r="Q347" i="3"/>
  <c r="R346" i="3"/>
  <c r="Q346" i="3"/>
  <c r="R345" i="3"/>
  <c r="Q345" i="3"/>
  <c r="R344" i="3"/>
  <c r="Q344" i="3"/>
  <c r="R343" i="3"/>
  <c r="Q343" i="3"/>
  <c r="R342" i="3"/>
  <c r="Q342" i="3"/>
  <c r="R341" i="3"/>
  <c r="Q341" i="3"/>
  <c r="R340" i="3"/>
  <c r="Q340" i="3"/>
  <c r="R339" i="3"/>
  <c r="Q339" i="3"/>
  <c r="R338" i="3"/>
  <c r="Q338" i="3"/>
  <c r="R337" i="3"/>
  <c r="Q337" i="3"/>
  <c r="R336" i="3"/>
  <c r="Q336" i="3"/>
  <c r="R335" i="3"/>
  <c r="Q335" i="3"/>
  <c r="R334" i="3"/>
  <c r="Q334" i="3"/>
  <c r="R333" i="3"/>
  <c r="Q333" i="3"/>
  <c r="R332" i="3"/>
  <c r="Q332" i="3"/>
  <c r="R331" i="3"/>
  <c r="Q331" i="3"/>
  <c r="R330" i="3"/>
  <c r="Q330" i="3"/>
  <c r="R329" i="3"/>
  <c r="Q329" i="3"/>
  <c r="R328" i="3"/>
  <c r="Q328" i="3"/>
  <c r="R327" i="3"/>
  <c r="Q327" i="3"/>
  <c r="R326" i="3"/>
  <c r="Q326" i="3"/>
  <c r="R325" i="3"/>
  <c r="Q325" i="3"/>
  <c r="R324" i="3"/>
  <c r="Q324" i="3"/>
  <c r="R323" i="3"/>
  <c r="Q323" i="3"/>
  <c r="R322" i="3"/>
  <c r="Q322" i="3"/>
  <c r="R321" i="3"/>
  <c r="Q321" i="3"/>
  <c r="R320" i="3"/>
  <c r="Q320" i="3"/>
  <c r="R319" i="3"/>
  <c r="Q319" i="3"/>
  <c r="R318" i="3"/>
  <c r="Q318" i="3"/>
  <c r="R317" i="3"/>
  <c r="Q317" i="3"/>
  <c r="R316" i="3"/>
  <c r="Q316" i="3"/>
  <c r="R315" i="3"/>
  <c r="Q315" i="3"/>
  <c r="R314" i="3"/>
  <c r="Q314" i="3"/>
  <c r="R313" i="3"/>
  <c r="Q313" i="3"/>
  <c r="R312" i="3"/>
  <c r="Q312" i="3"/>
  <c r="R311" i="3"/>
  <c r="Q311" i="3"/>
  <c r="R310" i="3"/>
  <c r="Q310" i="3"/>
  <c r="R309" i="3"/>
  <c r="Q309" i="3"/>
  <c r="R308" i="3"/>
  <c r="Q308" i="3"/>
  <c r="R307" i="3"/>
  <c r="Q307" i="3"/>
  <c r="R306" i="3"/>
  <c r="Q306" i="3"/>
  <c r="R305" i="3"/>
  <c r="Q305" i="3"/>
  <c r="R304" i="3"/>
  <c r="Q304" i="3"/>
  <c r="R303" i="3"/>
  <c r="Q303" i="3"/>
  <c r="R302" i="3"/>
  <c r="Q302" i="3"/>
  <c r="R301" i="3"/>
  <c r="Q301" i="3"/>
  <c r="R300" i="3"/>
  <c r="Q300" i="3"/>
  <c r="R299" i="3"/>
  <c r="Q299" i="3"/>
  <c r="R298" i="3"/>
  <c r="Q298" i="3"/>
  <c r="R297" i="3"/>
  <c r="Q297" i="3"/>
  <c r="R296" i="3"/>
  <c r="Q296" i="3"/>
  <c r="R295" i="3"/>
  <c r="Q295" i="3"/>
  <c r="R294" i="3"/>
  <c r="Q294" i="3"/>
  <c r="R293" i="3"/>
  <c r="Q293" i="3"/>
  <c r="R292" i="3"/>
  <c r="Q292" i="3"/>
  <c r="R291" i="3"/>
  <c r="Q291" i="3"/>
  <c r="R290" i="3"/>
  <c r="Q290" i="3"/>
  <c r="R289" i="3"/>
  <c r="Q289" i="3"/>
  <c r="R288" i="3"/>
  <c r="Q288" i="3"/>
  <c r="R287" i="3"/>
  <c r="Q287" i="3"/>
  <c r="R286" i="3"/>
  <c r="Q286" i="3"/>
  <c r="R285" i="3"/>
  <c r="Q285" i="3"/>
  <c r="R284" i="3"/>
  <c r="Q284" i="3"/>
  <c r="R283" i="3"/>
  <c r="Q283" i="3"/>
  <c r="R282" i="3"/>
  <c r="Q282" i="3"/>
  <c r="R281" i="3"/>
  <c r="Q281" i="3"/>
  <c r="R280" i="3"/>
  <c r="Q280" i="3"/>
  <c r="R279" i="3"/>
  <c r="Q279" i="3"/>
  <c r="R278" i="3"/>
  <c r="Q278" i="3"/>
  <c r="R277" i="3"/>
  <c r="Q277" i="3"/>
  <c r="R276" i="3"/>
  <c r="Q276" i="3"/>
  <c r="R275" i="3"/>
  <c r="Q275" i="3"/>
  <c r="R274" i="3"/>
  <c r="Q274" i="3"/>
  <c r="R273" i="3"/>
  <c r="Q273" i="3"/>
  <c r="R272" i="3"/>
  <c r="Q272" i="3"/>
  <c r="R271" i="3"/>
  <c r="Q271" i="3"/>
  <c r="R270" i="3"/>
  <c r="Q270" i="3"/>
  <c r="R269" i="3"/>
  <c r="Q269" i="3"/>
  <c r="R268" i="3"/>
  <c r="Q268" i="3"/>
  <c r="R267" i="3"/>
  <c r="Q267" i="3"/>
  <c r="R266" i="3"/>
  <c r="Q266" i="3"/>
  <c r="R265" i="3"/>
  <c r="Q265" i="3"/>
  <c r="R264" i="3"/>
  <c r="Q264" i="3"/>
  <c r="R263" i="3"/>
  <c r="Q263" i="3"/>
  <c r="R262" i="3"/>
  <c r="Q262" i="3"/>
  <c r="R261" i="3"/>
  <c r="Q261" i="3"/>
  <c r="R260" i="3"/>
  <c r="Q260" i="3"/>
  <c r="R259" i="3"/>
  <c r="Q259" i="3"/>
  <c r="R258" i="3"/>
  <c r="Q258" i="3"/>
  <c r="R257" i="3"/>
  <c r="Q257" i="3"/>
  <c r="R256" i="3"/>
  <c r="Q256" i="3"/>
  <c r="R255" i="3"/>
  <c r="Q255" i="3"/>
  <c r="R254" i="3"/>
  <c r="Q254" i="3"/>
  <c r="R253" i="3"/>
  <c r="Q253" i="3"/>
  <c r="R252" i="3"/>
  <c r="Q252" i="3"/>
  <c r="R251" i="3"/>
  <c r="Q251" i="3"/>
  <c r="R250" i="3"/>
  <c r="Q250" i="3"/>
  <c r="R249" i="3"/>
  <c r="Q249" i="3"/>
  <c r="R248" i="3"/>
  <c r="Q248" i="3"/>
  <c r="R247" i="3"/>
  <c r="Q247" i="3"/>
  <c r="R246" i="3"/>
  <c r="Q246" i="3"/>
  <c r="R245" i="3"/>
  <c r="Q245" i="3"/>
  <c r="R244" i="3"/>
  <c r="Q244" i="3"/>
  <c r="R243" i="3"/>
  <c r="Q243" i="3"/>
  <c r="R242" i="3"/>
  <c r="Q242" i="3"/>
  <c r="R241" i="3"/>
  <c r="Q241" i="3"/>
  <c r="R240" i="3"/>
  <c r="Q240" i="3"/>
  <c r="R239" i="3"/>
  <c r="Q239" i="3"/>
  <c r="R238" i="3"/>
  <c r="Q238" i="3"/>
  <c r="R237" i="3"/>
  <c r="Q237" i="3"/>
  <c r="R236" i="3"/>
  <c r="Q236" i="3"/>
  <c r="R235" i="3"/>
  <c r="Q235" i="3"/>
  <c r="R234" i="3"/>
  <c r="Q234" i="3"/>
  <c r="R233" i="3"/>
  <c r="Q233" i="3"/>
  <c r="R232" i="3"/>
  <c r="Q232" i="3"/>
  <c r="R231" i="3"/>
  <c r="Q231" i="3"/>
  <c r="R230" i="3"/>
  <c r="Q230" i="3"/>
  <c r="R229" i="3"/>
  <c r="Q229" i="3"/>
  <c r="R228" i="3"/>
  <c r="Q228" i="3"/>
  <c r="R227" i="3"/>
  <c r="Q227" i="3"/>
  <c r="R226" i="3"/>
  <c r="Q226" i="3"/>
  <c r="R225" i="3"/>
  <c r="Q225" i="3"/>
  <c r="R224" i="3"/>
  <c r="Q224" i="3"/>
  <c r="R223" i="3"/>
  <c r="Q223" i="3"/>
  <c r="R222" i="3"/>
  <c r="Q222" i="3"/>
  <c r="R221" i="3"/>
  <c r="Q221" i="3"/>
  <c r="R220" i="3"/>
  <c r="Q220" i="3"/>
  <c r="R219" i="3"/>
  <c r="Q219" i="3"/>
  <c r="R218" i="3"/>
  <c r="Q218" i="3"/>
  <c r="R217" i="3"/>
  <c r="Q217" i="3"/>
  <c r="R216" i="3"/>
  <c r="Q216" i="3"/>
  <c r="R215" i="3"/>
  <c r="Q215" i="3"/>
  <c r="R214" i="3"/>
  <c r="Q214" i="3"/>
  <c r="R213" i="3"/>
  <c r="Q213" i="3"/>
  <c r="R212" i="3"/>
  <c r="Q212" i="3"/>
  <c r="R211" i="3"/>
  <c r="Q211" i="3"/>
  <c r="R210" i="3"/>
  <c r="Q210" i="3"/>
  <c r="R209" i="3"/>
  <c r="Q209" i="3"/>
  <c r="R208" i="3"/>
  <c r="Q208" i="3"/>
  <c r="R207" i="3"/>
  <c r="Q207" i="3"/>
  <c r="R206" i="3"/>
  <c r="Q206" i="3"/>
  <c r="R205" i="3"/>
  <c r="Q205" i="3"/>
  <c r="R204" i="3"/>
  <c r="Q204" i="3"/>
  <c r="R203" i="3"/>
  <c r="Q203" i="3"/>
  <c r="R202" i="3"/>
  <c r="Q202" i="3"/>
  <c r="R201" i="3"/>
  <c r="Q201" i="3"/>
  <c r="R200" i="3"/>
  <c r="Q200" i="3"/>
  <c r="R199" i="3"/>
  <c r="Q199" i="3"/>
  <c r="R198" i="3"/>
  <c r="Q198" i="3"/>
  <c r="R197" i="3"/>
  <c r="Q197" i="3"/>
  <c r="R196" i="3"/>
  <c r="Q196" i="3"/>
  <c r="R195" i="3"/>
  <c r="Q195" i="3"/>
  <c r="R194" i="3"/>
  <c r="Q194" i="3"/>
  <c r="R193" i="3"/>
  <c r="Q193" i="3"/>
  <c r="R192" i="3"/>
  <c r="Q192" i="3"/>
  <c r="R191" i="3"/>
  <c r="Q191" i="3"/>
  <c r="R190" i="3"/>
  <c r="Q190" i="3"/>
  <c r="R189" i="3"/>
  <c r="Q189" i="3"/>
  <c r="R188" i="3"/>
  <c r="Q188" i="3"/>
  <c r="R187" i="3"/>
  <c r="Q187" i="3"/>
  <c r="R186" i="3"/>
  <c r="Q186" i="3"/>
  <c r="R185" i="3"/>
  <c r="Q185" i="3"/>
  <c r="R184" i="3"/>
  <c r="Q184" i="3"/>
  <c r="R183" i="3"/>
  <c r="Q183" i="3"/>
  <c r="R182" i="3"/>
  <c r="Q182" i="3"/>
  <c r="R181" i="3"/>
  <c r="Q181" i="3"/>
  <c r="R180" i="3"/>
  <c r="Q180" i="3"/>
  <c r="R179" i="3"/>
  <c r="Q179" i="3"/>
  <c r="R178" i="3"/>
  <c r="Q178" i="3"/>
  <c r="R177" i="3"/>
  <c r="Q177" i="3"/>
  <c r="R176" i="3"/>
  <c r="Q176" i="3"/>
  <c r="R175" i="3"/>
  <c r="Q175" i="3"/>
  <c r="R174" i="3"/>
  <c r="Q174" i="3"/>
  <c r="R173" i="3"/>
  <c r="Q173" i="3"/>
  <c r="R172" i="3"/>
  <c r="Q172" i="3"/>
  <c r="R171" i="3"/>
  <c r="Q171" i="3"/>
  <c r="R170" i="3"/>
  <c r="Q170" i="3"/>
  <c r="R169" i="3"/>
  <c r="Q169" i="3"/>
  <c r="R168" i="3"/>
  <c r="Q168" i="3"/>
  <c r="R167" i="3"/>
  <c r="Q167" i="3"/>
  <c r="R166" i="3"/>
  <c r="Q166" i="3"/>
  <c r="R165" i="3"/>
  <c r="Q165" i="3"/>
  <c r="R164" i="3"/>
  <c r="Q164" i="3"/>
  <c r="R163" i="3"/>
  <c r="Q163" i="3"/>
  <c r="R162" i="3"/>
  <c r="Q162" i="3"/>
  <c r="R161" i="3"/>
  <c r="Q161" i="3"/>
  <c r="R160" i="3"/>
  <c r="Q160" i="3"/>
  <c r="R159" i="3"/>
  <c r="Q159" i="3"/>
  <c r="R158" i="3"/>
  <c r="Q158" i="3"/>
  <c r="R157" i="3"/>
  <c r="Q157" i="3"/>
  <c r="R156" i="3"/>
  <c r="Q156" i="3"/>
  <c r="R155" i="3"/>
  <c r="Q155" i="3"/>
  <c r="R154" i="3"/>
  <c r="Q154" i="3"/>
  <c r="R153" i="3"/>
  <c r="Q153" i="3"/>
  <c r="R152" i="3"/>
  <c r="Q152" i="3"/>
  <c r="S323" i="3" l="1"/>
  <c r="G323" i="3" s="1"/>
  <c r="S325" i="3"/>
  <c r="G325" i="3" s="1"/>
  <c r="H325" i="3" s="1"/>
  <c r="U325" i="3" s="1"/>
  <c r="S401" i="3"/>
  <c r="G401" i="3" s="1"/>
  <c r="S403" i="3"/>
  <c r="D403" i="3" s="1"/>
  <c r="S405" i="3"/>
  <c r="G405" i="3" s="1"/>
  <c r="S407" i="3"/>
  <c r="G407" i="3" s="1"/>
  <c r="S409" i="3"/>
  <c r="D409" i="3" s="1"/>
  <c r="S411" i="3"/>
  <c r="D411" i="3" s="1"/>
  <c r="S413" i="3"/>
  <c r="G413" i="3" s="1"/>
  <c r="S415" i="3"/>
  <c r="G415" i="3" s="1"/>
  <c r="S419" i="3"/>
  <c r="D419" i="3" s="1"/>
  <c r="S423" i="3"/>
  <c r="D423" i="3" s="1"/>
  <c r="S425" i="3"/>
  <c r="D425" i="3" s="1"/>
  <c r="S427" i="3"/>
  <c r="G427" i="3" s="1"/>
  <c r="S431" i="3"/>
  <c r="D431" i="3" s="1"/>
  <c r="S433" i="3"/>
  <c r="D433" i="3" s="1"/>
  <c r="S435" i="3"/>
  <c r="D435" i="3" s="1"/>
  <c r="S439" i="3"/>
  <c r="G439" i="3" s="1"/>
  <c r="S441" i="3"/>
  <c r="D441" i="3" s="1"/>
  <c r="S443" i="3"/>
  <c r="D443" i="3" s="1"/>
  <c r="S400" i="3"/>
  <c r="D400" i="3" s="1"/>
  <c r="S277" i="3"/>
  <c r="D277" i="3" s="1"/>
  <c r="S279" i="3"/>
  <c r="D279" i="3" s="1"/>
  <c r="S293" i="3"/>
  <c r="D293" i="3" s="1"/>
  <c r="S295" i="3"/>
  <c r="G295" i="3" s="1"/>
  <c r="S297" i="3"/>
  <c r="G297" i="3" s="1"/>
  <c r="S416" i="3"/>
  <c r="D416" i="3" s="1"/>
  <c r="S228" i="3"/>
  <c r="G228" i="3" s="1"/>
  <c r="S258" i="3"/>
  <c r="G258" i="3" s="1"/>
  <c r="S260" i="3"/>
  <c r="G260" i="3" s="1"/>
  <c r="S262" i="3"/>
  <c r="D262" i="3" s="1"/>
  <c r="S268" i="3"/>
  <c r="G268" i="3" s="1"/>
  <c r="S292" i="3"/>
  <c r="G292" i="3" s="1"/>
  <c r="S326" i="3"/>
  <c r="G326" i="3" s="1"/>
  <c r="S330" i="3"/>
  <c r="G330" i="3" s="1"/>
  <c r="K330" i="3" s="1"/>
  <c r="X330" i="3" s="1"/>
  <c r="S332" i="3"/>
  <c r="G332" i="3" s="1"/>
  <c r="K332" i="3" s="1"/>
  <c r="X332" i="3" s="1"/>
  <c r="S396" i="3"/>
  <c r="G396" i="3" s="1"/>
  <c r="S275" i="3"/>
  <c r="D275" i="3" s="1"/>
  <c r="S157" i="3"/>
  <c r="G157" i="3" s="1"/>
  <c r="S161" i="3"/>
  <c r="G161" i="3" s="1"/>
  <c r="N161" i="3" s="1"/>
  <c r="S165" i="3"/>
  <c r="G165" i="3" s="1"/>
  <c r="S233" i="3"/>
  <c r="D233" i="3" s="1"/>
  <c r="S237" i="3"/>
  <c r="D237" i="3" s="1"/>
  <c r="S251" i="3"/>
  <c r="D251" i="3" s="1"/>
  <c r="S255" i="3"/>
  <c r="D255" i="3" s="1"/>
  <c r="S257" i="3"/>
  <c r="G257" i="3" s="1"/>
  <c r="S263" i="3"/>
  <c r="D263" i="3" s="1"/>
  <c r="S265" i="3"/>
  <c r="D265" i="3" s="1"/>
  <c r="S317" i="3"/>
  <c r="G317" i="3" s="1"/>
  <c r="S331" i="3"/>
  <c r="G331" i="3" s="1"/>
  <c r="S397" i="3"/>
  <c r="G397" i="3" s="1"/>
  <c r="S333" i="3"/>
  <c r="G333" i="3" s="1"/>
  <c r="S167" i="3"/>
  <c r="G167" i="3" s="1"/>
  <c r="S169" i="3"/>
  <c r="G169" i="3" s="1"/>
  <c r="S171" i="3"/>
  <c r="G171" i="3" s="1"/>
  <c r="S173" i="3"/>
  <c r="G173" i="3" s="1"/>
  <c r="S175" i="3"/>
  <c r="G175" i="3" s="1"/>
  <c r="S177" i="3"/>
  <c r="G177" i="3" s="1"/>
  <c r="N177" i="3" s="1"/>
  <c r="S179" i="3"/>
  <c r="G179" i="3" s="1"/>
  <c r="J179" i="3" s="1"/>
  <c r="W179" i="3" s="1"/>
  <c r="S181" i="3"/>
  <c r="G181" i="3" s="1"/>
  <c r="S239" i="3"/>
  <c r="D239" i="3" s="1"/>
  <c r="S243" i="3"/>
  <c r="G243" i="3" s="1"/>
  <c r="S247" i="3"/>
  <c r="G247" i="3" s="1"/>
  <c r="J247" i="3" s="1"/>
  <c r="W247" i="3" s="1"/>
  <c r="S418" i="3"/>
  <c r="D418" i="3" s="1"/>
  <c r="S422" i="3"/>
  <c r="D422" i="3" s="1"/>
  <c r="S231" i="3"/>
  <c r="D231" i="3" s="1"/>
  <c r="S153" i="3"/>
  <c r="S298" i="3"/>
  <c r="S329" i="3"/>
  <c r="S429" i="3"/>
  <c r="S158" i="3"/>
  <c r="G158" i="3" s="1"/>
  <c r="S183" i="3"/>
  <c r="G183" i="3" s="1"/>
  <c r="S185" i="3"/>
  <c r="D185" i="3" s="1"/>
  <c r="S187" i="3"/>
  <c r="G187" i="3" s="1"/>
  <c r="S189" i="3"/>
  <c r="G189" i="3" s="1"/>
  <c r="S191" i="3"/>
  <c r="G191" i="3" s="1"/>
  <c r="S203" i="3"/>
  <c r="D203" i="3" s="1"/>
  <c r="S205" i="3"/>
  <c r="G205" i="3" s="1"/>
  <c r="S207" i="3"/>
  <c r="S209" i="3"/>
  <c r="G209" i="3" s="1"/>
  <c r="S211" i="3"/>
  <c r="D211" i="3" s="1"/>
  <c r="S213" i="3"/>
  <c r="D213" i="3" s="1"/>
  <c r="S217" i="3"/>
  <c r="S219" i="3"/>
  <c r="G219" i="3" s="1"/>
  <c r="S221" i="3"/>
  <c r="D221" i="3" s="1"/>
  <c r="S223" i="3"/>
  <c r="G223" i="3" s="1"/>
  <c r="S225" i="3"/>
  <c r="S227" i="3"/>
  <c r="D227" i="3" s="1"/>
  <c r="S240" i="3"/>
  <c r="G240" i="3" s="1"/>
  <c r="S261" i="3"/>
  <c r="D261" i="3" s="1"/>
  <c r="S267" i="3"/>
  <c r="D267" i="3" s="1"/>
  <c r="S272" i="3"/>
  <c r="G272" i="3" s="1"/>
  <c r="S283" i="3"/>
  <c r="D283" i="3" s="1"/>
  <c r="S291" i="3"/>
  <c r="D291" i="3" s="1"/>
  <c r="S319" i="3"/>
  <c r="S321" i="3"/>
  <c r="G321" i="3" s="1"/>
  <c r="S399" i="3"/>
  <c r="D399" i="3" s="1"/>
  <c r="S420" i="3"/>
  <c r="G420" i="3" s="1"/>
  <c r="S302" i="3"/>
  <c r="D302" i="3" s="1"/>
  <c r="S304" i="3"/>
  <c r="D304" i="3" s="1"/>
  <c r="S306" i="3"/>
  <c r="G306" i="3" s="1"/>
  <c r="S308" i="3"/>
  <c r="S310" i="3"/>
  <c r="G310" i="3" s="1"/>
  <c r="S312" i="3"/>
  <c r="G312" i="3" s="1"/>
  <c r="S314" i="3"/>
  <c r="D314" i="3" s="1"/>
  <c r="S327" i="3"/>
  <c r="S154" i="3"/>
  <c r="G154" i="3" s="1"/>
  <c r="S192" i="3"/>
  <c r="S194" i="3"/>
  <c r="D194" i="3" s="1"/>
  <c r="S196" i="3"/>
  <c r="D196" i="3" s="1"/>
  <c r="S198" i="3"/>
  <c r="D198" i="3" s="1"/>
  <c r="S202" i="3"/>
  <c r="S208" i="3"/>
  <c r="G208" i="3" s="1"/>
  <c r="S224" i="3"/>
  <c r="G224" i="3" s="1"/>
  <c r="S256" i="3"/>
  <c r="G256" i="3" s="1"/>
  <c r="S264" i="3"/>
  <c r="S269" i="3"/>
  <c r="S271" i="3"/>
  <c r="G271" i="3" s="1"/>
  <c r="S280" i="3"/>
  <c r="D280" i="3" s="1"/>
  <c r="S284" i="3"/>
  <c r="S288" i="3"/>
  <c r="D288" i="3" s="1"/>
  <c r="S299" i="3"/>
  <c r="G299" i="3" s="1"/>
  <c r="S301" i="3"/>
  <c r="D301" i="3" s="1"/>
  <c r="S328" i="3"/>
  <c r="G328" i="3" s="1"/>
  <c r="K328" i="3" s="1"/>
  <c r="X328" i="3" s="1"/>
  <c r="S359" i="3"/>
  <c r="D359" i="3" s="1"/>
  <c r="S361" i="3"/>
  <c r="S363" i="3"/>
  <c r="D363" i="3" s="1"/>
  <c r="S365" i="3"/>
  <c r="D365" i="3" s="1"/>
  <c r="S367" i="3"/>
  <c r="D367" i="3" s="1"/>
  <c r="S369" i="3"/>
  <c r="S395" i="3"/>
  <c r="D395" i="3" s="1"/>
  <c r="S437" i="3"/>
  <c r="S445" i="3"/>
  <c r="G445" i="3" s="1"/>
  <c r="S447" i="3"/>
  <c r="D447" i="3" s="1"/>
  <c r="S449" i="3"/>
  <c r="G449" i="3" s="1"/>
  <c r="S451" i="3"/>
  <c r="G451" i="3" s="1"/>
  <c r="S184" i="3"/>
  <c r="S186" i="3"/>
  <c r="D186" i="3" s="1"/>
  <c r="S204" i="3"/>
  <c r="S220" i="3"/>
  <c r="S249" i="3"/>
  <c r="G249" i="3" s="1"/>
  <c r="S163" i="3"/>
  <c r="D163" i="3" s="1"/>
  <c r="S200" i="3"/>
  <c r="S216" i="3"/>
  <c r="S296" i="3"/>
  <c r="S155" i="3"/>
  <c r="G155" i="3" s="1"/>
  <c r="S159" i="3"/>
  <c r="D159" i="3" s="1"/>
  <c r="S162" i="3"/>
  <c r="S182" i="3"/>
  <c r="S188" i="3"/>
  <c r="S190" i="3"/>
  <c r="D190" i="3" s="1"/>
  <c r="S197" i="3"/>
  <c r="D197" i="3" s="1"/>
  <c r="S199" i="3"/>
  <c r="S212" i="3"/>
  <c r="S215" i="3"/>
  <c r="G215" i="3" s="1"/>
  <c r="S230" i="3"/>
  <c r="G230" i="3" s="1"/>
  <c r="S235" i="3"/>
  <c r="S244" i="3"/>
  <c r="S276" i="3"/>
  <c r="S285" i="3"/>
  <c r="S287" i="3"/>
  <c r="G287" i="3" s="1"/>
  <c r="S303" i="3"/>
  <c r="D303" i="3" s="1"/>
  <c r="S305" i="3"/>
  <c r="D305" i="3" s="1"/>
  <c r="S307" i="3"/>
  <c r="G307" i="3" s="1"/>
  <c r="S309" i="3"/>
  <c r="D309" i="3" s="1"/>
  <c r="S311" i="3"/>
  <c r="G311" i="3" s="1"/>
  <c r="S313" i="3"/>
  <c r="D313" i="3" s="1"/>
  <c r="S315" i="3"/>
  <c r="D315" i="3" s="1"/>
  <c r="S394" i="3"/>
  <c r="D394" i="3" s="1"/>
  <c r="S398" i="3"/>
  <c r="G398" i="3" s="1"/>
  <c r="S417" i="3"/>
  <c r="G417" i="3" s="1"/>
  <c r="S421" i="3"/>
  <c r="G421" i="3" s="1"/>
  <c r="S446" i="3"/>
  <c r="D446" i="3" s="1"/>
  <c r="S450" i="3"/>
  <c r="G450" i="3" s="1"/>
  <c r="S193" i="3"/>
  <c r="D193" i="3" s="1"/>
  <c r="S195" i="3"/>
  <c r="S201" i="3"/>
  <c r="D201" i="3" s="1"/>
  <c r="S206" i="3"/>
  <c r="S210" i="3"/>
  <c r="S214" i="3"/>
  <c r="S218" i="3"/>
  <c r="S222" i="3"/>
  <c r="S226" i="3"/>
  <c r="S229" i="3"/>
  <c r="G229" i="3" s="1"/>
  <c r="S241" i="3"/>
  <c r="G241" i="3" s="1"/>
  <c r="S245" i="3"/>
  <c r="D245" i="3" s="1"/>
  <c r="S248" i="3"/>
  <c r="S253" i="3"/>
  <c r="G253" i="3" s="1"/>
  <c r="S259" i="3"/>
  <c r="G259" i="3" s="1"/>
  <c r="S270" i="3"/>
  <c r="D270" i="3" s="1"/>
  <c r="S273" i="3"/>
  <c r="D273" i="3" s="1"/>
  <c r="S278" i="3"/>
  <c r="D278" i="3" s="1"/>
  <c r="S281" i="3"/>
  <c r="D281" i="3" s="1"/>
  <c r="S286" i="3"/>
  <c r="D286" i="3" s="1"/>
  <c r="S289" i="3"/>
  <c r="D289" i="3" s="1"/>
  <c r="S294" i="3"/>
  <c r="S300" i="3"/>
  <c r="S402" i="3"/>
  <c r="G402" i="3" s="1"/>
  <c r="S404" i="3"/>
  <c r="D404" i="3" s="1"/>
  <c r="S406" i="3"/>
  <c r="S408" i="3"/>
  <c r="G408" i="3" s="1"/>
  <c r="S410" i="3"/>
  <c r="G410" i="3" s="1"/>
  <c r="S412" i="3"/>
  <c r="G412" i="3" s="1"/>
  <c r="S414" i="3"/>
  <c r="S335" i="3"/>
  <c r="G335" i="3" s="1"/>
  <c r="S337" i="3"/>
  <c r="G337" i="3" s="1"/>
  <c r="S339" i="3"/>
  <c r="G339" i="3" s="1"/>
  <c r="S341" i="3"/>
  <c r="D341" i="3" s="1"/>
  <c r="S343" i="3"/>
  <c r="D343" i="3" s="1"/>
  <c r="S345" i="3"/>
  <c r="D345" i="3" s="1"/>
  <c r="S347" i="3"/>
  <c r="D347" i="3" s="1"/>
  <c r="S349" i="3"/>
  <c r="S351" i="3"/>
  <c r="D351" i="3" s="1"/>
  <c r="S353" i="3"/>
  <c r="D353" i="3" s="1"/>
  <c r="S371" i="3"/>
  <c r="G371" i="3" s="1"/>
  <c r="S373" i="3"/>
  <c r="D373" i="3" s="1"/>
  <c r="S375" i="3"/>
  <c r="D375" i="3" s="1"/>
  <c r="S377" i="3"/>
  <c r="G377" i="3" s="1"/>
  <c r="S379" i="3"/>
  <c r="G379" i="3" s="1"/>
  <c r="S381" i="3"/>
  <c r="S383" i="3"/>
  <c r="D383" i="3" s="1"/>
  <c r="S385" i="3"/>
  <c r="D385" i="3" s="1"/>
  <c r="S387" i="3"/>
  <c r="D387" i="3" s="1"/>
  <c r="S389" i="3"/>
  <c r="G389" i="3" s="1"/>
  <c r="S391" i="3"/>
  <c r="G391" i="3" s="1"/>
  <c r="S393" i="3"/>
  <c r="G393" i="3" s="1"/>
  <c r="D413" i="3"/>
  <c r="S318" i="3"/>
  <c r="S322" i="3"/>
  <c r="S334" i="3"/>
  <c r="S338" i="3"/>
  <c r="S342" i="3"/>
  <c r="S346" i="3"/>
  <c r="S350" i="3"/>
  <c r="S354" i="3"/>
  <c r="S316" i="3"/>
  <c r="S320" i="3"/>
  <c r="S324" i="3"/>
  <c r="S336" i="3"/>
  <c r="S340" i="3"/>
  <c r="S344" i="3"/>
  <c r="S348" i="3"/>
  <c r="S352" i="3"/>
  <c r="S355" i="3"/>
  <c r="S356" i="3"/>
  <c r="S357" i="3"/>
  <c r="S360" i="3"/>
  <c r="S364" i="3"/>
  <c r="S368" i="3"/>
  <c r="S372" i="3"/>
  <c r="S376" i="3"/>
  <c r="S380" i="3"/>
  <c r="S384" i="3"/>
  <c r="S388" i="3"/>
  <c r="S392" i="3"/>
  <c r="S358" i="3"/>
  <c r="S362" i="3"/>
  <c r="S366" i="3"/>
  <c r="S370" i="3"/>
  <c r="S374" i="3"/>
  <c r="S378" i="3"/>
  <c r="S382" i="3"/>
  <c r="S386" i="3"/>
  <c r="S390" i="3"/>
  <c r="S424" i="3"/>
  <c r="S426" i="3"/>
  <c r="S428" i="3"/>
  <c r="S430" i="3"/>
  <c r="S432" i="3"/>
  <c r="S434" i="3"/>
  <c r="S436" i="3"/>
  <c r="S438" i="3"/>
  <c r="S440" i="3"/>
  <c r="S442" i="3"/>
  <c r="S444" i="3"/>
  <c r="S448" i="3"/>
  <c r="S152" i="3"/>
  <c r="S156" i="3"/>
  <c r="S160" i="3"/>
  <c r="S164" i="3"/>
  <c r="S166" i="3"/>
  <c r="S168" i="3"/>
  <c r="S170" i="3"/>
  <c r="S172" i="3"/>
  <c r="S174" i="3"/>
  <c r="S176" i="3"/>
  <c r="S178" i="3"/>
  <c r="S180" i="3"/>
  <c r="S232" i="3"/>
  <c r="S234" i="3"/>
  <c r="S236" i="3"/>
  <c r="S238" i="3"/>
  <c r="S252" i="3"/>
  <c r="S242" i="3"/>
  <c r="S246" i="3"/>
  <c r="S250" i="3"/>
  <c r="S254" i="3"/>
  <c r="S266" i="3"/>
  <c r="S274" i="3"/>
  <c r="S282" i="3"/>
  <c r="S290" i="3"/>
  <c r="G441" i="3" l="1"/>
  <c r="G409" i="3"/>
  <c r="G435" i="3"/>
  <c r="J435" i="3" s="1"/>
  <c r="W435" i="3" s="1"/>
  <c r="D323" i="3"/>
  <c r="D405" i="3"/>
  <c r="D401" i="3"/>
  <c r="G419" i="3"/>
  <c r="J419" i="3" s="1"/>
  <c r="W419" i="3" s="1"/>
  <c r="I330" i="3"/>
  <c r="V330" i="3" s="1"/>
  <c r="G431" i="3"/>
  <c r="I431" i="3" s="1"/>
  <c r="V431" i="3" s="1"/>
  <c r="G425" i="3"/>
  <c r="J425" i="3" s="1"/>
  <c r="W425" i="3" s="1"/>
  <c r="G416" i="3"/>
  <c r="K416" i="3" s="1"/>
  <c r="X416" i="3" s="1"/>
  <c r="J330" i="3"/>
  <c r="W330" i="3" s="1"/>
  <c r="G400" i="3"/>
  <c r="I400" i="3" s="1"/>
  <c r="V400" i="3" s="1"/>
  <c r="N330" i="3"/>
  <c r="N325" i="3"/>
  <c r="D439" i="3"/>
  <c r="D407" i="3"/>
  <c r="G304" i="3"/>
  <c r="J304" i="3" s="1"/>
  <c r="W304" i="3" s="1"/>
  <c r="D415" i="3"/>
  <c r="J325" i="3"/>
  <c r="W325" i="3" s="1"/>
  <c r="D427" i="3"/>
  <c r="K325" i="3"/>
  <c r="X325" i="3" s="1"/>
  <c r="I325" i="3"/>
  <c r="V325" i="3" s="1"/>
  <c r="D325" i="3"/>
  <c r="G403" i="3"/>
  <c r="N403" i="3" s="1"/>
  <c r="G411" i="3"/>
  <c r="K411" i="3" s="1"/>
  <c r="X411" i="3" s="1"/>
  <c r="G423" i="3"/>
  <c r="K423" i="3" s="1"/>
  <c r="X423" i="3" s="1"/>
  <c r="G443" i="3"/>
  <c r="K443" i="3" s="1"/>
  <c r="X443" i="3" s="1"/>
  <c r="G433" i="3"/>
  <c r="K433" i="3" s="1"/>
  <c r="X433" i="3" s="1"/>
  <c r="N332" i="3"/>
  <c r="G275" i="3"/>
  <c r="H275" i="3" s="1"/>
  <c r="U275" i="3" s="1"/>
  <c r="D257" i="3"/>
  <c r="J177" i="3"/>
  <c r="W177" i="3" s="1"/>
  <c r="D169" i="3"/>
  <c r="G237" i="3"/>
  <c r="K237" i="3" s="1"/>
  <c r="X237" i="3" s="1"/>
  <c r="D396" i="3"/>
  <c r="D397" i="3"/>
  <c r="H332" i="3"/>
  <c r="U332" i="3" s="1"/>
  <c r="G279" i="3"/>
  <c r="N279" i="3" s="1"/>
  <c r="D228" i="3"/>
  <c r="G262" i="3"/>
  <c r="K262" i="3" s="1"/>
  <c r="X262" i="3" s="1"/>
  <c r="D247" i="3"/>
  <c r="D451" i="3"/>
  <c r="D330" i="3"/>
  <c r="N317" i="3"/>
  <c r="J328" i="3"/>
  <c r="W328" i="3" s="1"/>
  <c r="N321" i="3"/>
  <c r="J332" i="3"/>
  <c r="W332" i="3" s="1"/>
  <c r="N397" i="3"/>
  <c r="J439" i="3"/>
  <c r="W439" i="3" s="1"/>
  <c r="J427" i="3"/>
  <c r="W427" i="3" s="1"/>
  <c r="H330" i="3"/>
  <c r="U330" i="3" s="1"/>
  <c r="J323" i="3"/>
  <c r="W323" i="3" s="1"/>
  <c r="J331" i="3"/>
  <c r="W331" i="3" s="1"/>
  <c r="N326" i="3"/>
  <c r="N262" i="3"/>
  <c r="N240" i="3"/>
  <c r="N175" i="3"/>
  <c r="I292" i="3"/>
  <c r="V292" i="3" s="1"/>
  <c r="I181" i="3"/>
  <c r="V181" i="3" s="1"/>
  <c r="K173" i="3"/>
  <c r="X173" i="3" s="1"/>
  <c r="H161" i="3"/>
  <c r="U161" i="3" s="1"/>
  <c r="J268" i="3"/>
  <c r="W268" i="3" s="1"/>
  <c r="N249" i="3"/>
  <c r="N208" i="3"/>
  <c r="I167" i="3"/>
  <c r="V167" i="3" s="1"/>
  <c r="H165" i="3"/>
  <c r="U165" i="3" s="1"/>
  <c r="K258" i="3"/>
  <c r="X258" i="3" s="1"/>
  <c r="K154" i="3"/>
  <c r="X154" i="3" s="1"/>
  <c r="K158" i="3"/>
  <c r="X158" i="3" s="1"/>
  <c r="H247" i="3"/>
  <c r="U247" i="3" s="1"/>
  <c r="N179" i="3"/>
  <c r="N171" i="3"/>
  <c r="N157" i="3"/>
  <c r="K243" i="3"/>
  <c r="X243" i="3" s="1"/>
  <c r="I177" i="3"/>
  <c r="V177" i="3" s="1"/>
  <c r="I169" i="3"/>
  <c r="V169" i="3" s="1"/>
  <c r="I441" i="3"/>
  <c r="V441" i="3" s="1"/>
  <c r="N331" i="3"/>
  <c r="G194" i="3"/>
  <c r="I194" i="3" s="1"/>
  <c r="V194" i="3" s="1"/>
  <c r="D208" i="3"/>
  <c r="G359" i="3"/>
  <c r="J359" i="3" s="1"/>
  <c r="W359" i="3" s="1"/>
  <c r="G314" i="3"/>
  <c r="J314" i="3" s="1"/>
  <c r="W314" i="3" s="1"/>
  <c r="H181" i="3"/>
  <c r="U181" i="3" s="1"/>
  <c r="H268" i="3"/>
  <c r="U268" i="3" s="1"/>
  <c r="D215" i="3"/>
  <c r="G293" i="3"/>
  <c r="N293" i="3" s="1"/>
  <c r="K268" i="3"/>
  <c r="X268" i="3" s="1"/>
  <c r="G280" i="3"/>
  <c r="K280" i="3" s="1"/>
  <c r="X280" i="3" s="1"/>
  <c r="D179" i="3"/>
  <c r="K179" i="3"/>
  <c r="X179" i="3" s="1"/>
  <c r="D171" i="3"/>
  <c r="K171" i="3"/>
  <c r="X171" i="3" s="1"/>
  <c r="H292" i="3"/>
  <c r="U292" i="3" s="1"/>
  <c r="I258" i="3"/>
  <c r="V258" i="3" s="1"/>
  <c r="N292" i="3"/>
  <c r="J258" i="3"/>
  <c r="W258" i="3" s="1"/>
  <c r="H157" i="3"/>
  <c r="U157" i="3" s="1"/>
  <c r="G233" i="3"/>
  <c r="H233" i="3" s="1"/>
  <c r="U233" i="3" s="1"/>
  <c r="H177" i="3"/>
  <c r="U177" i="3" s="1"/>
  <c r="N169" i="3"/>
  <c r="D243" i="3"/>
  <c r="H331" i="3"/>
  <c r="U331" i="3" s="1"/>
  <c r="D331" i="3"/>
  <c r="D177" i="3"/>
  <c r="K177" i="3"/>
  <c r="X177" i="3" s="1"/>
  <c r="D326" i="3"/>
  <c r="D297" i="3"/>
  <c r="J169" i="3"/>
  <c r="W169" i="3" s="1"/>
  <c r="H169" i="3"/>
  <c r="U169" i="3" s="1"/>
  <c r="K169" i="3"/>
  <c r="X169" i="3" s="1"/>
  <c r="I331" i="3"/>
  <c r="V331" i="3" s="1"/>
  <c r="H321" i="3"/>
  <c r="U321" i="3" s="1"/>
  <c r="D259" i="3"/>
  <c r="D271" i="3"/>
  <c r="D295" i="3"/>
  <c r="N268" i="3"/>
  <c r="D258" i="3"/>
  <c r="I249" i="3"/>
  <c r="V249" i="3" s="1"/>
  <c r="G227" i="3"/>
  <c r="D183" i="3"/>
  <c r="H179" i="3"/>
  <c r="U179" i="3" s="1"/>
  <c r="G163" i="3"/>
  <c r="N163" i="3" s="1"/>
  <c r="I332" i="3"/>
  <c r="V332" i="3" s="1"/>
  <c r="G363" i="3"/>
  <c r="N363" i="3" s="1"/>
  <c r="D332" i="3"/>
  <c r="D310" i="3"/>
  <c r="K292" i="3"/>
  <c r="X292" i="3" s="1"/>
  <c r="D268" i="3"/>
  <c r="D408" i="3"/>
  <c r="G221" i="3"/>
  <c r="G277" i="3"/>
  <c r="G281" i="3"/>
  <c r="H281" i="3" s="1"/>
  <c r="U281" i="3" s="1"/>
  <c r="H258" i="3"/>
  <c r="U258" i="3" s="1"/>
  <c r="G201" i="3"/>
  <c r="G211" i="3"/>
  <c r="D292" i="3"/>
  <c r="J292" i="3"/>
  <c r="W292" i="3" s="1"/>
  <c r="G283" i="3"/>
  <c r="I283" i="3" s="1"/>
  <c r="V283" i="3" s="1"/>
  <c r="I268" i="3"/>
  <c r="V268" i="3" s="1"/>
  <c r="G263" i="3"/>
  <c r="N258" i="3"/>
  <c r="G265" i="3"/>
  <c r="K247" i="3"/>
  <c r="X247" i="3" s="1"/>
  <c r="J240" i="3"/>
  <c r="W240" i="3" s="1"/>
  <c r="G193" i="3"/>
  <c r="K193" i="3" s="1"/>
  <c r="X193" i="3" s="1"/>
  <c r="I171" i="3"/>
  <c r="V171" i="3" s="1"/>
  <c r="I179" i="3"/>
  <c r="V179" i="3" s="1"/>
  <c r="D157" i="3"/>
  <c r="J157" i="3"/>
  <c r="W157" i="3" s="1"/>
  <c r="J249" i="3"/>
  <c r="W249" i="3" s="1"/>
  <c r="D260" i="3"/>
  <c r="D339" i="3"/>
  <c r="G345" i="3"/>
  <c r="N345" i="3" s="1"/>
  <c r="D328" i="3"/>
  <c r="D312" i="3"/>
  <c r="J321" i="3"/>
  <c r="W321" i="3" s="1"/>
  <c r="D311" i="3"/>
  <c r="D165" i="3"/>
  <c r="D272" i="3"/>
  <c r="K249" i="3"/>
  <c r="X249" i="3" s="1"/>
  <c r="D209" i="3"/>
  <c r="D191" i="3"/>
  <c r="D219" i="3"/>
  <c r="J165" i="3"/>
  <c r="W165" i="3" s="1"/>
  <c r="G347" i="3"/>
  <c r="N328" i="3"/>
  <c r="G353" i="3"/>
  <c r="I353" i="3" s="1"/>
  <c r="V353" i="3" s="1"/>
  <c r="K321" i="3"/>
  <c r="X321" i="3" s="1"/>
  <c r="I321" i="3"/>
  <c r="V321" i="3" s="1"/>
  <c r="G255" i="3"/>
  <c r="D287" i="3"/>
  <c r="H249" i="3"/>
  <c r="U249" i="3" s="1"/>
  <c r="J167" i="3"/>
  <c r="W167" i="3" s="1"/>
  <c r="I175" i="3"/>
  <c r="V175" i="3" s="1"/>
  <c r="D450" i="3"/>
  <c r="D410" i="3"/>
  <c r="G365" i="3"/>
  <c r="D398" i="3"/>
  <c r="H328" i="3"/>
  <c r="U328" i="3" s="1"/>
  <c r="D321" i="3"/>
  <c r="G303" i="3"/>
  <c r="I397" i="3"/>
  <c r="V397" i="3" s="1"/>
  <c r="G395" i="3"/>
  <c r="I395" i="3" s="1"/>
  <c r="V395" i="3" s="1"/>
  <c r="G343" i="3"/>
  <c r="K343" i="3" s="1"/>
  <c r="X343" i="3" s="1"/>
  <c r="D335" i="3"/>
  <c r="K326" i="3"/>
  <c r="X326" i="3" s="1"/>
  <c r="D449" i="3"/>
  <c r="D391" i="3"/>
  <c r="G302" i="3"/>
  <c r="G315" i="3"/>
  <c r="N315" i="3" s="1"/>
  <c r="G197" i="3"/>
  <c r="D241" i="3"/>
  <c r="D256" i="3"/>
  <c r="I247" i="3"/>
  <c r="V247" i="3" s="1"/>
  <c r="D173" i="3"/>
  <c r="I158" i="3"/>
  <c r="V158" i="3" s="1"/>
  <c r="J171" i="3"/>
  <c r="W171" i="3" s="1"/>
  <c r="K157" i="3"/>
  <c r="X157" i="3" s="1"/>
  <c r="I157" i="3"/>
  <c r="V157" i="3" s="1"/>
  <c r="G301" i="3"/>
  <c r="G198" i="3"/>
  <c r="J161" i="3"/>
  <c r="W161" i="3" s="1"/>
  <c r="N247" i="3"/>
  <c r="D181" i="3"/>
  <c r="K181" i="3"/>
  <c r="X181" i="3" s="1"/>
  <c r="H171" i="3"/>
  <c r="U171" i="3" s="1"/>
  <c r="J224" i="3"/>
  <c r="W224" i="3" s="1"/>
  <c r="I224" i="3"/>
  <c r="V224" i="3" s="1"/>
  <c r="N224" i="3"/>
  <c r="K224" i="3"/>
  <c r="X224" i="3" s="1"/>
  <c r="D299" i="3"/>
  <c r="G190" i="3"/>
  <c r="H190" i="3" s="1"/>
  <c r="U190" i="3" s="1"/>
  <c r="K175" i="3"/>
  <c r="X175" i="3" s="1"/>
  <c r="H175" i="3"/>
  <c r="U175" i="3" s="1"/>
  <c r="K165" i="3"/>
  <c r="X165" i="3" s="1"/>
  <c r="D412" i="3"/>
  <c r="D420" i="3"/>
  <c r="D317" i="3"/>
  <c r="G418" i="3"/>
  <c r="G239" i="3"/>
  <c r="N239" i="3" s="1"/>
  <c r="G251" i="3"/>
  <c r="G213" i="3"/>
  <c r="G203" i="3"/>
  <c r="I203" i="3" s="1"/>
  <c r="V203" i="3" s="1"/>
  <c r="D175" i="3"/>
  <c r="D167" i="3"/>
  <c r="J181" i="3"/>
  <c r="W181" i="3" s="1"/>
  <c r="N181" i="3"/>
  <c r="N167" i="3"/>
  <c r="I173" i="3"/>
  <c r="V173" i="3" s="1"/>
  <c r="K167" i="3"/>
  <c r="X167" i="3" s="1"/>
  <c r="G159" i="3"/>
  <c r="J159" i="3" s="1"/>
  <c r="W159" i="3" s="1"/>
  <c r="N165" i="3"/>
  <c r="K161" i="3"/>
  <c r="X161" i="3" s="1"/>
  <c r="I161" i="3"/>
  <c r="V161" i="3" s="1"/>
  <c r="D393" i="3"/>
  <c r="D307" i="3"/>
  <c r="D224" i="3"/>
  <c r="D333" i="3"/>
  <c r="D154" i="3"/>
  <c r="H167" i="3"/>
  <c r="U167" i="3" s="1"/>
  <c r="I165" i="3"/>
  <c r="V165" i="3" s="1"/>
  <c r="G291" i="3"/>
  <c r="G288" i="3"/>
  <c r="G185" i="3"/>
  <c r="J175" i="3"/>
  <c r="W175" i="3" s="1"/>
  <c r="D161" i="3"/>
  <c r="J441" i="3"/>
  <c r="W441" i="3" s="1"/>
  <c r="I427" i="3"/>
  <c r="V427" i="3" s="1"/>
  <c r="D377" i="3"/>
  <c r="G387" i="3"/>
  <c r="K387" i="3" s="1"/>
  <c r="X387" i="3" s="1"/>
  <c r="J326" i="3"/>
  <c r="W326" i="3" s="1"/>
  <c r="G367" i="3"/>
  <c r="G196" i="3"/>
  <c r="I333" i="3"/>
  <c r="V333" i="3" s="1"/>
  <c r="K333" i="3"/>
  <c r="X333" i="3" s="1"/>
  <c r="D240" i="3"/>
  <c r="I240" i="3"/>
  <c r="V240" i="3" s="1"/>
  <c r="J173" i="3"/>
  <c r="W173" i="3" s="1"/>
  <c r="H173" i="3"/>
  <c r="U173" i="3" s="1"/>
  <c r="N173" i="3"/>
  <c r="I154" i="3"/>
  <c r="V154" i="3" s="1"/>
  <c r="D417" i="3"/>
  <c r="D402" i="3"/>
  <c r="D389" i="3"/>
  <c r="G373" i="3"/>
  <c r="H397" i="3"/>
  <c r="U397" i="3" s="1"/>
  <c r="D337" i="3"/>
  <c r="H326" i="3"/>
  <c r="U326" i="3" s="1"/>
  <c r="I326" i="3"/>
  <c r="V326" i="3" s="1"/>
  <c r="D306" i="3"/>
  <c r="G422" i="3"/>
  <c r="G286" i="3"/>
  <c r="G278" i="3"/>
  <c r="G270" i="3"/>
  <c r="K240" i="3"/>
  <c r="X240" i="3" s="1"/>
  <c r="D253" i="3"/>
  <c r="G385" i="3"/>
  <c r="J385" i="3" s="1"/>
  <c r="W385" i="3" s="1"/>
  <c r="G399" i="3"/>
  <c r="K331" i="3"/>
  <c r="X331" i="3" s="1"/>
  <c r="D381" i="3"/>
  <c r="G381" i="3"/>
  <c r="G349" i="3"/>
  <c r="D349" i="3"/>
  <c r="D414" i="3"/>
  <c r="G414" i="3"/>
  <c r="N414" i="3" s="1"/>
  <c r="D406" i="3"/>
  <c r="G406" i="3"/>
  <c r="G195" i="3"/>
  <c r="D195" i="3"/>
  <c r="G369" i="3"/>
  <c r="D369" i="3"/>
  <c r="G361" i="3"/>
  <c r="D361" i="3"/>
  <c r="G284" i="3"/>
  <c r="D284" i="3"/>
  <c r="G264" i="3"/>
  <c r="D264" i="3"/>
  <c r="G202" i="3"/>
  <c r="D202" i="3"/>
  <c r="D192" i="3"/>
  <c r="G192" i="3"/>
  <c r="G327" i="3"/>
  <c r="D327" i="3"/>
  <c r="G308" i="3"/>
  <c r="K308" i="3" s="1"/>
  <c r="X308" i="3" s="1"/>
  <c r="D308" i="3"/>
  <c r="G319" i="3"/>
  <c r="D319" i="3"/>
  <c r="G225" i="3"/>
  <c r="D225" i="3"/>
  <c r="G217" i="3"/>
  <c r="D217" i="3"/>
  <c r="G207" i="3"/>
  <c r="D207" i="3"/>
  <c r="G153" i="3"/>
  <c r="D153" i="3"/>
  <c r="G267" i="3"/>
  <c r="D229" i="3"/>
  <c r="H158" i="3"/>
  <c r="U158" i="3" s="1"/>
  <c r="D158" i="3"/>
  <c r="N420" i="3"/>
  <c r="K420" i="3"/>
  <c r="X420" i="3" s="1"/>
  <c r="H420" i="3"/>
  <c r="U420" i="3" s="1"/>
  <c r="J420" i="3"/>
  <c r="W420" i="3" s="1"/>
  <c r="G309" i="3"/>
  <c r="J309" i="3" s="1"/>
  <c r="W309" i="3" s="1"/>
  <c r="N323" i="3"/>
  <c r="I323" i="3"/>
  <c r="V323" i="3" s="1"/>
  <c r="K323" i="3"/>
  <c r="X323" i="3" s="1"/>
  <c r="H323" i="3"/>
  <c r="U323" i="3" s="1"/>
  <c r="H208" i="3"/>
  <c r="U208" i="3" s="1"/>
  <c r="K208" i="3"/>
  <c r="X208" i="3" s="1"/>
  <c r="D235" i="3"/>
  <c r="G235" i="3"/>
  <c r="D199" i="3"/>
  <c r="G199" i="3"/>
  <c r="N158" i="3"/>
  <c r="H243" i="3"/>
  <c r="U243" i="3" s="1"/>
  <c r="I243" i="3"/>
  <c r="V243" i="3" s="1"/>
  <c r="J243" i="3"/>
  <c r="W243" i="3" s="1"/>
  <c r="N243" i="3"/>
  <c r="D189" i="3"/>
  <c r="J158" i="3"/>
  <c r="W158" i="3" s="1"/>
  <c r="G447" i="3"/>
  <c r="G446" i="3"/>
  <c r="I420" i="3"/>
  <c r="V420" i="3" s="1"/>
  <c r="G341" i="3"/>
  <c r="D429" i="3"/>
  <c r="G429" i="3"/>
  <c r="G329" i="3"/>
  <c r="D329" i="3"/>
  <c r="G261" i="3"/>
  <c r="G289" i="3"/>
  <c r="D205" i="3"/>
  <c r="D187" i="3"/>
  <c r="D223" i="3"/>
  <c r="J154" i="3"/>
  <c r="W154" i="3" s="1"/>
  <c r="H154" i="3"/>
  <c r="U154" i="3" s="1"/>
  <c r="D230" i="3"/>
  <c r="D445" i="3"/>
  <c r="D421" i="3"/>
  <c r="G404" i="3"/>
  <c r="K397" i="3"/>
  <c r="X397" i="3" s="1"/>
  <c r="D371" i="3"/>
  <c r="H317" i="3"/>
  <c r="U317" i="3" s="1"/>
  <c r="N154" i="3"/>
  <c r="D437" i="3"/>
  <c r="G437" i="3"/>
  <c r="G273" i="3"/>
  <c r="D249" i="3"/>
  <c r="G231" i="3"/>
  <c r="H224" i="3"/>
  <c r="U224" i="3" s="1"/>
  <c r="J397" i="3"/>
  <c r="W397" i="3" s="1"/>
  <c r="D379" i="3"/>
  <c r="I328" i="3"/>
  <c r="V328" i="3" s="1"/>
  <c r="G305" i="3"/>
  <c r="H240" i="3"/>
  <c r="U240" i="3" s="1"/>
  <c r="D269" i="3"/>
  <c r="G269" i="3"/>
  <c r="G298" i="3"/>
  <c r="D298" i="3"/>
  <c r="G375" i="3"/>
  <c r="H375" i="3" s="1"/>
  <c r="U375" i="3" s="1"/>
  <c r="G351" i="3"/>
  <c r="K317" i="3"/>
  <c r="X317" i="3" s="1"/>
  <c r="J208" i="3"/>
  <c r="W208" i="3" s="1"/>
  <c r="I208" i="3"/>
  <c r="V208" i="3" s="1"/>
  <c r="D188" i="3"/>
  <c r="G188" i="3"/>
  <c r="G296" i="3"/>
  <c r="D296" i="3"/>
  <c r="G216" i="3"/>
  <c r="D216" i="3"/>
  <c r="G204" i="3"/>
  <c r="D204" i="3"/>
  <c r="G222" i="3"/>
  <c r="D222" i="3"/>
  <c r="G206" i="3"/>
  <c r="D206" i="3"/>
  <c r="J443" i="3"/>
  <c r="W443" i="3" s="1"/>
  <c r="G276" i="3"/>
  <c r="D276" i="3"/>
  <c r="G182" i="3"/>
  <c r="D182" i="3"/>
  <c r="K439" i="3"/>
  <c r="X439" i="3" s="1"/>
  <c r="N439" i="3"/>
  <c r="H439" i="3"/>
  <c r="U439" i="3" s="1"/>
  <c r="I439" i="3"/>
  <c r="V439" i="3" s="1"/>
  <c r="G245" i="3"/>
  <c r="G186" i="3"/>
  <c r="D155" i="3"/>
  <c r="J317" i="3"/>
  <c r="W317" i="3" s="1"/>
  <c r="D300" i="3"/>
  <c r="G300" i="3"/>
  <c r="G218" i="3"/>
  <c r="D218" i="3"/>
  <c r="N427" i="3"/>
  <c r="H427" i="3"/>
  <c r="U427" i="3" s="1"/>
  <c r="K427" i="3"/>
  <c r="X427" i="3" s="1"/>
  <c r="G383" i="3"/>
  <c r="I317" i="3"/>
  <c r="V317" i="3" s="1"/>
  <c r="G313" i="3"/>
  <c r="D294" i="3"/>
  <c r="G294" i="3"/>
  <c r="G214" i="3"/>
  <c r="D214" i="3"/>
  <c r="G244" i="3"/>
  <c r="D244" i="3"/>
  <c r="G162" i="3"/>
  <c r="D162" i="3"/>
  <c r="G200" i="3"/>
  <c r="D200" i="3"/>
  <c r="D184" i="3"/>
  <c r="G184" i="3"/>
  <c r="G394" i="3"/>
  <c r="G248" i="3"/>
  <c r="D248" i="3"/>
  <c r="G226" i="3"/>
  <c r="D226" i="3"/>
  <c r="G210" i="3"/>
  <c r="D210" i="3"/>
  <c r="N431" i="3"/>
  <c r="K441" i="3"/>
  <c r="X441" i="3" s="1"/>
  <c r="H441" i="3"/>
  <c r="U441" i="3" s="1"/>
  <c r="N441" i="3"/>
  <c r="J333" i="3"/>
  <c r="W333" i="3" s="1"/>
  <c r="N333" i="3"/>
  <c r="H333" i="3"/>
  <c r="U333" i="3" s="1"/>
  <c r="D285" i="3"/>
  <c r="G285" i="3"/>
  <c r="G212" i="3"/>
  <c r="D212" i="3"/>
  <c r="G220" i="3"/>
  <c r="D220" i="3"/>
  <c r="K449" i="3"/>
  <c r="X449" i="3" s="1"/>
  <c r="J449" i="3"/>
  <c r="W449" i="3" s="1"/>
  <c r="I449" i="3"/>
  <c r="V449" i="3" s="1"/>
  <c r="N449" i="3"/>
  <c r="H449" i="3"/>
  <c r="U449" i="3" s="1"/>
  <c r="G438" i="3"/>
  <c r="D438" i="3"/>
  <c r="G430" i="3"/>
  <c r="D430" i="3"/>
  <c r="G426" i="3"/>
  <c r="D426" i="3"/>
  <c r="N417" i="3"/>
  <c r="H417" i="3"/>
  <c r="U417" i="3" s="1"/>
  <c r="K417" i="3"/>
  <c r="X417" i="3" s="1"/>
  <c r="J417" i="3"/>
  <c r="W417" i="3" s="1"/>
  <c r="I417" i="3"/>
  <c r="V417" i="3" s="1"/>
  <c r="K393" i="3"/>
  <c r="X393" i="3" s="1"/>
  <c r="J393" i="3"/>
  <c r="W393" i="3" s="1"/>
  <c r="I393" i="3"/>
  <c r="V393" i="3" s="1"/>
  <c r="N393" i="3"/>
  <c r="H393" i="3"/>
  <c r="U393" i="3" s="1"/>
  <c r="G386" i="3"/>
  <c r="D386" i="3"/>
  <c r="K377" i="3"/>
  <c r="X377" i="3" s="1"/>
  <c r="J377" i="3"/>
  <c r="W377" i="3" s="1"/>
  <c r="I377" i="3"/>
  <c r="V377" i="3" s="1"/>
  <c r="N377" i="3"/>
  <c r="H377" i="3"/>
  <c r="U377" i="3" s="1"/>
  <c r="G370" i="3"/>
  <c r="D370" i="3"/>
  <c r="N415" i="3"/>
  <c r="H415" i="3"/>
  <c r="U415" i="3" s="1"/>
  <c r="J415" i="3"/>
  <c r="W415" i="3" s="1"/>
  <c r="K415" i="3"/>
  <c r="X415" i="3" s="1"/>
  <c r="I415" i="3"/>
  <c r="V415" i="3" s="1"/>
  <c r="N407" i="3"/>
  <c r="H407" i="3"/>
  <c r="U407" i="3" s="1"/>
  <c r="J407" i="3"/>
  <c r="W407" i="3" s="1"/>
  <c r="K407" i="3"/>
  <c r="X407" i="3" s="1"/>
  <c r="I407" i="3"/>
  <c r="V407" i="3" s="1"/>
  <c r="J408" i="3"/>
  <c r="W408" i="3" s="1"/>
  <c r="N408" i="3"/>
  <c r="H408" i="3"/>
  <c r="U408" i="3" s="1"/>
  <c r="K408" i="3"/>
  <c r="X408" i="3" s="1"/>
  <c r="I408" i="3"/>
  <c r="V408" i="3" s="1"/>
  <c r="G388" i="3"/>
  <c r="D388" i="3"/>
  <c r="K379" i="3"/>
  <c r="X379" i="3" s="1"/>
  <c r="J379" i="3"/>
  <c r="W379" i="3" s="1"/>
  <c r="I379" i="3"/>
  <c r="V379" i="3" s="1"/>
  <c r="N379" i="3"/>
  <c r="H379" i="3"/>
  <c r="U379" i="3" s="1"/>
  <c r="G372" i="3"/>
  <c r="D372" i="3"/>
  <c r="G364" i="3"/>
  <c r="D364" i="3"/>
  <c r="G355" i="3"/>
  <c r="D355" i="3"/>
  <c r="G348" i="3"/>
  <c r="D348" i="3"/>
  <c r="K339" i="3"/>
  <c r="X339" i="3" s="1"/>
  <c r="J339" i="3"/>
  <c r="W339" i="3" s="1"/>
  <c r="I339" i="3"/>
  <c r="V339" i="3" s="1"/>
  <c r="H339" i="3"/>
  <c r="U339" i="3" s="1"/>
  <c r="N339" i="3"/>
  <c r="G320" i="3"/>
  <c r="D320" i="3"/>
  <c r="N405" i="3"/>
  <c r="H405" i="3"/>
  <c r="U405" i="3" s="1"/>
  <c r="J405" i="3"/>
  <c r="W405" i="3" s="1"/>
  <c r="K405" i="3"/>
  <c r="X405" i="3" s="1"/>
  <c r="I405" i="3"/>
  <c r="V405" i="3" s="1"/>
  <c r="G346" i="3"/>
  <c r="D346" i="3"/>
  <c r="K337" i="3"/>
  <c r="X337" i="3" s="1"/>
  <c r="J337" i="3"/>
  <c r="W337" i="3" s="1"/>
  <c r="I337" i="3"/>
  <c r="V337" i="3" s="1"/>
  <c r="N337" i="3"/>
  <c r="H337" i="3"/>
  <c r="U337" i="3" s="1"/>
  <c r="I310" i="3"/>
  <c r="V310" i="3" s="1"/>
  <c r="N310" i="3"/>
  <c r="H310" i="3"/>
  <c r="U310" i="3" s="1"/>
  <c r="K310" i="3"/>
  <c r="X310" i="3" s="1"/>
  <c r="J310" i="3"/>
  <c r="W310" i="3" s="1"/>
  <c r="I306" i="3"/>
  <c r="V306" i="3" s="1"/>
  <c r="N306" i="3"/>
  <c r="H306" i="3"/>
  <c r="U306" i="3" s="1"/>
  <c r="J306" i="3"/>
  <c r="W306" i="3" s="1"/>
  <c r="K306" i="3"/>
  <c r="X306" i="3" s="1"/>
  <c r="G436" i="3"/>
  <c r="D436" i="3"/>
  <c r="K425" i="3"/>
  <c r="X425" i="3" s="1"/>
  <c r="H425" i="3"/>
  <c r="U425" i="3" s="1"/>
  <c r="J410" i="3"/>
  <c r="W410" i="3" s="1"/>
  <c r="N410" i="3"/>
  <c r="H410" i="3"/>
  <c r="U410" i="3" s="1"/>
  <c r="K410" i="3"/>
  <c r="X410" i="3" s="1"/>
  <c r="I410" i="3"/>
  <c r="V410" i="3" s="1"/>
  <c r="J402" i="3"/>
  <c r="W402" i="3" s="1"/>
  <c r="N402" i="3"/>
  <c r="H402" i="3"/>
  <c r="U402" i="3" s="1"/>
  <c r="K402" i="3"/>
  <c r="X402" i="3" s="1"/>
  <c r="I402" i="3"/>
  <c r="V402" i="3" s="1"/>
  <c r="G390" i="3"/>
  <c r="D390" i="3"/>
  <c r="G374" i="3"/>
  <c r="D374" i="3"/>
  <c r="G366" i="3"/>
  <c r="D366" i="3"/>
  <c r="G392" i="3"/>
  <c r="D392" i="3"/>
  <c r="G376" i="3"/>
  <c r="D376" i="3"/>
  <c r="G360" i="3"/>
  <c r="D360" i="3"/>
  <c r="N409" i="3"/>
  <c r="H409" i="3"/>
  <c r="U409" i="3" s="1"/>
  <c r="J409" i="3"/>
  <c r="W409" i="3" s="1"/>
  <c r="K409" i="3"/>
  <c r="X409" i="3" s="1"/>
  <c r="I409" i="3"/>
  <c r="V409" i="3" s="1"/>
  <c r="G352" i="3"/>
  <c r="D352" i="3"/>
  <c r="G336" i="3"/>
  <c r="D336" i="3"/>
  <c r="D316" i="3"/>
  <c r="G316" i="3"/>
  <c r="N396" i="3"/>
  <c r="H396" i="3"/>
  <c r="U396" i="3" s="1"/>
  <c r="I396" i="3"/>
  <c r="V396" i="3" s="1"/>
  <c r="K396" i="3"/>
  <c r="X396" i="3" s="1"/>
  <c r="J396" i="3"/>
  <c r="W396" i="3" s="1"/>
  <c r="G350" i="3"/>
  <c r="D350" i="3"/>
  <c r="G334" i="3"/>
  <c r="D334" i="3"/>
  <c r="G322" i="3"/>
  <c r="D322" i="3"/>
  <c r="N314" i="3"/>
  <c r="K445" i="3"/>
  <c r="X445" i="3" s="1"/>
  <c r="J445" i="3"/>
  <c r="W445" i="3" s="1"/>
  <c r="I445" i="3"/>
  <c r="V445" i="3" s="1"/>
  <c r="N445" i="3"/>
  <c r="H445" i="3"/>
  <c r="U445" i="3" s="1"/>
  <c r="G448" i="3"/>
  <c r="D448" i="3"/>
  <c r="G442" i="3"/>
  <c r="D442" i="3"/>
  <c r="G434" i="3"/>
  <c r="D434" i="3"/>
  <c r="G424" i="3"/>
  <c r="D424" i="3"/>
  <c r="N421" i="3"/>
  <c r="H421" i="3"/>
  <c r="U421" i="3" s="1"/>
  <c r="K421" i="3"/>
  <c r="X421" i="3" s="1"/>
  <c r="J421" i="3"/>
  <c r="W421" i="3" s="1"/>
  <c r="I421" i="3"/>
  <c r="V421" i="3" s="1"/>
  <c r="G378" i="3"/>
  <c r="D378" i="3"/>
  <c r="G362" i="3"/>
  <c r="D362" i="3"/>
  <c r="H411" i="3"/>
  <c r="U411" i="3" s="1"/>
  <c r="J411" i="3"/>
  <c r="W411" i="3" s="1"/>
  <c r="H403" i="3"/>
  <c r="U403" i="3" s="1"/>
  <c r="J412" i="3"/>
  <c r="W412" i="3" s="1"/>
  <c r="N412" i="3"/>
  <c r="H412" i="3"/>
  <c r="U412" i="3" s="1"/>
  <c r="K412" i="3"/>
  <c r="X412" i="3" s="1"/>
  <c r="I412" i="3"/>
  <c r="V412" i="3" s="1"/>
  <c r="G380" i="3"/>
  <c r="D380" i="3"/>
  <c r="K371" i="3"/>
  <c r="X371" i="3" s="1"/>
  <c r="J371" i="3"/>
  <c r="W371" i="3" s="1"/>
  <c r="I371" i="3"/>
  <c r="V371" i="3" s="1"/>
  <c r="N371" i="3"/>
  <c r="H371" i="3"/>
  <c r="U371" i="3" s="1"/>
  <c r="G357" i="3"/>
  <c r="D357" i="3"/>
  <c r="G340" i="3"/>
  <c r="D340" i="3"/>
  <c r="N398" i="3"/>
  <c r="H398" i="3"/>
  <c r="U398" i="3" s="1"/>
  <c r="K398" i="3"/>
  <c r="X398" i="3" s="1"/>
  <c r="J398" i="3"/>
  <c r="W398" i="3" s="1"/>
  <c r="I398" i="3"/>
  <c r="V398" i="3" s="1"/>
  <c r="N401" i="3"/>
  <c r="J401" i="3"/>
  <c r="W401" i="3" s="1"/>
  <c r="K401" i="3"/>
  <c r="X401" i="3" s="1"/>
  <c r="I401" i="3"/>
  <c r="V401" i="3" s="1"/>
  <c r="H401" i="3"/>
  <c r="U401" i="3" s="1"/>
  <c r="G354" i="3"/>
  <c r="D354" i="3"/>
  <c r="G338" i="3"/>
  <c r="D338" i="3"/>
  <c r="G318" i="3"/>
  <c r="D318" i="3"/>
  <c r="I304" i="3"/>
  <c r="V304" i="3" s="1"/>
  <c r="H304" i="3"/>
  <c r="U304" i="3" s="1"/>
  <c r="K304" i="3"/>
  <c r="X304" i="3" s="1"/>
  <c r="G428" i="3"/>
  <c r="D428" i="3"/>
  <c r="G444" i="3"/>
  <c r="D444" i="3"/>
  <c r="K451" i="3"/>
  <c r="X451" i="3" s="1"/>
  <c r="J451" i="3"/>
  <c r="W451" i="3" s="1"/>
  <c r="I451" i="3"/>
  <c r="V451" i="3" s="1"/>
  <c r="H451" i="3"/>
  <c r="U451" i="3" s="1"/>
  <c r="N451" i="3"/>
  <c r="G440" i="3"/>
  <c r="D440" i="3"/>
  <c r="G432" i="3"/>
  <c r="D432" i="3"/>
  <c r="I450" i="3"/>
  <c r="V450" i="3" s="1"/>
  <c r="N450" i="3"/>
  <c r="H450" i="3"/>
  <c r="U450" i="3" s="1"/>
  <c r="K450" i="3"/>
  <c r="X450" i="3" s="1"/>
  <c r="J450" i="3"/>
  <c r="W450" i="3" s="1"/>
  <c r="K389" i="3"/>
  <c r="X389" i="3" s="1"/>
  <c r="J389" i="3"/>
  <c r="W389" i="3" s="1"/>
  <c r="I389" i="3"/>
  <c r="V389" i="3" s="1"/>
  <c r="N389" i="3"/>
  <c r="H389" i="3"/>
  <c r="U389" i="3" s="1"/>
  <c r="G382" i="3"/>
  <c r="D382" i="3"/>
  <c r="G358" i="3"/>
  <c r="D358" i="3"/>
  <c r="K391" i="3"/>
  <c r="X391" i="3" s="1"/>
  <c r="J391" i="3"/>
  <c r="W391" i="3" s="1"/>
  <c r="I391" i="3"/>
  <c r="V391" i="3" s="1"/>
  <c r="N391" i="3"/>
  <c r="H391" i="3"/>
  <c r="U391" i="3" s="1"/>
  <c r="G384" i="3"/>
  <c r="D384" i="3"/>
  <c r="G368" i="3"/>
  <c r="D368" i="3"/>
  <c r="G356" i="3"/>
  <c r="D356" i="3"/>
  <c r="G344" i="3"/>
  <c r="D344" i="3"/>
  <c r="K335" i="3"/>
  <c r="X335" i="3" s="1"/>
  <c r="J335" i="3"/>
  <c r="W335" i="3" s="1"/>
  <c r="I335" i="3"/>
  <c r="V335" i="3" s="1"/>
  <c r="H335" i="3"/>
  <c r="U335" i="3" s="1"/>
  <c r="N335" i="3"/>
  <c r="G324" i="3"/>
  <c r="D324" i="3"/>
  <c r="G342" i="3"/>
  <c r="D342" i="3"/>
  <c r="N413" i="3"/>
  <c r="H413" i="3"/>
  <c r="U413" i="3" s="1"/>
  <c r="J413" i="3"/>
  <c r="W413" i="3" s="1"/>
  <c r="K413" i="3"/>
  <c r="X413" i="3" s="1"/>
  <c r="I413" i="3"/>
  <c r="V413" i="3" s="1"/>
  <c r="I312" i="3"/>
  <c r="V312" i="3" s="1"/>
  <c r="J312" i="3"/>
  <c r="W312" i="3" s="1"/>
  <c r="N312" i="3"/>
  <c r="H312" i="3"/>
  <c r="U312" i="3" s="1"/>
  <c r="K312" i="3"/>
  <c r="X312" i="3" s="1"/>
  <c r="K311" i="3"/>
  <c r="X311" i="3" s="1"/>
  <c r="H311" i="3"/>
  <c r="U311" i="3" s="1"/>
  <c r="J311" i="3"/>
  <c r="W311" i="3" s="1"/>
  <c r="I311" i="3"/>
  <c r="V311" i="3" s="1"/>
  <c r="N311" i="3"/>
  <c r="K307" i="3"/>
  <c r="X307" i="3" s="1"/>
  <c r="J307" i="3"/>
  <c r="W307" i="3" s="1"/>
  <c r="H307" i="3"/>
  <c r="U307" i="3" s="1"/>
  <c r="I307" i="3"/>
  <c r="V307" i="3" s="1"/>
  <c r="N307" i="3"/>
  <c r="D282" i="3"/>
  <c r="G282" i="3"/>
  <c r="D266" i="3"/>
  <c r="G266" i="3"/>
  <c r="G250" i="3"/>
  <c r="D250" i="3"/>
  <c r="I205" i="3"/>
  <c r="V205" i="3" s="1"/>
  <c r="K205" i="3"/>
  <c r="X205" i="3" s="1"/>
  <c r="J205" i="3"/>
  <c r="W205" i="3" s="1"/>
  <c r="H205" i="3"/>
  <c r="U205" i="3" s="1"/>
  <c r="N205" i="3"/>
  <c r="I219" i="3"/>
  <c r="V219" i="3" s="1"/>
  <c r="K219" i="3"/>
  <c r="X219" i="3" s="1"/>
  <c r="J219" i="3"/>
  <c r="W219" i="3" s="1"/>
  <c r="H219" i="3"/>
  <c r="U219" i="3" s="1"/>
  <c r="N219" i="3"/>
  <c r="G160" i="3"/>
  <c r="D160" i="3"/>
  <c r="K297" i="3"/>
  <c r="X297" i="3" s="1"/>
  <c r="J297" i="3"/>
  <c r="W297" i="3" s="1"/>
  <c r="I297" i="3"/>
  <c r="V297" i="3" s="1"/>
  <c r="N297" i="3"/>
  <c r="H297" i="3"/>
  <c r="U297" i="3" s="1"/>
  <c r="G246" i="3"/>
  <c r="D246" i="3"/>
  <c r="J287" i="3"/>
  <c r="W287" i="3" s="1"/>
  <c r="H287" i="3"/>
  <c r="U287" i="3" s="1"/>
  <c r="N287" i="3"/>
  <c r="I287" i="3"/>
  <c r="V287" i="3" s="1"/>
  <c r="K287" i="3"/>
  <c r="X287" i="3" s="1"/>
  <c r="J271" i="3"/>
  <c r="W271" i="3" s="1"/>
  <c r="H271" i="3"/>
  <c r="U271" i="3" s="1"/>
  <c r="N271" i="3"/>
  <c r="I271" i="3"/>
  <c r="V271" i="3" s="1"/>
  <c r="K271" i="3"/>
  <c r="X271" i="3" s="1"/>
  <c r="G242" i="3"/>
  <c r="D242" i="3"/>
  <c r="I209" i="3"/>
  <c r="V209" i="3" s="1"/>
  <c r="K209" i="3"/>
  <c r="X209" i="3" s="1"/>
  <c r="J209" i="3"/>
  <c r="W209" i="3" s="1"/>
  <c r="H209" i="3"/>
  <c r="U209" i="3" s="1"/>
  <c r="N209" i="3"/>
  <c r="K191" i="3"/>
  <c r="X191" i="3" s="1"/>
  <c r="J191" i="3"/>
  <c r="W191" i="3" s="1"/>
  <c r="I191" i="3"/>
  <c r="V191" i="3" s="1"/>
  <c r="N191" i="3"/>
  <c r="H191" i="3"/>
  <c r="U191" i="3" s="1"/>
  <c r="K187" i="3"/>
  <c r="X187" i="3" s="1"/>
  <c r="J187" i="3"/>
  <c r="W187" i="3" s="1"/>
  <c r="I187" i="3"/>
  <c r="V187" i="3" s="1"/>
  <c r="N187" i="3"/>
  <c r="H187" i="3"/>
  <c r="U187" i="3" s="1"/>
  <c r="K183" i="3"/>
  <c r="X183" i="3" s="1"/>
  <c r="J183" i="3"/>
  <c r="W183" i="3" s="1"/>
  <c r="I183" i="3"/>
  <c r="V183" i="3" s="1"/>
  <c r="N183" i="3"/>
  <c r="H183" i="3"/>
  <c r="U183" i="3" s="1"/>
  <c r="I223" i="3"/>
  <c r="V223" i="3" s="1"/>
  <c r="K223" i="3"/>
  <c r="X223" i="3" s="1"/>
  <c r="J223" i="3"/>
  <c r="W223" i="3" s="1"/>
  <c r="H223" i="3"/>
  <c r="U223" i="3" s="1"/>
  <c r="N223" i="3"/>
  <c r="I215" i="3"/>
  <c r="V215" i="3" s="1"/>
  <c r="K215" i="3"/>
  <c r="X215" i="3" s="1"/>
  <c r="J215" i="3"/>
  <c r="W215" i="3" s="1"/>
  <c r="H215" i="3"/>
  <c r="U215" i="3" s="1"/>
  <c r="N215" i="3"/>
  <c r="G164" i="3"/>
  <c r="D164" i="3"/>
  <c r="G156" i="3"/>
  <c r="D156" i="3"/>
  <c r="D290" i="3"/>
  <c r="G290" i="3"/>
  <c r="G252" i="3"/>
  <c r="D252" i="3"/>
  <c r="K189" i="3"/>
  <c r="X189" i="3" s="1"/>
  <c r="J189" i="3"/>
  <c r="W189" i="3" s="1"/>
  <c r="I189" i="3"/>
  <c r="V189" i="3" s="1"/>
  <c r="H189" i="3"/>
  <c r="U189" i="3" s="1"/>
  <c r="N189" i="3"/>
  <c r="I253" i="3"/>
  <c r="V253" i="3" s="1"/>
  <c r="N253" i="3"/>
  <c r="J253" i="3"/>
  <c r="W253" i="3" s="1"/>
  <c r="K253" i="3"/>
  <c r="X253" i="3" s="1"/>
  <c r="H253" i="3"/>
  <c r="U253" i="3" s="1"/>
  <c r="G152" i="3"/>
  <c r="D152" i="3"/>
  <c r="K295" i="3"/>
  <c r="X295" i="3" s="1"/>
  <c r="J295" i="3"/>
  <c r="W295" i="3" s="1"/>
  <c r="I295" i="3"/>
  <c r="V295" i="3" s="1"/>
  <c r="N295" i="3"/>
  <c r="H295" i="3"/>
  <c r="U295" i="3" s="1"/>
  <c r="G254" i="3"/>
  <c r="D254" i="3"/>
  <c r="N272" i="3"/>
  <c r="H272" i="3"/>
  <c r="U272" i="3" s="1"/>
  <c r="I272" i="3"/>
  <c r="V272" i="3" s="1"/>
  <c r="K272" i="3"/>
  <c r="X272" i="3" s="1"/>
  <c r="J272" i="3"/>
  <c r="W272" i="3" s="1"/>
  <c r="J259" i="3"/>
  <c r="W259" i="3" s="1"/>
  <c r="N259" i="3"/>
  <c r="I259" i="3"/>
  <c r="V259" i="3" s="1"/>
  <c r="H259" i="3"/>
  <c r="U259" i="3" s="1"/>
  <c r="K259" i="3"/>
  <c r="X259" i="3" s="1"/>
  <c r="I241" i="3"/>
  <c r="V241" i="3" s="1"/>
  <c r="N241" i="3"/>
  <c r="K241" i="3"/>
  <c r="X241" i="3" s="1"/>
  <c r="J241" i="3"/>
  <c r="W241" i="3" s="1"/>
  <c r="H241" i="3"/>
  <c r="U241" i="3" s="1"/>
  <c r="N256" i="3"/>
  <c r="H256" i="3"/>
  <c r="U256" i="3" s="1"/>
  <c r="K256" i="3"/>
  <c r="X256" i="3" s="1"/>
  <c r="I256" i="3"/>
  <c r="V256" i="3" s="1"/>
  <c r="J256" i="3"/>
  <c r="W256" i="3" s="1"/>
  <c r="G238" i="3"/>
  <c r="D238" i="3"/>
  <c r="G234" i="3"/>
  <c r="D234" i="3"/>
  <c r="K299" i="3"/>
  <c r="X299" i="3" s="1"/>
  <c r="J299" i="3"/>
  <c r="W299" i="3" s="1"/>
  <c r="I299" i="3"/>
  <c r="V299" i="3" s="1"/>
  <c r="N299" i="3"/>
  <c r="H299" i="3"/>
  <c r="U299" i="3" s="1"/>
  <c r="N228" i="3"/>
  <c r="H228" i="3"/>
  <c r="U228" i="3" s="1"/>
  <c r="K228" i="3"/>
  <c r="X228" i="3" s="1"/>
  <c r="I228" i="3"/>
  <c r="V228" i="3" s="1"/>
  <c r="J228" i="3"/>
  <c r="W228" i="3" s="1"/>
  <c r="J229" i="3"/>
  <c r="W229" i="3" s="1"/>
  <c r="H229" i="3"/>
  <c r="U229" i="3" s="1"/>
  <c r="K229" i="3"/>
  <c r="X229" i="3" s="1"/>
  <c r="I229" i="3"/>
  <c r="V229" i="3" s="1"/>
  <c r="N229" i="3"/>
  <c r="G180" i="3"/>
  <c r="D180" i="3"/>
  <c r="G176" i="3"/>
  <c r="D176" i="3"/>
  <c r="G172" i="3"/>
  <c r="D172" i="3"/>
  <c r="G168" i="3"/>
  <c r="D168" i="3"/>
  <c r="N230" i="3"/>
  <c r="H230" i="3"/>
  <c r="U230" i="3" s="1"/>
  <c r="I230" i="3"/>
  <c r="V230" i="3" s="1"/>
  <c r="K230" i="3"/>
  <c r="X230" i="3" s="1"/>
  <c r="J230" i="3"/>
  <c r="W230" i="3" s="1"/>
  <c r="I155" i="3"/>
  <c r="V155" i="3" s="1"/>
  <c r="N155" i="3"/>
  <c r="J155" i="3"/>
  <c r="W155" i="3" s="1"/>
  <c r="K155" i="3"/>
  <c r="X155" i="3" s="1"/>
  <c r="H155" i="3"/>
  <c r="U155" i="3" s="1"/>
  <c r="D274" i="3"/>
  <c r="G274" i="3"/>
  <c r="N260" i="3"/>
  <c r="H260" i="3"/>
  <c r="U260" i="3" s="1"/>
  <c r="K260" i="3"/>
  <c r="X260" i="3" s="1"/>
  <c r="I260" i="3"/>
  <c r="V260" i="3" s="1"/>
  <c r="J260" i="3"/>
  <c r="W260" i="3" s="1"/>
  <c r="G236" i="3"/>
  <c r="D236" i="3"/>
  <c r="G232" i="3"/>
  <c r="D232" i="3"/>
  <c r="J257" i="3"/>
  <c r="W257" i="3" s="1"/>
  <c r="I257" i="3"/>
  <c r="V257" i="3" s="1"/>
  <c r="N257" i="3"/>
  <c r="K257" i="3"/>
  <c r="X257" i="3" s="1"/>
  <c r="H257" i="3"/>
  <c r="U257" i="3" s="1"/>
  <c r="G178" i="3"/>
  <c r="D178" i="3"/>
  <c r="G174" i="3"/>
  <c r="D174" i="3"/>
  <c r="G170" i="3"/>
  <c r="D170" i="3"/>
  <c r="G166" i="3"/>
  <c r="D166" i="3"/>
  <c r="Q149" i="3"/>
  <c r="R149" i="3"/>
  <c r="Q150" i="3"/>
  <c r="R150" i="3"/>
  <c r="Q151" i="3"/>
  <c r="R151" i="3"/>
  <c r="Q139" i="3"/>
  <c r="R139" i="3"/>
  <c r="Q140" i="3"/>
  <c r="R140" i="3"/>
  <c r="Q141" i="3"/>
  <c r="R141" i="3"/>
  <c r="Q129" i="3"/>
  <c r="R129" i="3"/>
  <c r="Q130" i="3"/>
  <c r="R130" i="3"/>
  <c r="Q131" i="3"/>
  <c r="R131" i="3"/>
  <c r="Q119" i="3"/>
  <c r="R119" i="3"/>
  <c r="Q120" i="3"/>
  <c r="R120" i="3"/>
  <c r="Q121" i="3"/>
  <c r="R121" i="3"/>
  <c r="Q109" i="3"/>
  <c r="R109" i="3"/>
  <c r="Q110" i="3"/>
  <c r="R110" i="3"/>
  <c r="Q111" i="3"/>
  <c r="R111" i="3"/>
  <c r="Q99" i="3"/>
  <c r="R99" i="3"/>
  <c r="Q100" i="3"/>
  <c r="R100" i="3"/>
  <c r="Q101" i="3"/>
  <c r="R101" i="3"/>
  <c r="Q89" i="3"/>
  <c r="R89" i="3"/>
  <c r="Q90" i="3"/>
  <c r="R90" i="3"/>
  <c r="Q91" i="3"/>
  <c r="R91" i="3"/>
  <c r="Q79" i="3"/>
  <c r="R79" i="3"/>
  <c r="Q80" i="3"/>
  <c r="R80" i="3"/>
  <c r="Q81" i="3"/>
  <c r="R81" i="3"/>
  <c r="Q69" i="3"/>
  <c r="R69" i="3"/>
  <c r="Q70" i="3"/>
  <c r="R70" i="3"/>
  <c r="Q71" i="3"/>
  <c r="R71" i="3"/>
  <c r="Q59" i="3"/>
  <c r="R59" i="3"/>
  <c r="Q60" i="3"/>
  <c r="R60" i="3"/>
  <c r="Q61" i="3"/>
  <c r="R61" i="3"/>
  <c r="Q49" i="3"/>
  <c r="R49" i="3"/>
  <c r="Q50" i="3"/>
  <c r="R50" i="3"/>
  <c r="Q51" i="3"/>
  <c r="R51" i="3"/>
  <c r="Q39" i="3"/>
  <c r="R39" i="3"/>
  <c r="Q40" i="3"/>
  <c r="R40" i="3"/>
  <c r="Q41" i="3"/>
  <c r="R41" i="3"/>
  <c r="Q29" i="3"/>
  <c r="R29" i="3"/>
  <c r="Q30" i="3"/>
  <c r="R30" i="3"/>
  <c r="Q31" i="3"/>
  <c r="R31" i="3"/>
  <c r="Q19" i="3"/>
  <c r="R19" i="3"/>
  <c r="Q20" i="3"/>
  <c r="R20" i="3"/>
  <c r="Q21" i="3"/>
  <c r="R21" i="3"/>
  <c r="Q9" i="3"/>
  <c r="R9" i="3"/>
  <c r="Q10" i="3"/>
  <c r="R10" i="3"/>
  <c r="Q11" i="3"/>
  <c r="R11" i="3"/>
  <c r="AQ20" i="3"/>
  <c r="AR20" i="3"/>
  <c r="AS20" i="3"/>
  <c r="AT20" i="3"/>
  <c r="AQ21" i="3"/>
  <c r="AR21" i="3"/>
  <c r="AS21" i="3"/>
  <c r="AT21" i="3"/>
  <c r="AQ22" i="3"/>
  <c r="AR22" i="3"/>
  <c r="AS22" i="3"/>
  <c r="AT22" i="3"/>
  <c r="AQ23" i="3"/>
  <c r="AR23" i="3"/>
  <c r="AS23" i="3"/>
  <c r="AT23" i="3"/>
  <c r="AQ24" i="3"/>
  <c r="AR24" i="3"/>
  <c r="AS24" i="3"/>
  <c r="AT24" i="3"/>
  <c r="AQ25" i="3"/>
  <c r="AR25" i="3"/>
  <c r="AS25" i="3"/>
  <c r="AT25" i="3"/>
  <c r="AQ26" i="3"/>
  <c r="AR26" i="3"/>
  <c r="AS26" i="3"/>
  <c r="AT26" i="3"/>
  <c r="AQ27" i="3"/>
  <c r="AR27" i="3"/>
  <c r="AS27" i="3"/>
  <c r="AT27" i="3"/>
  <c r="AQ28" i="3"/>
  <c r="AR28" i="3"/>
  <c r="AS28" i="3"/>
  <c r="AT28" i="3"/>
  <c r="I419" i="3" l="1"/>
  <c r="V419" i="3" s="1"/>
  <c r="H435" i="3"/>
  <c r="U435" i="3" s="1"/>
  <c r="N304" i="3"/>
  <c r="I411" i="3"/>
  <c r="V411" i="3" s="1"/>
  <c r="N411" i="3"/>
  <c r="J416" i="3"/>
  <c r="W416" i="3" s="1"/>
  <c r="I425" i="3"/>
  <c r="V425" i="3" s="1"/>
  <c r="N419" i="3"/>
  <c r="K435" i="3"/>
  <c r="X435" i="3" s="1"/>
  <c r="K419" i="3"/>
  <c r="X419" i="3" s="1"/>
  <c r="N435" i="3"/>
  <c r="I435" i="3"/>
  <c r="V435" i="3" s="1"/>
  <c r="N425" i="3"/>
  <c r="J431" i="3"/>
  <c r="W431" i="3" s="1"/>
  <c r="J433" i="3"/>
  <c r="W433" i="3" s="1"/>
  <c r="H433" i="3"/>
  <c r="U433" i="3" s="1"/>
  <c r="H345" i="3"/>
  <c r="U345" i="3" s="1"/>
  <c r="H419" i="3"/>
  <c r="U419" i="3" s="1"/>
  <c r="H431" i="3"/>
  <c r="U431" i="3" s="1"/>
  <c r="H400" i="3"/>
  <c r="U400" i="3" s="1"/>
  <c r="K431" i="3"/>
  <c r="X431" i="3" s="1"/>
  <c r="I345" i="3"/>
  <c r="V345" i="3" s="1"/>
  <c r="J400" i="3"/>
  <c r="W400" i="3" s="1"/>
  <c r="N400" i="3"/>
  <c r="I262" i="3"/>
  <c r="V262" i="3" s="1"/>
  <c r="K345" i="3"/>
  <c r="X345" i="3" s="1"/>
  <c r="K400" i="3"/>
  <c r="X400" i="3" s="1"/>
  <c r="J233" i="3"/>
  <c r="W233" i="3" s="1"/>
  <c r="K403" i="3"/>
  <c r="X403" i="3" s="1"/>
  <c r="I416" i="3"/>
  <c r="V416" i="3" s="1"/>
  <c r="N275" i="3"/>
  <c r="H423" i="3"/>
  <c r="U423" i="3" s="1"/>
  <c r="H416" i="3"/>
  <c r="U416" i="3" s="1"/>
  <c r="N416" i="3"/>
  <c r="J343" i="3"/>
  <c r="W343" i="3" s="1"/>
  <c r="J345" i="3"/>
  <c r="W345" i="3" s="1"/>
  <c r="J403" i="3"/>
  <c r="W403" i="3" s="1"/>
  <c r="I314" i="3"/>
  <c r="V314" i="3" s="1"/>
  <c r="H343" i="3"/>
  <c r="U343" i="3" s="1"/>
  <c r="I433" i="3"/>
  <c r="V433" i="3" s="1"/>
  <c r="N433" i="3"/>
  <c r="H262" i="3"/>
  <c r="U262" i="3" s="1"/>
  <c r="I403" i="3"/>
  <c r="V403" i="3" s="1"/>
  <c r="K314" i="3"/>
  <c r="X314" i="3" s="1"/>
  <c r="K275" i="3"/>
  <c r="X275" i="3" s="1"/>
  <c r="J275" i="3"/>
  <c r="W275" i="3" s="1"/>
  <c r="I423" i="3"/>
  <c r="V423" i="3" s="1"/>
  <c r="I279" i="3"/>
  <c r="V279" i="3" s="1"/>
  <c r="I275" i="3"/>
  <c r="V275" i="3" s="1"/>
  <c r="N423" i="3"/>
  <c r="J423" i="3"/>
  <c r="W423" i="3" s="1"/>
  <c r="J387" i="3"/>
  <c r="W387" i="3" s="1"/>
  <c r="I443" i="3"/>
  <c r="V443" i="3" s="1"/>
  <c r="H443" i="3"/>
  <c r="U443" i="3" s="1"/>
  <c r="N443" i="3"/>
  <c r="H237" i="3"/>
  <c r="U237" i="3" s="1"/>
  <c r="J194" i="3"/>
  <c r="W194" i="3" s="1"/>
  <c r="H279" i="3"/>
  <c r="U279" i="3" s="1"/>
  <c r="N237" i="3"/>
  <c r="J280" i="3"/>
  <c r="W280" i="3" s="1"/>
  <c r="I237" i="3"/>
  <c r="V237" i="3" s="1"/>
  <c r="J237" i="3"/>
  <c r="W237" i="3" s="1"/>
  <c r="N194" i="3"/>
  <c r="N280" i="3"/>
  <c r="H309" i="3"/>
  <c r="U309" i="3" s="1"/>
  <c r="H194" i="3"/>
  <c r="U194" i="3" s="1"/>
  <c r="K194" i="3"/>
  <c r="X194" i="3" s="1"/>
  <c r="K279" i="3"/>
  <c r="X279" i="3" s="1"/>
  <c r="J279" i="3"/>
  <c r="W279" i="3" s="1"/>
  <c r="H314" i="3"/>
  <c r="U314" i="3" s="1"/>
  <c r="J262" i="3"/>
  <c r="W262" i="3" s="1"/>
  <c r="I383" i="3"/>
  <c r="V383" i="3" s="1"/>
  <c r="I315" i="3"/>
  <c r="V315" i="3" s="1"/>
  <c r="K315" i="3"/>
  <c r="X315" i="3" s="1"/>
  <c r="I363" i="3"/>
  <c r="V363" i="3" s="1"/>
  <c r="H359" i="3"/>
  <c r="U359" i="3" s="1"/>
  <c r="K359" i="3"/>
  <c r="X359" i="3" s="1"/>
  <c r="K394" i="3"/>
  <c r="X394" i="3" s="1"/>
  <c r="K351" i="3"/>
  <c r="X351" i="3" s="1"/>
  <c r="H447" i="3"/>
  <c r="U447" i="3" s="1"/>
  <c r="I369" i="3"/>
  <c r="V369" i="3" s="1"/>
  <c r="I349" i="3"/>
  <c r="V349" i="3" s="1"/>
  <c r="J399" i="3"/>
  <c r="W399" i="3" s="1"/>
  <c r="K422" i="3"/>
  <c r="X422" i="3" s="1"/>
  <c r="N302" i="3"/>
  <c r="H303" i="3"/>
  <c r="U303" i="3" s="1"/>
  <c r="K365" i="3"/>
  <c r="X365" i="3" s="1"/>
  <c r="J347" i="3"/>
  <c r="W347" i="3" s="1"/>
  <c r="N305" i="3"/>
  <c r="N387" i="3"/>
  <c r="H315" i="3"/>
  <c r="U315" i="3" s="1"/>
  <c r="H387" i="3"/>
  <c r="U387" i="3" s="1"/>
  <c r="J363" i="3"/>
  <c r="W363" i="3" s="1"/>
  <c r="N359" i="3"/>
  <c r="J313" i="3"/>
  <c r="W313" i="3" s="1"/>
  <c r="J375" i="3"/>
  <c r="W375" i="3" s="1"/>
  <c r="N404" i="3"/>
  <c r="J341" i="3"/>
  <c r="W341" i="3" s="1"/>
  <c r="H414" i="3"/>
  <c r="U414" i="3" s="1"/>
  <c r="I381" i="3"/>
  <c r="V381" i="3" s="1"/>
  <c r="I385" i="3"/>
  <c r="V385" i="3" s="1"/>
  <c r="N367" i="3"/>
  <c r="I343" i="3"/>
  <c r="V343" i="3" s="1"/>
  <c r="J315" i="3"/>
  <c r="W315" i="3" s="1"/>
  <c r="I387" i="3"/>
  <c r="V387" i="3" s="1"/>
  <c r="H363" i="3"/>
  <c r="U363" i="3" s="1"/>
  <c r="K363" i="3"/>
  <c r="X363" i="3" s="1"/>
  <c r="I359" i="3"/>
  <c r="V359" i="3" s="1"/>
  <c r="N309" i="3"/>
  <c r="N308" i="3"/>
  <c r="K361" i="3"/>
  <c r="X361" i="3" s="1"/>
  <c r="K373" i="3"/>
  <c r="X373" i="3" s="1"/>
  <c r="K418" i="3"/>
  <c r="X418" i="3" s="1"/>
  <c r="H395" i="3"/>
  <c r="U395" i="3" s="1"/>
  <c r="N353" i="3"/>
  <c r="N261" i="3"/>
  <c r="H286" i="3"/>
  <c r="U286" i="3" s="1"/>
  <c r="H291" i="3"/>
  <c r="U291" i="3" s="1"/>
  <c r="H213" i="3"/>
  <c r="U213" i="3" s="1"/>
  <c r="N255" i="3"/>
  <c r="J199" i="3"/>
  <c r="W199" i="3" s="1"/>
  <c r="I217" i="3"/>
  <c r="V217" i="3" s="1"/>
  <c r="I196" i="3"/>
  <c r="V196" i="3" s="1"/>
  <c r="J251" i="3"/>
  <c r="W251" i="3" s="1"/>
  <c r="J198" i="3"/>
  <c r="W198" i="3" s="1"/>
  <c r="H211" i="3"/>
  <c r="U211" i="3" s="1"/>
  <c r="I277" i="3"/>
  <c r="V277" i="3" s="1"/>
  <c r="I280" i="3"/>
  <c r="V280" i="3" s="1"/>
  <c r="J245" i="3"/>
  <c r="W245" i="3" s="1"/>
  <c r="I192" i="3"/>
  <c r="V192" i="3" s="1"/>
  <c r="J270" i="3"/>
  <c r="W270" i="3" s="1"/>
  <c r="J185" i="3"/>
  <c r="W185" i="3" s="1"/>
  <c r="J239" i="3"/>
  <c r="W239" i="3" s="1"/>
  <c r="J190" i="3"/>
  <c r="W190" i="3" s="1"/>
  <c r="K301" i="3"/>
  <c r="X301" i="3" s="1"/>
  <c r="I265" i="3"/>
  <c r="V265" i="3" s="1"/>
  <c r="J283" i="3"/>
  <c r="W283" i="3" s="1"/>
  <c r="J201" i="3"/>
  <c r="W201" i="3" s="1"/>
  <c r="J221" i="3"/>
  <c r="W221" i="3" s="1"/>
  <c r="K163" i="3"/>
  <c r="X163" i="3" s="1"/>
  <c r="K263" i="3"/>
  <c r="X263" i="3" s="1"/>
  <c r="J281" i="3"/>
  <c r="W281" i="3" s="1"/>
  <c r="N186" i="3"/>
  <c r="H231" i="3"/>
  <c r="U231" i="3" s="1"/>
  <c r="H227" i="3"/>
  <c r="U227" i="3" s="1"/>
  <c r="K261" i="3"/>
  <c r="X261" i="3" s="1"/>
  <c r="H263" i="3"/>
  <c r="U263" i="3" s="1"/>
  <c r="H280" i="3"/>
  <c r="U280" i="3" s="1"/>
  <c r="H273" i="3"/>
  <c r="U273" i="3" s="1"/>
  <c r="I289" i="3"/>
  <c r="V289" i="3" s="1"/>
  <c r="J235" i="3"/>
  <c r="W235" i="3" s="1"/>
  <c r="J267" i="3"/>
  <c r="W267" i="3" s="1"/>
  <c r="H207" i="3"/>
  <c r="U207" i="3" s="1"/>
  <c r="K225" i="3"/>
  <c r="X225" i="3" s="1"/>
  <c r="I264" i="3"/>
  <c r="V264" i="3" s="1"/>
  <c r="J195" i="3"/>
  <c r="W195" i="3" s="1"/>
  <c r="N278" i="3"/>
  <c r="K288" i="3"/>
  <c r="X288" i="3" s="1"/>
  <c r="I159" i="3"/>
  <c r="V159" i="3" s="1"/>
  <c r="J203" i="3"/>
  <c r="W203" i="3" s="1"/>
  <c r="J197" i="3"/>
  <c r="W197" i="3" s="1"/>
  <c r="J193" i="3"/>
  <c r="W193" i="3" s="1"/>
  <c r="I233" i="3"/>
  <c r="V233" i="3" s="1"/>
  <c r="I293" i="3"/>
  <c r="V293" i="3" s="1"/>
  <c r="I446" i="3"/>
  <c r="V446" i="3" s="1"/>
  <c r="J406" i="3"/>
  <c r="W406" i="3" s="1"/>
  <c r="H351" i="3"/>
  <c r="U351" i="3" s="1"/>
  <c r="K399" i="3"/>
  <c r="X399" i="3" s="1"/>
  <c r="J394" i="3"/>
  <c r="W394" i="3" s="1"/>
  <c r="I347" i="3"/>
  <c r="V347" i="3" s="1"/>
  <c r="N233" i="3"/>
  <c r="J293" i="3"/>
  <c r="W293" i="3" s="1"/>
  <c r="N203" i="3"/>
  <c r="K233" i="3"/>
  <c r="X233" i="3" s="1"/>
  <c r="H293" i="3"/>
  <c r="U293" i="3" s="1"/>
  <c r="H159" i="3"/>
  <c r="U159" i="3" s="1"/>
  <c r="K203" i="3"/>
  <c r="X203" i="3" s="1"/>
  <c r="N193" i="3"/>
  <c r="K293" i="3"/>
  <c r="X293" i="3" s="1"/>
  <c r="N303" i="3"/>
  <c r="N365" i="3"/>
  <c r="J447" i="3"/>
  <c r="W447" i="3" s="1"/>
  <c r="N399" i="3"/>
  <c r="N349" i="3"/>
  <c r="I365" i="3"/>
  <c r="V365" i="3" s="1"/>
  <c r="N383" i="3"/>
  <c r="K369" i="3"/>
  <c r="X369" i="3" s="1"/>
  <c r="J365" i="3"/>
  <c r="W365" i="3" s="1"/>
  <c r="J383" i="3"/>
  <c r="W383" i="3" s="1"/>
  <c r="I263" i="3"/>
  <c r="V263" i="3" s="1"/>
  <c r="K291" i="3"/>
  <c r="X291" i="3" s="1"/>
  <c r="I255" i="3"/>
  <c r="V255" i="3" s="1"/>
  <c r="H255" i="3"/>
  <c r="U255" i="3" s="1"/>
  <c r="I281" i="3"/>
  <c r="V281" i="3" s="1"/>
  <c r="N263" i="3"/>
  <c r="N196" i="3"/>
  <c r="J255" i="3"/>
  <c r="W255" i="3" s="1"/>
  <c r="J213" i="3"/>
  <c r="W213" i="3" s="1"/>
  <c r="K281" i="3"/>
  <c r="X281" i="3" s="1"/>
  <c r="J263" i="3"/>
  <c r="W263" i="3" s="1"/>
  <c r="H163" i="3"/>
  <c r="U163" i="3" s="1"/>
  <c r="N301" i="3"/>
  <c r="J265" i="3"/>
  <c r="W265" i="3" s="1"/>
  <c r="J163" i="3"/>
  <c r="W163" i="3" s="1"/>
  <c r="I163" i="3"/>
  <c r="V163" i="3" s="1"/>
  <c r="J196" i="3"/>
  <c r="W196" i="3" s="1"/>
  <c r="K201" i="3"/>
  <c r="X201" i="3" s="1"/>
  <c r="K265" i="3"/>
  <c r="X265" i="3" s="1"/>
  <c r="I227" i="3"/>
  <c r="V227" i="3" s="1"/>
  <c r="N199" i="3"/>
  <c r="K211" i="3"/>
  <c r="X211" i="3" s="1"/>
  <c r="H198" i="3"/>
  <c r="U198" i="3" s="1"/>
  <c r="J227" i="3"/>
  <c r="W227" i="3" s="1"/>
  <c r="K199" i="3"/>
  <c r="X199" i="3" s="1"/>
  <c r="J217" i="3"/>
  <c r="W217" i="3" s="1"/>
  <c r="N286" i="3"/>
  <c r="K227" i="3"/>
  <c r="X227" i="3" s="1"/>
  <c r="J211" i="3"/>
  <c r="W211" i="3" s="1"/>
  <c r="I303" i="3"/>
  <c r="V303" i="3" s="1"/>
  <c r="K303" i="3"/>
  <c r="X303" i="3" s="1"/>
  <c r="H347" i="3"/>
  <c r="U347" i="3" s="1"/>
  <c r="N227" i="3"/>
  <c r="K245" i="3"/>
  <c r="X245" i="3" s="1"/>
  <c r="N211" i="3"/>
  <c r="I211" i="3"/>
  <c r="V211" i="3" s="1"/>
  <c r="J303" i="3"/>
  <c r="W303" i="3" s="1"/>
  <c r="K347" i="3"/>
  <c r="X347" i="3" s="1"/>
  <c r="J302" i="3"/>
  <c r="W302" i="3" s="1"/>
  <c r="J277" i="3"/>
  <c r="W277" i="3" s="1"/>
  <c r="I245" i="3"/>
  <c r="V245" i="3" s="1"/>
  <c r="N347" i="3"/>
  <c r="K277" i="3"/>
  <c r="X277" i="3" s="1"/>
  <c r="H277" i="3"/>
  <c r="U277" i="3" s="1"/>
  <c r="I261" i="3"/>
  <c r="V261" i="3" s="1"/>
  <c r="H193" i="3"/>
  <c r="U193" i="3" s="1"/>
  <c r="K217" i="3"/>
  <c r="X217" i="3" s="1"/>
  <c r="H349" i="3"/>
  <c r="U349" i="3" s="1"/>
  <c r="H365" i="3"/>
  <c r="U365" i="3" s="1"/>
  <c r="I404" i="3"/>
  <c r="V404" i="3" s="1"/>
  <c r="J395" i="3"/>
  <c r="W395" i="3" s="1"/>
  <c r="K309" i="3"/>
  <c r="X309" i="3" s="1"/>
  <c r="H369" i="3"/>
  <c r="U369" i="3" s="1"/>
  <c r="I302" i="3"/>
  <c r="V302" i="3" s="1"/>
  <c r="H394" i="3"/>
  <c r="U394" i="3" s="1"/>
  <c r="N422" i="3"/>
  <c r="N277" i="3"/>
  <c r="H404" i="3"/>
  <c r="U404" i="3" s="1"/>
  <c r="K221" i="3"/>
  <c r="X221" i="3" s="1"/>
  <c r="H185" i="3"/>
  <c r="U185" i="3" s="1"/>
  <c r="N221" i="3"/>
  <c r="I221" i="3"/>
  <c r="V221" i="3" s="1"/>
  <c r="N201" i="3"/>
  <c r="I201" i="3"/>
  <c r="V201" i="3" s="1"/>
  <c r="N267" i="3"/>
  <c r="N283" i="3"/>
  <c r="J291" i="3"/>
  <c r="W291" i="3" s="1"/>
  <c r="H265" i="3"/>
  <c r="U265" i="3" s="1"/>
  <c r="N197" i="3"/>
  <c r="K185" i="3"/>
  <c r="X185" i="3" s="1"/>
  <c r="I193" i="3"/>
  <c r="V193" i="3" s="1"/>
  <c r="H221" i="3"/>
  <c r="U221" i="3" s="1"/>
  <c r="H201" i="3"/>
  <c r="U201" i="3" s="1"/>
  <c r="H283" i="3"/>
  <c r="U283" i="3" s="1"/>
  <c r="K270" i="3"/>
  <c r="X270" i="3" s="1"/>
  <c r="N265" i="3"/>
  <c r="I288" i="3"/>
  <c r="V288" i="3" s="1"/>
  <c r="K197" i="3"/>
  <c r="X197" i="3" s="1"/>
  <c r="K251" i="3"/>
  <c r="X251" i="3" s="1"/>
  <c r="N281" i="3"/>
  <c r="I199" i="3"/>
  <c r="V199" i="3" s="1"/>
  <c r="H217" i="3"/>
  <c r="U217" i="3" s="1"/>
  <c r="N245" i="3"/>
  <c r="K283" i="3"/>
  <c r="X283" i="3" s="1"/>
  <c r="K255" i="3"/>
  <c r="X255" i="3" s="1"/>
  <c r="S31" i="3"/>
  <c r="D31" i="3" s="1"/>
  <c r="S149" i="3"/>
  <c r="G149" i="3" s="1"/>
  <c r="N198" i="3"/>
  <c r="H288" i="3"/>
  <c r="U288" i="3" s="1"/>
  <c r="H197" i="3"/>
  <c r="U197" i="3" s="1"/>
  <c r="H251" i="3"/>
  <c r="U251" i="3" s="1"/>
  <c r="H270" i="3"/>
  <c r="U270" i="3" s="1"/>
  <c r="K395" i="3"/>
  <c r="X395" i="3" s="1"/>
  <c r="J353" i="3"/>
  <c r="W353" i="3" s="1"/>
  <c r="K198" i="3"/>
  <c r="X198" i="3" s="1"/>
  <c r="I198" i="3"/>
  <c r="V198" i="3" s="1"/>
  <c r="I197" i="3"/>
  <c r="V197" i="3" s="1"/>
  <c r="I251" i="3"/>
  <c r="V251" i="3" s="1"/>
  <c r="K273" i="3"/>
  <c r="X273" i="3" s="1"/>
  <c r="I270" i="3"/>
  <c r="V270" i="3" s="1"/>
  <c r="N270" i="3"/>
  <c r="N395" i="3"/>
  <c r="H353" i="3"/>
  <c r="U353" i="3" s="1"/>
  <c r="K353" i="3"/>
  <c r="X353" i="3" s="1"/>
  <c r="I418" i="3"/>
  <c r="V418" i="3" s="1"/>
  <c r="J349" i="3"/>
  <c r="W349" i="3" s="1"/>
  <c r="I351" i="3"/>
  <c r="V351" i="3" s="1"/>
  <c r="H406" i="3"/>
  <c r="U406" i="3" s="1"/>
  <c r="H399" i="3"/>
  <c r="U399" i="3" s="1"/>
  <c r="H305" i="3"/>
  <c r="U305" i="3" s="1"/>
  <c r="I367" i="3"/>
  <c r="V367" i="3" s="1"/>
  <c r="N343" i="3"/>
  <c r="N369" i="3"/>
  <c r="K446" i="3"/>
  <c r="X446" i="3" s="1"/>
  <c r="H302" i="3"/>
  <c r="U302" i="3" s="1"/>
  <c r="K302" i="3"/>
  <c r="X302" i="3" s="1"/>
  <c r="K349" i="3"/>
  <c r="X349" i="3" s="1"/>
  <c r="J351" i="3"/>
  <c r="W351" i="3" s="1"/>
  <c r="I447" i="3"/>
  <c r="V447" i="3" s="1"/>
  <c r="I399" i="3"/>
  <c r="V399" i="3" s="1"/>
  <c r="K305" i="3"/>
  <c r="X305" i="3" s="1"/>
  <c r="J369" i="3"/>
  <c r="W369" i="3" s="1"/>
  <c r="N446" i="3"/>
  <c r="N159" i="3"/>
  <c r="I286" i="3"/>
  <c r="V286" i="3" s="1"/>
  <c r="H289" i="3"/>
  <c r="U289" i="3" s="1"/>
  <c r="H203" i="3"/>
  <c r="U203" i="3" s="1"/>
  <c r="K190" i="3"/>
  <c r="X190" i="3" s="1"/>
  <c r="I190" i="3"/>
  <c r="V190" i="3" s="1"/>
  <c r="K235" i="3"/>
  <c r="X235" i="3" s="1"/>
  <c r="I239" i="3"/>
  <c r="V239" i="3" s="1"/>
  <c r="J301" i="3"/>
  <c r="W301" i="3" s="1"/>
  <c r="N190" i="3"/>
  <c r="N225" i="3"/>
  <c r="N235" i="3"/>
  <c r="K239" i="3"/>
  <c r="X239" i="3" s="1"/>
  <c r="I301" i="3"/>
  <c r="V301" i="3" s="1"/>
  <c r="K159" i="3"/>
  <c r="X159" i="3" s="1"/>
  <c r="J286" i="3"/>
  <c r="W286" i="3" s="1"/>
  <c r="I273" i="3"/>
  <c r="V273" i="3" s="1"/>
  <c r="K289" i="3"/>
  <c r="X289" i="3" s="1"/>
  <c r="H195" i="3"/>
  <c r="U195" i="3" s="1"/>
  <c r="H239" i="3"/>
  <c r="U239" i="3" s="1"/>
  <c r="I267" i="3"/>
  <c r="V267" i="3" s="1"/>
  <c r="H301" i="3"/>
  <c r="U301" i="3" s="1"/>
  <c r="J264" i="3"/>
  <c r="W264" i="3" s="1"/>
  <c r="N185" i="3"/>
  <c r="I291" i="3"/>
  <c r="V291" i="3" s="1"/>
  <c r="I375" i="3"/>
  <c r="V375" i="3" s="1"/>
  <c r="J367" i="3"/>
  <c r="W367" i="3" s="1"/>
  <c r="J288" i="3"/>
  <c r="W288" i="3" s="1"/>
  <c r="N288" i="3"/>
  <c r="K286" i="3"/>
  <c r="X286" i="3" s="1"/>
  <c r="N213" i="3"/>
  <c r="I213" i="3"/>
  <c r="V213" i="3" s="1"/>
  <c r="K231" i="3"/>
  <c r="X231" i="3" s="1"/>
  <c r="N251" i="3"/>
  <c r="I185" i="3"/>
  <c r="V185" i="3" s="1"/>
  <c r="J207" i="3"/>
  <c r="W207" i="3" s="1"/>
  <c r="N195" i="3"/>
  <c r="H225" i="3"/>
  <c r="U225" i="3" s="1"/>
  <c r="I235" i="3"/>
  <c r="V235" i="3" s="1"/>
  <c r="N291" i="3"/>
  <c r="J278" i="3"/>
  <c r="W278" i="3" s="1"/>
  <c r="J308" i="3"/>
  <c r="W308" i="3" s="1"/>
  <c r="K375" i="3"/>
  <c r="X375" i="3" s="1"/>
  <c r="J373" i="3"/>
  <c r="W373" i="3" s="1"/>
  <c r="N361" i="3"/>
  <c r="J404" i="3"/>
  <c r="W404" i="3" s="1"/>
  <c r="I309" i="3"/>
  <c r="V309" i="3" s="1"/>
  <c r="H367" i="3"/>
  <c r="U367" i="3" s="1"/>
  <c r="K367" i="3"/>
  <c r="X367" i="3" s="1"/>
  <c r="N381" i="3"/>
  <c r="K264" i="3"/>
  <c r="X264" i="3" s="1"/>
  <c r="K192" i="3"/>
  <c r="X192" i="3" s="1"/>
  <c r="K213" i="3"/>
  <c r="X213" i="3" s="1"/>
  <c r="I231" i="3"/>
  <c r="V231" i="3" s="1"/>
  <c r="N373" i="3"/>
  <c r="H192" i="3"/>
  <c r="U192" i="3" s="1"/>
  <c r="J231" i="3"/>
  <c r="W231" i="3" s="1"/>
  <c r="K207" i="3"/>
  <c r="X207" i="3" s="1"/>
  <c r="K195" i="3"/>
  <c r="X195" i="3" s="1"/>
  <c r="I225" i="3"/>
  <c r="V225" i="3" s="1"/>
  <c r="H235" i="3"/>
  <c r="U235" i="3" s="1"/>
  <c r="H278" i="3"/>
  <c r="U278" i="3" s="1"/>
  <c r="I308" i="3"/>
  <c r="V308" i="3" s="1"/>
  <c r="K414" i="3"/>
  <c r="X414" i="3" s="1"/>
  <c r="I361" i="3"/>
  <c r="V361" i="3" s="1"/>
  <c r="N385" i="3"/>
  <c r="N341" i="3"/>
  <c r="J381" i="3"/>
  <c r="W381" i="3" s="1"/>
  <c r="K196" i="3"/>
  <c r="X196" i="3" s="1"/>
  <c r="H196" i="3"/>
  <c r="U196" i="3" s="1"/>
  <c r="H418" i="3"/>
  <c r="U418" i="3" s="1"/>
  <c r="N418" i="3"/>
  <c r="J418" i="3"/>
  <c r="W418" i="3" s="1"/>
  <c r="I422" i="3"/>
  <c r="V422" i="3" s="1"/>
  <c r="H422" i="3"/>
  <c r="U422" i="3" s="1"/>
  <c r="N289" i="3"/>
  <c r="J289" i="3"/>
  <c r="W289" i="3" s="1"/>
  <c r="K278" i="3"/>
  <c r="X278" i="3" s="1"/>
  <c r="N375" i="3"/>
  <c r="I373" i="3"/>
  <c r="V373" i="3" s="1"/>
  <c r="I414" i="3"/>
  <c r="V414" i="3" s="1"/>
  <c r="J414" i="3"/>
  <c r="W414" i="3" s="1"/>
  <c r="K404" i="3"/>
  <c r="X404" i="3" s="1"/>
  <c r="H385" i="3"/>
  <c r="U385" i="3" s="1"/>
  <c r="K385" i="3"/>
  <c r="X385" i="3" s="1"/>
  <c r="J305" i="3"/>
  <c r="W305" i="3" s="1"/>
  <c r="H341" i="3"/>
  <c r="U341" i="3" s="1"/>
  <c r="H383" i="3"/>
  <c r="U383" i="3" s="1"/>
  <c r="K383" i="3"/>
  <c r="X383" i="3" s="1"/>
  <c r="H381" i="3"/>
  <c r="U381" i="3" s="1"/>
  <c r="K381" i="3"/>
  <c r="X381" i="3" s="1"/>
  <c r="H446" i="3"/>
  <c r="U446" i="3" s="1"/>
  <c r="I394" i="3"/>
  <c r="V394" i="3" s="1"/>
  <c r="N394" i="3"/>
  <c r="J192" i="3"/>
  <c r="W192" i="3" s="1"/>
  <c r="S101" i="3"/>
  <c r="G101" i="3" s="1"/>
  <c r="S121" i="3"/>
  <c r="G121" i="3" s="1"/>
  <c r="I278" i="3"/>
  <c r="V278" i="3" s="1"/>
  <c r="H373" i="3"/>
  <c r="U373" i="3" s="1"/>
  <c r="K406" i="3"/>
  <c r="X406" i="3" s="1"/>
  <c r="I305" i="3"/>
  <c r="V305" i="3" s="1"/>
  <c r="K341" i="3"/>
  <c r="X341" i="3" s="1"/>
  <c r="J446" i="3"/>
  <c r="W446" i="3" s="1"/>
  <c r="J422" i="3"/>
  <c r="W422" i="3" s="1"/>
  <c r="N192" i="3"/>
  <c r="K298" i="3"/>
  <c r="X298" i="3" s="1"/>
  <c r="N298" i="3"/>
  <c r="H298" i="3"/>
  <c r="U298" i="3" s="1"/>
  <c r="I298" i="3"/>
  <c r="V298" i="3" s="1"/>
  <c r="J298" i="3"/>
  <c r="W298" i="3" s="1"/>
  <c r="H437" i="3"/>
  <c r="U437" i="3" s="1"/>
  <c r="J437" i="3"/>
  <c r="W437" i="3" s="1"/>
  <c r="N437" i="3"/>
  <c r="I437" i="3"/>
  <c r="V437" i="3" s="1"/>
  <c r="K437" i="3"/>
  <c r="X437" i="3" s="1"/>
  <c r="N231" i="3"/>
  <c r="N273" i="3"/>
  <c r="J273" i="3"/>
  <c r="W273" i="3" s="1"/>
  <c r="H261" i="3"/>
  <c r="U261" i="3" s="1"/>
  <c r="J261" i="3"/>
  <c r="W261" i="3" s="1"/>
  <c r="H199" i="3"/>
  <c r="U199" i="3" s="1"/>
  <c r="N207" i="3"/>
  <c r="I207" i="3"/>
  <c r="V207" i="3" s="1"/>
  <c r="I195" i="3"/>
  <c r="V195" i="3" s="1"/>
  <c r="J225" i="3"/>
  <c r="W225" i="3" s="1"/>
  <c r="H245" i="3"/>
  <c r="U245" i="3" s="1"/>
  <c r="H267" i="3"/>
  <c r="U267" i="3" s="1"/>
  <c r="H308" i="3"/>
  <c r="U308" i="3" s="1"/>
  <c r="N406" i="3"/>
  <c r="J361" i="3"/>
  <c r="W361" i="3" s="1"/>
  <c r="N447" i="3"/>
  <c r="K447" i="3"/>
  <c r="X447" i="3" s="1"/>
  <c r="I341" i="3"/>
  <c r="V341" i="3" s="1"/>
  <c r="I269" i="3"/>
  <c r="V269" i="3" s="1"/>
  <c r="H269" i="3"/>
  <c r="U269" i="3" s="1"/>
  <c r="J269" i="3"/>
  <c r="W269" i="3" s="1"/>
  <c r="N269" i="3"/>
  <c r="K269" i="3"/>
  <c r="X269" i="3" s="1"/>
  <c r="J329" i="3"/>
  <c r="W329" i="3" s="1"/>
  <c r="H329" i="3"/>
  <c r="U329" i="3" s="1"/>
  <c r="K329" i="3"/>
  <c r="X329" i="3" s="1"/>
  <c r="N329" i="3"/>
  <c r="I329" i="3"/>
  <c r="V329" i="3" s="1"/>
  <c r="J153" i="3"/>
  <c r="W153" i="3" s="1"/>
  <c r="N153" i="3"/>
  <c r="K153" i="3"/>
  <c r="X153" i="3" s="1"/>
  <c r="H153" i="3"/>
  <c r="U153" i="3" s="1"/>
  <c r="I153" i="3"/>
  <c r="V153" i="3" s="1"/>
  <c r="I319" i="3"/>
  <c r="V319" i="3" s="1"/>
  <c r="J319" i="3"/>
  <c r="W319" i="3" s="1"/>
  <c r="N319" i="3"/>
  <c r="K319" i="3"/>
  <c r="X319" i="3" s="1"/>
  <c r="H319" i="3"/>
  <c r="U319" i="3" s="1"/>
  <c r="H327" i="3"/>
  <c r="U327" i="3" s="1"/>
  <c r="J327" i="3"/>
  <c r="W327" i="3" s="1"/>
  <c r="K327" i="3"/>
  <c r="X327" i="3" s="1"/>
  <c r="I327" i="3"/>
  <c r="V327" i="3" s="1"/>
  <c r="N327" i="3"/>
  <c r="J202" i="3"/>
  <c r="W202" i="3" s="1"/>
  <c r="N202" i="3"/>
  <c r="H202" i="3"/>
  <c r="U202" i="3" s="1"/>
  <c r="K202" i="3"/>
  <c r="X202" i="3" s="1"/>
  <c r="I202" i="3"/>
  <c r="V202" i="3" s="1"/>
  <c r="J284" i="3"/>
  <c r="W284" i="3" s="1"/>
  <c r="I284" i="3"/>
  <c r="V284" i="3" s="1"/>
  <c r="N284" i="3"/>
  <c r="K284" i="3"/>
  <c r="X284" i="3" s="1"/>
  <c r="H284" i="3"/>
  <c r="U284" i="3" s="1"/>
  <c r="J186" i="3"/>
  <c r="W186" i="3" s="1"/>
  <c r="N217" i="3"/>
  <c r="K267" i="3"/>
  <c r="X267" i="3" s="1"/>
  <c r="N351" i="3"/>
  <c r="I406" i="3"/>
  <c r="V406" i="3" s="1"/>
  <c r="H361" i="3"/>
  <c r="U361" i="3" s="1"/>
  <c r="K429" i="3"/>
  <c r="X429" i="3" s="1"/>
  <c r="H429" i="3"/>
  <c r="U429" i="3" s="1"/>
  <c r="J429" i="3"/>
  <c r="W429" i="3" s="1"/>
  <c r="N429" i="3"/>
  <c r="I429" i="3"/>
  <c r="V429" i="3" s="1"/>
  <c r="H264" i="3"/>
  <c r="U264" i="3" s="1"/>
  <c r="N264" i="3"/>
  <c r="K186" i="3"/>
  <c r="X186" i="3" s="1"/>
  <c r="I186" i="3"/>
  <c r="V186" i="3" s="1"/>
  <c r="I313" i="3"/>
  <c r="V313" i="3" s="1"/>
  <c r="J200" i="3"/>
  <c r="W200" i="3" s="1"/>
  <c r="I200" i="3"/>
  <c r="V200" i="3" s="1"/>
  <c r="H200" i="3"/>
  <c r="U200" i="3" s="1"/>
  <c r="K200" i="3"/>
  <c r="X200" i="3" s="1"/>
  <c r="N200" i="3"/>
  <c r="I244" i="3"/>
  <c r="V244" i="3" s="1"/>
  <c r="N244" i="3"/>
  <c r="K244" i="3"/>
  <c r="X244" i="3" s="1"/>
  <c r="H244" i="3"/>
  <c r="U244" i="3" s="1"/>
  <c r="J244" i="3"/>
  <c r="W244" i="3" s="1"/>
  <c r="K300" i="3"/>
  <c r="X300" i="3" s="1"/>
  <c r="J300" i="3"/>
  <c r="W300" i="3" s="1"/>
  <c r="N300" i="3"/>
  <c r="H300" i="3"/>
  <c r="U300" i="3" s="1"/>
  <c r="I300" i="3"/>
  <c r="V300" i="3" s="1"/>
  <c r="N182" i="3"/>
  <c r="H182" i="3"/>
  <c r="U182" i="3" s="1"/>
  <c r="K182" i="3"/>
  <c r="X182" i="3" s="1"/>
  <c r="J182" i="3"/>
  <c r="W182" i="3" s="1"/>
  <c r="I182" i="3"/>
  <c r="V182" i="3" s="1"/>
  <c r="K188" i="3"/>
  <c r="X188" i="3" s="1"/>
  <c r="J188" i="3"/>
  <c r="W188" i="3" s="1"/>
  <c r="I188" i="3"/>
  <c r="V188" i="3" s="1"/>
  <c r="N188" i="3"/>
  <c r="H188" i="3"/>
  <c r="U188" i="3" s="1"/>
  <c r="J220" i="3"/>
  <c r="W220" i="3" s="1"/>
  <c r="H220" i="3"/>
  <c r="U220" i="3" s="1"/>
  <c r="I220" i="3"/>
  <c r="V220" i="3" s="1"/>
  <c r="K220" i="3"/>
  <c r="X220" i="3" s="1"/>
  <c r="N220" i="3"/>
  <c r="J206" i="3"/>
  <c r="W206" i="3" s="1"/>
  <c r="I206" i="3"/>
  <c r="V206" i="3" s="1"/>
  <c r="N206" i="3"/>
  <c r="K206" i="3"/>
  <c r="X206" i="3" s="1"/>
  <c r="H206" i="3"/>
  <c r="U206" i="3" s="1"/>
  <c r="J204" i="3"/>
  <c r="W204" i="3" s="1"/>
  <c r="H204" i="3"/>
  <c r="U204" i="3" s="1"/>
  <c r="K204" i="3"/>
  <c r="X204" i="3" s="1"/>
  <c r="I204" i="3"/>
  <c r="V204" i="3" s="1"/>
  <c r="N204" i="3"/>
  <c r="S21" i="3"/>
  <c r="G21" i="3" s="1"/>
  <c r="S70" i="3"/>
  <c r="G70" i="3" s="1"/>
  <c r="S139" i="3"/>
  <c r="G139" i="3" s="1"/>
  <c r="S150" i="3"/>
  <c r="D150" i="3" s="1"/>
  <c r="H186" i="3"/>
  <c r="U186" i="3" s="1"/>
  <c r="H313" i="3"/>
  <c r="U313" i="3" s="1"/>
  <c r="J212" i="3"/>
  <c r="W212" i="3" s="1"/>
  <c r="H212" i="3"/>
  <c r="U212" i="3" s="1"/>
  <c r="I212" i="3"/>
  <c r="V212" i="3" s="1"/>
  <c r="N212" i="3"/>
  <c r="K212" i="3"/>
  <c r="X212" i="3" s="1"/>
  <c r="K162" i="3"/>
  <c r="X162" i="3" s="1"/>
  <c r="N162" i="3"/>
  <c r="H162" i="3"/>
  <c r="U162" i="3" s="1"/>
  <c r="I162" i="3"/>
  <c r="V162" i="3" s="1"/>
  <c r="J162" i="3"/>
  <c r="W162" i="3" s="1"/>
  <c r="J214" i="3"/>
  <c r="W214" i="3" s="1"/>
  <c r="I214" i="3"/>
  <c r="V214" i="3" s="1"/>
  <c r="N214" i="3"/>
  <c r="K214" i="3"/>
  <c r="X214" i="3" s="1"/>
  <c r="H214" i="3"/>
  <c r="U214" i="3" s="1"/>
  <c r="J276" i="3"/>
  <c r="W276" i="3" s="1"/>
  <c r="K276" i="3"/>
  <c r="X276" i="3" s="1"/>
  <c r="I276" i="3"/>
  <c r="V276" i="3" s="1"/>
  <c r="N276" i="3"/>
  <c r="H276" i="3"/>
  <c r="U276" i="3" s="1"/>
  <c r="J226" i="3"/>
  <c r="W226" i="3" s="1"/>
  <c r="H226" i="3"/>
  <c r="U226" i="3" s="1"/>
  <c r="K226" i="3"/>
  <c r="X226" i="3" s="1"/>
  <c r="I226" i="3"/>
  <c r="V226" i="3" s="1"/>
  <c r="N226" i="3"/>
  <c r="K184" i="3"/>
  <c r="X184" i="3" s="1"/>
  <c r="J184" i="3"/>
  <c r="W184" i="3" s="1"/>
  <c r="N184" i="3"/>
  <c r="H184" i="3"/>
  <c r="U184" i="3" s="1"/>
  <c r="I184" i="3"/>
  <c r="V184" i="3" s="1"/>
  <c r="K296" i="3"/>
  <c r="X296" i="3" s="1"/>
  <c r="N296" i="3"/>
  <c r="J296" i="3"/>
  <c r="W296" i="3" s="1"/>
  <c r="H296" i="3"/>
  <c r="U296" i="3" s="1"/>
  <c r="I296" i="3"/>
  <c r="V296" i="3" s="1"/>
  <c r="S80" i="3"/>
  <c r="D80" i="3" s="1"/>
  <c r="S91" i="3"/>
  <c r="D91" i="3" s="1"/>
  <c r="S111" i="3"/>
  <c r="D111" i="3" s="1"/>
  <c r="S131" i="3"/>
  <c r="G131" i="3" s="1"/>
  <c r="N313" i="3"/>
  <c r="K313" i="3"/>
  <c r="X313" i="3" s="1"/>
  <c r="I285" i="3"/>
  <c r="V285" i="3" s="1"/>
  <c r="N285" i="3"/>
  <c r="H285" i="3"/>
  <c r="U285" i="3" s="1"/>
  <c r="J285" i="3"/>
  <c r="W285" i="3" s="1"/>
  <c r="K285" i="3"/>
  <c r="X285" i="3" s="1"/>
  <c r="J210" i="3"/>
  <c r="W210" i="3" s="1"/>
  <c r="H210" i="3"/>
  <c r="U210" i="3" s="1"/>
  <c r="K210" i="3"/>
  <c r="X210" i="3" s="1"/>
  <c r="N210" i="3"/>
  <c r="I210" i="3"/>
  <c r="V210" i="3" s="1"/>
  <c r="K248" i="3"/>
  <c r="X248" i="3" s="1"/>
  <c r="I248" i="3"/>
  <c r="V248" i="3" s="1"/>
  <c r="N248" i="3"/>
  <c r="J248" i="3"/>
  <c r="W248" i="3" s="1"/>
  <c r="H248" i="3"/>
  <c r="U248" i="3" s="1"/>
  <c r="K294" i="3"/>
  <c r="X294" i="3" s="1"/>
  <c r="I294" i="3"/>
  <c r="V294" i="3" s="1"/>
  <c r="J294" i="3"/>
  <c r="W294" i="3" s="1"/>
  <c r="N294" i="3"/>
  <c r="H294" i="3"/>
  <c r="U294" i="3" s="1"/>
  <c r="J218" i="3"/>
  <c r="W218" i="3" s="1"/>
  <c r="H218" i="3"/>
  <c r="U218" i="3" s="1"/>
  <c r="N218" i="3"/>
  <c r="K218" i="3"/>
  <c r="X218" i="3" s="1"/>
  <c r="I218" i="3"/>
  <c r="V218" i="3" s="1"/>
  <c r="J222" i="3"/>
  <c r="W222" i="3" s="1"/>
  <c r="I222" i="3"/>
  <c r="V222" i="3" s="1"/>
  <c r="N222" i="3"/>
  <c r="H222" i="3"/>
  <c r="U222" i="3" s="1"/>
  <c r="K222" i="3"/>
  <c r="X222" i="3" s="1"/>
  <c r="J216" i="3"/>
  <c r="W216" i="3" s="1"/>
  <c r="I216" i="3"/>
  <c r="V216" i="3" s="1"/>
  <c r="K216" i="3"/>
  <c r="X216" i="3" s="1"/>
  <c r="N216" i="3"/>
  <c r="H216" i="3"/>
  <c r="U216" i="3" s="1"/>
  <c r="N444" i="3"/>
  <c r="H444" i="3"/>
  <c r="U444" i="3" s="1"/>
  <c r="K444" i="3"/>
  <c r="X444" i="3" s="1"/>
  <c r="J444" i="3"/>
  <c r="W444" i="3" s="1"/>
  <c r="I444" i="3"/>
  <c r="V444" i="3" s="1"/>
  <c r="I354" i="3"/>
  <c r="V354" i="3" s="1"/>
  <c r="N354" i="3"/>
  <c r="H354" i="3"/>
  <c r="U354" i="3" s="1"/>
  <c r="K354" i="3"/>
  <c r="X354" i="3" s="1"/>
  <c r="J354" i="3"/>
  <c r="W354" i="3" s="1"/>
  <c r="K357" i="3"/>
  <c r="X357" i="3" s="1"/>
  <c r="I357" i="3"/>
  <c r="V357" i="3" s="1"/>
  <c r="J357" i="3"/>
  <c r="W357" i="3" s="1"/>
  <c r="H357" i="3"/>
  <c r="U357" i="3" s="1"/>
  <c r="N357" i="3"/>
  <c r="I352" i="3"/>
  <c r="V352" i="3" s="1"/>
  <c r="N352" i="3"/>
  <c r="H352" i="3"/>
  <c r="U352" i="3" s="1"/>
  <c r="K352" i="3"/>
  <c r="X352" i="3" s="1"/>
  <c r="J352" i="3"/>
  <c r="W352" i="3" s="1"/>
  <c r="I392" i="3"/>
  <c r="V392" i="3" s="1"/>
  <c r="N392" i="3"/>
  <c r="H392" i="3"/>
  <c r="U392" i="3" s="1"/>
  <c r="K392" i="3"/>
  <c r="X392" i="3" s="1"/>
  <c r="J392" i="3"/>
  <c r="W392" i="3" s="1"/>
  <c r="I366" i="3"/>
  <c r="V366" i="3" s="1"/>
  <c r="N366" i="3"/>
  <c r="H366" i="3"/>
  <c r="U366" i="3" s="1"/>
  <c r="K366" i="3"/>
  <c r="X366" i="3" s="1"/>
  <c r="J366" i="3"/>
  <c r="W366" i="3" s="1"/>
  <c r="I436" i="3"/>
  <c r="V436" i="3" s="1"/>
  <c r="N436" i="3"/>
  <c r="H436" i="3"/>
  <c r="U436" i="3" s="1"/>
  <c r="K436" i="3"/>
  <c r="X436" i="3" s="1"/>
  <c r="J436" i="3"/>
  <c r="W436" i="3" s="1"/>
  <c r="I348" i="3"/>
  <c r="V348" i="3" s="1"/>
  <c r="N348" i="3"/>
  <c r="H348" i="3"/>
  <c r="U348" i="3" s="1"/>
  <c r="K348" i="3"/>
  <c r="X348" i="3" s="1"/>
  <c r="J348" i="3"/>
  <c r="W348" i="3" s="1"/>
  <c r="I370" i="3"/>
  <c r="V370" i="3" s="1"/>
  <c r="N370" i="3"/>
  <c r="H370" i="3"/>
  <c r="U370" i="3" s="1"/>
  <c r="K370" i="3"/>
  <c r="X370" i="3" s="1"/>
  <c r="J370" i="3"/>
  <c r="W370" i="3" s="1"/>
  <c r="N426" i="3"/>
  <c r="H426" i="3"/>
  <c r="U426" i="3" s="1"/>
  <c r="K426" i="3"/>
  <c r="X426" i="3" s="1"/>
  <c r="I426" i="3"/>
  <c r="V426" i="3" s="1"/>
  <c r="J426" i="3"/>
  <c r="W426" i="3" s="1"/>
  <c r="I438" i="3"/>
  <c r="V438" i="3" s="1"/>
  <c r="N438" i="3"/>
  <c r="H438" i="3"/>
  <c r="U438" i="3" s="1"/>
  <c r="K438" i="3"/>
  <c r="X438" i="3" s="1"/>
  <c r="J438" i="3"/>
  <c r="W438" i="3" s="1"/>
  <c r="I356" i="3"/>
  <c r="V356" i="3" s="1"/>
  <c r="K356" i="3"/>
  <c r="X356" i="3" s="1"/>
  <c r="J356" i="3"/>
  <c r="W356" i="3" s="1"/>
  <c r="H356" i="3"/>
  <c r="U356" i="3" s="1"/>
  <c r="N356" i="3"/>
  <c r="I382" i="3"/>
  <c r="V382" i="3" s="1"/>
  <c r="N382" i="3"/>
  <c r="H382" i="3"/>
  <c r="U382" i="3" s="1"/>
  <c r="K382" i="3"/>
  <c r="X382" i="3" s="1"/>
  <c r="J382" i="3"/>
  <c r="W382" i="3" s="1"/>
  <c r="I428" i="3"/>
  <c r="V428" i="3" s="1"/>
  <c r="N428" i="3"/>
  <c r="H428" i="3"/>
  <c r="U428" i="3" s="1"/>
  <c r="K428" i="3"/>
  <c r="X428" i="3" s="1"/>
  <c r="J428" i="3"/>
  <c r="W428" i="3" s="1"/>
  <c r="I338" i="3"/>
  <c r="V338" i="3" s="1"/>
  <c r="N338" i="3"/>
  <c r="H338" i="3"/>
  <c r="U338" i="3" s="1"/>
  <c r="K338" i="3"/>
  <c r="X338" i="3" s="1"/>
  <c r="J338" i="3"/>
  <c r="W338" i="3" s="1"/>
  <c r="I340" i="3"/>
  <c r="V340" i="3" s="1"/>
  <c r="N340" i="3"/>
  <c r="H340" i="3"/>
  <c r="U340" i="3" s="1"/>
  <c r="K340" i="3"/>
  <c r="X340" i="3" s="1"/>
  <c r="J340" i="3"/>
  <c r="W340" i="3" s="1"/>
  <c r="I378" i="3"/>
  <c r="V378" i="3" s="1"/>
  <c r="N378" i="3"/>
  <c r="H378" i="3"/>
  <c r="U378" i="3" s="1"/>
  <c r="K378" i="3"/>
  <c r="X378" i="3" s="1"/>
  <c r="J378" i="3"/>
  <c r="W378" i="3" s="1"/>
  <c r="N424" i="3"/>
  <c r="H424" i="3"/>
  <c r="U424" i="3" s="1"/>
  <c r="K424" i="3"/>
  <c r="X424" i="3" s="1"/>
  <c r="I424" i="3"/>
  <c r="V424" i="3" s="1"/>
  <c r="J424" i="3"/>
  <c r="W424" i="3" s="1"/>
  <c r="I442" i="3"/>
  <c r="V442" i="3" s="1"/>
  <c r="N442" i="3"/>
  <c r="H442" i="3"/>
  <c r="U442" i="3" s="1"/>
  <c r="K442" i="3"/>
  <c r="X442" i="3" s="1"/>
  <c r="J442" i="3"/>
  <c r="W442" i="3" s="1"/>
  <c r="K322" i="3"/>
  <c r="X322" i="3" s="1"/>
  <c r="J322" i="3"/>
  <c r="W322" i="3" s="1"/>
  <c r="I322" i="3"/>
  <c r="V322" i="3" s="1"/>
  <c r="H322" i="3"/>
  <c r="U322" i="3" s="1"/>
  <c r="N322" i="3"/>
  <c r="I336" i="3"/>
  <c r="V336" i="3" s="1"/>
  <c r="N336" i="3"/>
  <c r="H336" i="3"/>
  <c r="U336" i="3" s="1"/>
  <c r="K336" i="3"/>
  <c r="X336" i="3" s="1"/>
  <c r="J336" i="3"/>
  <c r="W336" i="3" s="1"/>
  <c r="I376" i="3"/>
  <c r="V376" i="3" s="1"/>
  <c r="N376" i="3"/>
  <c r="H376" i="3"/>
  <c r="U376" i="3" s="1"/>
  <c r="K376" i="3"/>
  <c r="X376" i="3" s="1"/>
  <c r="J376" i="3"/>
  <c r="W376" i="3" s="1"/>
  <c r="I390" i="3"/>
  <c r="V390" i="3" s="1"/>
  <c r="N390" i="3"/>
  <c r="H390" i="3"/>
  <c r="U390" i="3" s="1"/>
  <c r="K390" i="3"/>
  <c r="X390" i="3" s="1"/>
  <c r="J390" i="3"/>
  <c r="W390" i="3" s="1"/>
  <c r="I346" i="3"/>
  <c r="V346" i="3" s="1"/>
  <c r="N346" i="3"/>
  <c r="H346" i="3"/>
  <c r="U346" i="3" s="1"/>
  <c r="K346" i="3"/>
  <c r="X346" i="3" s="1"/>
  <c r="J346" i="3"/>
  <c r="W346" i="3" s="1"/>
  <c r="K320" i="3"/>
  <c r="X320" i="3" s="1"/>
  <c r="H320" i="3"/>
  <c r="U320" i="3" s="1"/>
  <c r="N320" i="3"/>
  <c r="J320" i="3"/>
  <c r="W320" i="3" s="1"/>
  <c r="I320" i="3"/>
  <c r="V320" i="3" s="1"/>
  <c r="I364" i="3"/>
  <c r="V364" i="3" s="1"/>
  <c r="N364" i="3"/>
  <c r="H364" i="3"/>
  <c r="U364" i="3" s="1"/>
  <c r="K364" i="3"/>
  <c r="X364" i="3" s="1"/>
  <c r="J364" i="3"/>
  <c r="W364" i="3" s="1"/>
  <c r="I432" i="3"/>
  <c r="V432" i="3" s="1"/>
  <c r="N432" i="3"/>
  <c r="H432" i="3"/>
  <c r="U432" i="3" s="1"/>
  <c r="K432" i="3"/>
  <c r="X432" i="3" s="1"/>
  <c r="J432" i="3"/>
  <c r="W432" i="3" s="1"/>
  <c r="I344" i="3"/>
  <c r="V344" i="3" s="1"/>
  <c r="N344" i="3"/>
  <c r="H344" i="3"/>
  <c r="U344" i="3" s="1"/>
  <c r="K344" i="3"/>
  <c r="X344" i="3" s="1"/>
  <c r="J344" i="3"/>
  <c r="W344" i="3" s="1"/>
  <c r="I384" i="3"/>
  <c r="V384" i="3" s="1"/>
  <c r="N384" i="3"/>
  <c r="H384" i="3"/>
  <c r="U384" i="3" s="1"/>
  <c r="K384" i="3"/>
  <c r="X384" i="3" s="1"/>
  <c r="J384" i="3"/>
  <c r="W384" i="3" s="1"/>
  <c r="I358" i="3"/>
  <c r="V358" i="3" s="1"/>
  <c r="N358" i="3"/>
  <c r="H358" i="3"/>
  <c r="U358" i="3" s="1"/>
  <c r="K358" i="3"/>
  <c r="X358" i="3" s="1"/>
  <c r="J358" i="3"/>
  <c r="W358" i="3" s="1"/>
  <c r="I440" i="3"/>
  <c r="V440" i="3" s="1"/>
  <c r="N440" i="3"/>
  <c r="H440" i="3"/>
  <c r="U440" i="3" s="1"/>
  <c r="K440" i="3"/>
  <c r="X440" i="3" s="1"/>
  <c r="J440" i="3"/>
  <c r="W440" i="3" s="1"/>
  <c r="I350" i="3"/>
  <c r="V350" i="3" s="1"/>
  <c r="N350" i="3"/>
  <c r="H350" i="3"/>
  <c r="U350" i="3" s="1"/>
  <c r="K350" i="3"/>
  <c r="X350" i="3" s="1"/>
  <c r="J350" i="3"/>
  <c r="W350" i="3" s="1"/>
  <c r="I316" i="3"/>
  <c r="V316" i="3" s="1"/>
  <c r="N316" i="3"/>
  <c r="H316" i="3"/>
  <c r="U316" i="3" s="1"/>
  <c r="J316" i="3"/>
  <c r="W316" i="3" s="1"/>
  <c r="K316" i="3"/>
  <c r="X316" i="3" s="1"/>
  <c r="I374" i="3"/>
  <c r="V374" i="3" s="1"/>
  <c r="N374" i="3"/>
  <c r="H374" i="3"/>
  <c r="U374" i="3" s="1"/>
  <c r="K374" i="3"/>
  <c r="X374" i="3" s="1"/>
  <c r="J374" i="3"/>
  <c r="W374" i="3" s="1"/>
  <c r="I388" i="3"/>
  <c r="V388" i="3" s="1"/>
  <c r="N388" i="3"/>
  <c r="H388" i="3"/>
  <c r="U388" i="3" s="1"/>
  <c r="K388" i="3"/>
  <c r="X388" i="3" s="1"/>
  <c r="J388" i="3"/>
  <c r="W388" i="3" s="1"/>
  <c r="I430" i="3"/>
  <c r="V430" i="3" s="1"/>
  <c r="N430" i="3"/>
  <c r="H430" i="3"/>
  <c r="U430" i="3" s="1"/>
  <c r="K430" i="3"/>
  <c r="X430" i="3" s="1"/>
  <c r="J430" i="3"/>
  <c r="W430" i="3" s="1"/>
  <c r="I342" i="3"/>
  <c r="V342" i="3" s="1"/>
  <c r="N342" i="3"/>
  <c r="H342" i="3"/>
  <c r="U342" i="3" s="1"/>
  <c r="K342" i="3"/>
  <c r="X342" i="3" s="1"/>
  <c r="J342" i="3"/>
  <c r="W342" i="3" s="1"/>
  <c r="K324" i="3"/>
  <c r="X324" i="3" s="1"/>
  <c r="H324" i="3"/>
  <c r="U324" i="3" s="1"/>
  <c r="N324" i="3"/>
  <c r="I324" i="3"/>
  <c r="V324" i="3" s="1"/>
  <c r="J324" i="3"/>
  <c r="W324" i="3" s="1"/>
  <c r="I368" i="3"/>
  <c r="V368" i="3" s="1"/>
  <c r="N368" i="3"/>
  <c r="H368" i="3"/>
  <c r="U368" i="3" s="1"/>
  <c r="K368" i="3"/>
  <c r="X368" i="3" s="1"/>
  <c r="J368" i="3"/>
  <c r="W368" i="3" s="1"/>
  <c r="K318" i="3"/>
  <c r="X318" i="3" s="1"/>
  <c r="J318" i="3"/>
  <c r="W318" i="3" s="1"/>
  <c r="I318" i="3"/>
  <c r="V318" i="3" s="1"/>
  <c r="N318" i="3"/>
  <c r="H318" i="3"/>
  <c r="U318" i="3" s="1"/>
  <c r="I380" i="3"/>
  <c r="V380" i="3" s="1"/>
  <c r="N380" i="3"/>
  <c r="H380" i="3"/>
  <c r="U380" i="3" s="1"/>
  <c r="K380" i="3"/>
  <c r="X380" i="3" s="1"/>
  <c r="J380" i="3"/>
  <c r="W380" i="3" s="1"/>
  <c r="I362" i="3"/>
  <c r="V362" i="3" s="1"/>
  <c r="N362" i="3"/>
  <c r="H362" i="3"/>
  <c r="U362" i="3" s="1"/>
  <c r="K362" i="3"/>
  <c r="X362" i="3" s="1"/>
  <c r="J362" i="3"/>
  <c r="W362" i="3" s="1"/>
  <c r="I434" i="3"/>
  <c r="V434" i="3" s="1"/>
  <c r="N434" i="3"/>
  <c r="H434" i="3"/>
  <c r="U434" i="3" s="1"/>
  <c r="K434" i="3"/>
  <c r="X434" i="3" s="1"/>
  <c r="J434" i="3"/>
  <c r="W434" i="3" s="1"/>
  <c r="I448" i="3"/>
  <c r="V448" i="3" s="1"/>
  <c r="N448" i="3"/>
  <c r="H448" i="3"/>
  <c r="U448" i="3" s="1"/>
  <c r="K448" i="3"/>
  <c r="X448" i="3" s="1"/>
  <c r="J448" i="3"/>
  <c r="W448" i="3" s="1"/>
  <c r="I334" i="3"/>
  <c r="V334" i="3" s="1"/>
  <c r="N334" i="3"/>
  <c r="H334" i="3"/>
  <c r="U334" i="3" s="1"/>
  <c r="K334" i="3"/>
  <c r="X334" i="3" s="1"/>
  <c r="J334" i="3"/>
  <c r="W334" i="3" s="1"/>
  <c r="I360" i="3"/>
  <c r="V360" i="3" s="1"/>
  <c r="N360" i="3"/>
  <c r="H360" i="3"/>
  <c r="U360" i="3" s="1"/>
  <c r="K360" i="3"/>
  <c r="X360" i="3" s="1"/>
  <c r="J360" i="3"/>
  <c r="W360" i="3" s="1"/>
  <c r="K355" i="3"/>
  <c r="X355" i="3" s="1"/>
  <c r="J355" i="3"/>
  <c r="W355" i="3" s="1"/>
  <c r="I355" i="3"/>
  <c r="V355" i="3" s="1"/>
  <c r="H355" i="3"/>
  <c r="U355" i="3" s="1"/>
  <c r="N355" i="3"/>
  <c r="I372" i="3"/>
  <c r="V372" i="3" s="1"/>
  <c r="N372" i="3"/>
  <c r="H372" i="3"/>
  <c r="U372" i="3" s="1"/>
  <c r="K372" i="3"/>
  <c r="X372" i="3" s="1"/>
  <c r="J372" i="3"/>
  <c r="W372" i="3" s="1"/>
  <c r="I386" i="3"/>
  <c r="V386" i="3" s="1"/>
  <c r="N386" i="3"/>
  <c r="H386" i="3"/>
  <c r="U386" i="3" s="1"/>
  <c r="K386" i="3"/>
  <c r="X386" i="3" s="1"/>
  <c r="J386" i="3"/>
  <c r="W386" i="3" s="1"/>
  <c r="I180" i="3"/>
  <c r="V180" i="3" s="1"/>
  <c r="K180" i="3"/>
  <c r="X180" i="3" s="1"/>
  <c r="J180" i="3"/>
  <c r="W180" i="3" s="1"/>
  <c r="N180" i="3"/>
  <c r="H180" i="3"/>
  <c r="U180" i="3" s="1"/>
  <c r="K156" i="3"/>
  <c r="X156" i="3" s="1"/>
  <c r="H156" i="3"/>
  <c r="U156" i="3" s="1"/>
  <c r="N156" i="3"/>
  <c r="J156" i="3"/>
  <c r="W156" i="3" s="1"/>
  <c r="I156" i="3"/>
  <c r="V156" i="3" s="1"/>
  <c r="I166" i="3"/>
  <c r="V166" i="3" s="1"/>
  <c r="K166" i="3"/>
  <c r="X166" i="3" s="1"/>
  <c r="H166" i="3"/>
  <c r="U166" i="3" s="1"/>
  <c r="N166" i="3"/>
  <c r="J166" i="3"/>
  <c r="W166" i="3" s="1"/>
  <c r="I174" i="3"/>
  <c r="V174" i="3" s="1"/>
  <c r="K174" i="3"/>
  <c r="X174" i="3" s="1"/>
  <c r="N174" i="3"/>
  <c r="J174" i="3"/>
  <c r="W174" i="3" s="1"/>
  <c r="H174" i="3"/>
  <c r="U174" i="3" s="1"/>
  <c r="N236" i="3"/>
  <c r="H236" i="3"/>
  <c r="U236" i="3" s="1"/>
  <c r="K236" i="3"/>
  <c r="X236" i="3" s="1"/>
  <c r="I236" i="3"/>
  <c r="V236" i="3" s="1"/>
  <c r="J236" i="3"/>
  <c r="W236" i="3" s="1"/>
  <c r="I168" i="3"/>
  <c r="V168" i="3" s="1"/>
  <c r="K168" i="3"/>
  <c r="X168" i="3" s="1"/>
  <c r="J168" i="3"/>
  <c r="W168" i="3" s="1"/>
  <c r="H168" i="3"/>
  <c r="U168" i="3" s="1"/>
  <c r="N168" i="3"/>
  <c r="I176" i="3"/>
  <c r="V176" i="3" s="1"/>
  <c r="K176" i="3"/>
  <c r="X176" i="3" s="1"/>
  <c r="J176" i="3"/>
  <c r="W176" i="3" s="1"/>
  <c r="H176" i="3"/>
  <c r="U176" i="3" s="1"/>
  <c r="N176" i="3"/>
  <c r="K152" i="3"/>
  <c r="X152" i="3" s="1"/>
  <c r="H152" i="3"/>
  <c r="U152" i="3" s="1"/>
  <c r="J152" i="3"/>
  <c r="W152" i="3" s="1"/>
  <c r="N152" i="3"/>
  <c r="I152" i="3"/>
  <c r="V152" i="3" s="1"/>
  <c r="K164" i="3"/>
  <c r="X164" i="3" s="1"/>
  <c r="H164" i="3"/>
  <c r="U164" i="3" s="1"/>
  <c r="J164" i="3"/>
  <c r="W164" i="3" s="1"/>
  <c r="I164" i="3"/>
  <c r="V164" i="3" s="1"/>
  <c r="N164" i="3"/>
  <c r="K160" i="3"/>
  <c r="X160" i="3" s="1"/>
  <c r="H160" i="3"/>
  <c r="U160" i="3" s="1"/>
  <c r="J160" i="3"/>
  <c r="W160" i="3" s="1"/>
  <c r="I160" i="3"/>
  <c r="V160" i="3" s="1"/>
  <c r="N160" i="3"/>
  <c r="N282" i="3"/>
  <c r="H282" i="3"/>
  <c r="U282" i="3" s="1"/>
  <c r="K282" i="3"/>
  <c r="X282" i="3" s="1"/>
  <c r="J282" i="3"/>
  <c r="W282" i="3" s="1"/>
  <c r="I282" i="3"/>
  <c r="V282" i="3" s="1"/>
  <c r="N274" i="3"/>
  <c r="H274" i="3"/>
  <c r="U274" i="3" s="1"/>
  <c r="K274" i="3"/>
  <c r="X274" i="3" s="1"/>
  <c r="J274" i="3"/>
  <c r="W274" i="3" s="1"/>
  <c r="I274" i="3"/>
  <c r="V274" i="3" s="1"/>
  <c r="K242" i="3"/>
  <c r="X242" i="3" s="1"/>
  <c r="J242" i="3"/>
  <c r="W242" i="3" s="1"/>
  <c r="H242" i="3"/>
  <c r="U242" i="3" s="1"/>
  <c r="N242" i="3"/>
  <c r="I242" i="3"/>
  <c r="V242" i="3" s="1"/>
  <c r="I170" i="3"/>
  <c r="V170" i="3" s="1"/>
  <c r="K170" i="3"/>
  <c r="X170" i="3" s="1"/>
  <c r="N170" i="3"/>
  <c r="J170" i="3"/>
  <c r="W170" i="3" s="1"/>
  <c r="H170" i="3"/>
  <c r="U170" i="3" s="1"/>
  <c r="I178" i="3"/>
  <c r="V178" i="3" s="1"/>
  <c r="K178" i="3"/>
  <c r="X178" i="3" s="1"/>
  <c r="H178" i="3"/>
  <c r="U178" i="3" s="1"/>
  <c r="N178" i="3"/>
  <c r="J178" i="3"/>
  <c r="W178" i="3" s="1"/>
  <c r="N232" i="3"/>
  <c r="H232" i="3"/>
  <c r="U232" i="3" s="1"/>
  <c r="K232" i="3"/>
  <c r="X232" i="3" s="1"/>
  <c r="I232" i="3"/>
  <c r="V232" i="3" s="1"/>
  <c r="J232" i="3"/>
  <c r="W232" i="3" s="1"/>
  <c r="N234" i="3"/>
  <c r="H234" i="3"/>
  <c r="U234" i="3" s="1"/>
  <c r="K234" i="3"/>
  <c r="X234" i="3" s="1"/>
  <c r="I234" i="3"/>
  <c r="V234" i="3" s="1"/>
  <c r="J234" i="3"/>
  <c r="W234" i="3" s="1"/>
  <c r="K254" i="3"/>
  <c r="X254" i="3" s="1"/>
  <c r="H254" i="3"/>
  <c r="U254" i="3" s="1"/>
  <c r="I254" i="3"/>
  <c r="V254" i="3" s="1"/>
  <c r="N254" i="3"/>
  <c r="J254" i="3"/>
  <c r="W254" i="3" s="1"/>
  <c r="K252" i="3"/>
  <c r="X252" i="3" s="1"/>
  <c r="J252" i="3"/>
  <c r="W252" i="3" s="1"/>
  <c r="I252" i="3"/>
  <c r="V252" i="3" s="1"/>
  <c r="N252" i="3"/>
  <c r="H252" i="3"/>
  <c r="U252" i="3" s="1"/>
  <c r="K250" i="3"/>
  <c r="X250" i="3" s="1"/>
  <c r="H250" i="3"/>
  <c r="U250" i="3" s="1"/>
  <c r="J250" i="3"/>
  <c r="W250" i="3" s="1"/>
  <c r="I250" i="3"/>
  <c r="V250" i="3" s="1"/>
  <c r="N250" i="3"/>
  <c r="I172" i="3"/>
  <c r="V172" i="3" s="1"/>
  <c r="K172" i="3"/>
  <c r="X172" i="3" s="1"/>
  <c r="H172" i="3"/>
  <c r="U172" i="3" s="1"/>
  <c r="N172" i="3"/>
  <c r="J172" i="3"/>
  <c r="W172" i="3" s="1"/>
  <c r="N290" i="3"/>
  <c r="H290" i="3"/>
  <c r="U290" i="3" s="1"/>
  <c r="K290" i="3"/>
  <c r="X290" i="3" s="1"/>
  <c r="J290" i="3"/>
  <c r="W290" i="3" s="1"/>
  <c r="I290" i="3"/>
  <c r="V290" i="3" s="1"/>
  <c r="N266" i="3"/>
  <c r="H266" i="3"/>
  <c r="U266" i="3" s="1"/>
  <c r="J266" i="3"/>
  <c r="W266" i="3" s="1"/>
  <c r="I266" i="3"/>
  <c r="V266" i="3" s="1"/>
  <c r="K266" i="3"/>
  <c r="X266" i="3" s="1"/>
  <c r="N238" i="3"/>
  <c r="H238" i="3"/>
  <c r="U238" i="3" s="1"/>
  <c r="K238" i="3"/>
  <c r="X238" i="3" s="1"/>
  <c r="I238" i="3"/>
  <c r="V238" i="3" s="1"/>
  <c r="J238" i="3"/>
  <c r="W238" i="3" s="1"/>
  <c r="K246" i="3"/>
  <c r="X246" i="3" s="1"/>
  <c r="H246" i="3"/>
  <c r="U246" i="3" s="1"/>
  <c r="N246" i="3"/>
  <c r="I246" i="3"/>
  <c r="V246" i="3" s="1"/>
  <c r="J246" i="3"/>
  <c r="W246" i="3" s="1"/>
  <c r="D121" i="3"/>
  <c r="S9" i="3"/>
  <c r="G9" i="3" s="1"/>
  <c r="S51" i="3"/>
  <c r="G51" i="3" s="1"/>
  <c r="S71" i="3"/>
  <c r="G71" i="3" s="1"/>
  <c r="S81" i="3"/>
  <c r="S130" i="3"/>
  <c r="S141" i="3"/>
  <c r="G141" i="3" s="1"/>
  <c r="S41" i="3"/>
  <c r="G41" i="3" s="1"/>
  <c r="S61" i="3"/>
  <c r="G61" i="3" s="1"/>
  <c r="S69" i="3"/>
  <c r="G69" i="3" s="1"/>
  <c r="S129" i="3"/>
  <c r="S140" i="3"/>
  <c r="D140" i="3" s="1"/>
  <c r="AU28" i="3"/>
  <c r="AU26" i="3"/>
  <c r="J141" i="3"/>
  <c r="W141" i="3" s="1"/>
  <c r="S30" i="3"/>
  <c r="S20" i="3"/>
  <c r="G20" i="3" s="1"/>
  <c r="S19" i="3"/>
  <c r="G19" i="3" s="1"/>
  <c r="S29" i="3"/>
  <c r="S40" i="3"/>
  <c r="S49" i="3"/>
  <c r="S60" i="3"/>
  <c r="S79" i="3"/>
  <c r="S90" i="3"/>
  <c r="S99" i="3"/>
  <c r="S110" i="3"/>
  <c r="S119" i="3"/>
  <c r="S39" i="3"/>
  <c r="S50" i="3"/>
  <c r="S59" i="3"/>
  <c r="S89" i="3"/>
  <c r="S100" i="3"/>
  <c r="S109" i="3"/>
  <c r="S120" i="3"/>
  <c r="S151" i="3"/>
  <c r="S10" i="3"/>
  <c r="D10" i="3" s="1"/>
  <c r="S11" i="3"/>
  <c r="G11" i="3" s="1"/>
  <c r="AU27" i="3"/>
  <c r="G150" i="3" l="1"/>
  <c r="I150" i="3" s="1"/>
  <c r="V150" i="3" s="1"/>
  <c r="D21" i="3"/>
  <c r="G31" i="3"/>
  <c r="H31" i="3" s="1"/>
  <c r="U31" i="3" s="1"/>
  <c r="J71" i="3"/>
  <c r="W71" i="3" s="1"/>
  <c r="K101" i="3"/>
  <c r="X101" i="3" s="1"/>
  <c r="J51" i="3"/>
  <c r="W51" i="3" s="1"/>
  <c r="N41" i="3"/>
  <c r="D149" i="3"/>
  <c r="N101" i="3"/>
  <c r="D101" i="3"/>
  <c r="K41" i="3"/>
  <c r="X41" i="3" s="1"/>
  <c r="I141" i="3"/>
  <c r="V141" i="3" s="1"/>
  <c r="J139" i="3"/>
  <c r="W139" i="3" s="1"/>
  <c r="K121" i="3"/>
  <c r="X121" i="3" s="1"/>
  <c r="I101" i="3"/>
  <c r="V101" i="3" s="1"/>
  <c r="D69" i="3"/>
  <c r="H19" i="3"/>
  <c r="K19" i="3"/>
  <c r="I19" i="3"/>
  <c r="J19" i="3"/>
  <c r="N11" i="3"/>
  <c r="H11" i="3"/>
  <c r="K11" i="3"/>
  <c r="I11" i="3"/>
  <c r="J11" i="3"/>
  <c r="H21" i="3"/>
  <c r="K21" i="3"/>
  <c r="I21" i="3"/>
  <c r="J21" i="3"/>
  <c r="N9" i="3"/>
  <c r="J9" i="3"/>
  <c r="I9" i="3"/>
  <c r="K9" i="3"/>
  <c r="H9" i="3"/>
  <c r="H20" i="3"/>
  <c r="J20" i="3"/>
  <c r="I20" i="3"/>
  <c r="K20" i="3"/>
  <c r="J121" i="3"/>
  <c r="W121" i="3" s="1"/>
  <c r="I121" i="3"/>
  <c r="V121" i="3" s="1"/>
  <c r="H121" i="3"/>
  <c r="U121" i="3" s="1"/>
  <c r="N121" i="3"/>
  <c r="D131" i="3"/>
  <c r="D70" i="3"/>
  <c r="H41" i="3"/>
  <c r="U41" i="3" s="1"/>
  <c r="N20" i="3"/>
  <c r="K139" i="3"/>
  <c r="X139" i="3" s="1"/>
  <c r="G91" i="3"/>
  <c r="J91" i="3" s="1"/>
  <c r="W91" i="3" s="1"/>
  <c r="H51" i="3"/>
  <c r="U51" i="3" s="1"/>
  <c r="D51" i="3"/>
  <c r="N141" i="3"/>
  <c r="N51" i="3"/>
  <c r="K141" i="3"/>
  <c r="X141" i="3" s="1"/>
  <c r="N131" i="3"/>
  <c r="H131" i="3"/>
  <c r="U131" i="3" s="1"/>
  <c r="I131" i="3"/>
  <c r="V131" i="3" s="1"/>
  <c r="J70" i="3"/>
  <c r="W70" i="3" s="1"/>
  <c r="N70" i="3"/>
  <c r="J101" i="3"/>
  <c r="W101" i="3" s="1"/>
  <c r="K51" i="3"/>
  <c r="X51" i="3" s="1"/>
  <c r="I51" i="3"/>
  <c r="V51" i="3" s="1"/>
  <c r="H101" i="3"/>
  <c r="U101" i="3" s="1"/>
  <c r="D141" i="3"/>
  <c r="H141" i="3"/>
  <c r="U141" i="3" s="1"/>
  <c r="N69" i="3"/>
  <c r="K69" i="3"/>
  <c r="X69" i="3" s="1"/>
  <c r="H69" i="3"/>
  <c r="U69" i="3" s="1"/>
  <c r="I69" i="3"/>
  <c r="V69" i="3" s="1"/>
  <c r="J69" i="3"/>
  <c r="W69" i="3" s="1"/>
  <c r="J41" i="3"/>
  <c r="W41" i="3" s="1"/>
  <c r="I41" i="3"/>
  <c r="V41" i="3" s="1"/>
  <c r="H71" i="3"/>
  <c r="U71" i="3" s="1"/>
  <c r="G140" i="3"/>
  <c r="G80" i="3"/>
  <c r="D41" i="3"/>
  <c r="G111" i="3"/>
  <c r="N21" i="3"/>
  <c r="J61" i="3"/>
  <c r="W61" i="3" s="1"/>
  <c r="I61" i="3"/>
  <c r="V61" i="3" s="1"/>
  <c r="H61" i="3"/>
  <c r="U61" i="3" s="1"/>
  <c r="K61" i="3"/>
  <c r="X61" i="3" s="1"/>
  <c r="N61" i="3"/>
  <c r="D9" i="3"/>
  <c r="D61" i="3"/>
  <c r="D11" i="3"/>
  <c r="N139" i="3"/>
  <c r="H139" i="3"/>
  <c r="U139" i="3" s="1"/>
  <c r="D139" i="3"/>
  <c r="I139" i="3"/>
  <c r="V139" i="3" s="1"/>
  <c r="D19" i="3"/>
  <c r="H70" i="3"/>
  <c r="U70" i="3" s="1"/>
  <c r="K71" i="3"/>
  <c r="X71" i="3" s="1"/>
  <c r="I71" i="3"/>
  <c r="V71" i="3" s="1"/>
  <c r="D129" i="3"/>
  <c r="G129" i="3"/>
  <c r="K70" i="3"/>
  <c r="X70" i="3" s="1"/>
  <c r="N71" i="3"/>
  <c r="G130" i="3"/>
  <c r="D130" i="3"/>
  <c r="I70" i="3"/>
  <c r="V70" i="3" s="1"/>
  <c r="D71" i="3"/>
  <c r="G81" i="3"/>
  <c r="D81" i="3"/>
  <c r="D151" i="3"/>
  <c r="G151" i="3"/>
  <c r="G89" i="3"/>
  <c r="D89" i="3"/>
  <c r="G99" i="3"/>
  <c r="D99" i="3"/>
  <c r="G49" i="3"/>
  <c r="D49" i="3"/>
  <c r="G120" i="3"/>
  <c r="D120" i="3"/>
  <c r="G59" i="3"/>
  <c r="D59" i="3"/>
  <c r="G90" i="3"/>
  <c r="D90" i="3"/>
  <c r="G40" i="3"/>
  <c r="D40" i="3"/>
  <c r="K131" i="3"/>
  <c r="X131" i="3" s="1"/>
  <c r="J131" i="3"/>
  <c r="W131" i="3" s="1"/>
  <c r="H150" i="3"/>
  <c r="U150" i="3" s="1"/>
  <c r="K150" i="3"/>
  <c r="X150" i="3" s="1"/>
  <c r="G109" i="3"/>
  <c r="D109" i="3"/>
  <c r="G50" i="3"/>
  <c r="D50" i="3"/>
  <c r="G119" i="3"/>
  <c r="D119" i="3"/>
  <c r="G79" i="3"/>
  <c r="D79" i="3"/>
  <c r="G29" i="3"/>
  <c r="D29" i="3"/>
  <c r="I149" i="3"/>
  <c r="V149" i="3" s="1"/>
  <c r="J149" i="3"/>
  <c r="W149" i="3" s="1"/>
  <c r="K149" i="3"/>
  <c r="X149" i="3" s="1"/>
  <c r="H149" i="3"/>
  <c r="U149" i="3" s="1"/>
  <c r="N149" i="3"/>
  <c r="D20" i="3"/>
  <c r="G100" i="3"/>
  <c r="D100" i="3"/>
  <c r="G39" i="3"/>
  <c r="D39" i="3"/>
  <c r="G110" i="3"/>
  <c r="D110" i="3"/>
  <c r="G60" i="3"/>
  <c r="D60" i="3"/>
  <c r="G30" i="3"/>
  <c r="D30" i="3"/>
  <c r="N19" i="3"/>
  <c r="G10" i="3"/>
  <c r="J150" i="3" l="1"/>
  <c r="W150" i="3" s="1"/>
  <c r="N150" i="3"/>
  <c r="N31" i="3"/>
  <c r="I31" i="3"/>
  <c r="V31" i="3" s="1"/>
  <c r="K31" i="3"/>
  <c r="X31" i="3" s="1"/>
  <c r="J31" i="3"/>
  <c r="W31" i="3" s="1"/>
  <c r="I140" i="3"/>
  <c r="V140" i="3" s="1"/>
  <c r="I111" i="3"/>
  <c r="V111" i="3" s="1"/>
  <c r="H91" i="3"/>
  <c r="U91" i="3" s="1"/>
  <c r="K80" i="3"/>
  <c r="X80" i="3" s="1"/>
  <c r="K10" i="3"/>
  <c r="I10" i="3"/>
  <c r="H10" i="3"/>
  <c r="J10" i="3"/>
  <c r="K140" i="3"/>
  <c r="X140" i="3" s="1"/>
  <c r="N140" i="3"/>
  <c r="H140" i="3"/>
  <c r="U140" i="3" s="1"/>
  <c r="N91" i="3"/>
  <c r="J80" i="3"/>
  <c r="W80" i="3" s="1"/>
  <c r="H80" i="3"/>
  <c r="U80" i="3" s="1"/>
  <c r="I91" i="3"/>
  <c r="V91" i="3" s="1"/>
  <c r="J140" i="3"/>
  <c r="W140" i="3" s="1"/>
  <c r="K91" i="3"/>
  <c r="X91" i="3" s="1"/>
  <c r="H111" i="3"/>
  <c r="U111" i="3" s="1"/>
  <c r="N111" i="3"/>
  <c r="K111" i="3"/>
  <c r="X111" i="3" s="1"/>
  <c r="J111" i="3"/>
  <c r="W111" i="3" s="1"/>
  <c r="N80" i="3"/>
  <c r="I80" i="3"/>
  <c r="V80" i="3" s="1"/>
  <c r="H130" i="3"/>
  <c r="U130" i="3" s="1"/>
  <c r="J130" i="3"/>
  <c r="W130" i="3" s="1"/>
  <c r="K130" i="3"/>
  <c r="X130" i="3" s="1"/>
  <c r="N130" i="3"/>
  <c r="I130" i="3"/>
  <c r="V130" i="3" s="1"/>
  <c r="H129" i="3"/>
  <c r="U129" i="3" s="1"/>
  <c r="J129" i="3"/>
  <c r="W129" i="3" s="1"/>
  <c r="K129" i="3"/>
  <c r="X129" i="3" s="1"/>
  <c r="N129" i="3"/>
  <c r="I129" i="3"/>
  <c r="V129" i="3" s="1"/>
  <c r="N81" i="3"/>
  <c r="K81" i="3"/>
  <c r="X81" i="3" s="1"/>
  <c r="I81" i="3"/>
  <c r="V81" i="3" s="1"/>
  <c r="H81" i="3"/>
  <c r="U81" i="3" s="1"/>
  <c r="J81" i="3"/>
  <c r="W81" i="3" s="1"/>
  <c r="K29" i="3"/>
  <c r="X29" i="3" s="1"/>
  <c r="I29" i="3"/>
  <c r="V29" i="3" s="1"/>
  <c r="N29" i="3"/>
  <c r="J29" i="3"/>
  <c r="W29" i="3" s="1"/>
  <c r="H29" i="3"/>
  <c r="U29" i="3" s="1"/>
  <c r="H119" i="3"/>
  <c r="U119" i="3" s="1"/>
  <c r="I119" i="3"/>
  <c r="V119" i="3" s="1"/>
  <c r="K119" i="3"/>
  <c r="X119" i="3" s="1"/>
  <c r="N119" i="3"/>
  <c r="J119" i="3"/>
  <c r="W119" i="3" s="1"/>
  <c r="J109" i="3"/>
  <c r="W109" i="3" s="1"/>
  <c r="H109" i="3"/>
  <c r="U109" i="3" s="1"/>
  <c r="I109" i="3"/>
  <c r="V109" i="3" s="1"/>
  <c r="N109" i="3"/>
  <c r="K109" i="3"/>
  <c r="X109" i="3" s="1"/>
  <c r="I30" i="3"/>
  <c r="V30" i="3" s="1"/>
  <c r="K30" i="3"/>
  <c r="X30" i="3" s="1"/>
  <c r="H30" i="3"/>
  <c r="U30" i="3" s="1"/>
  <c r="J30" i="3"/>
  <c r="W30" i="3" s="1"/>
  <c r="N30" i="3"/>
  <c r="J110" i="3"/>
  <c r="W110" i="3" s="1"/>
  <c r="I110" i="3"/>
  <c r="V110" i="3" s="1"/>
  <c r="K110" i="3"/>
  <c r="X110" i="3" s="1"/>
  <c r="N110" i="3"/>
  <c r="H110" i="3"/>
  <c r="U110" i="3" s="1"/>
  <c r="K100" i="3"/>
  <c r="X100" i="3" s="1"/>
  <c r="J100" i="3"/>
  <c r="W100" i="3" s="1"/>
  <c r="H100" i="3"/>
  <c r="U100" i="3" s="1"/>
  <c r="I100" i="3"/>
  <c r="V100" i="3" s="1"/>
  <c r="N100" i="3"/>
  <c r="K90" i="3"/>
  <c r="X90" i="3" s="1"/>
  <c r="N90" i="3"/>
  <c r="H90" i="3"/>
  <c r="U90" i="3" s="1"/>
  <c r="I90" i="3"/>
  <c r="V90" i="3" s="1"/>
  <c r="J90" i="3"/>
  <c r="W90" i="3" s="1"/>
  <c r="N59" i="3"/>
  <c r="I59" i="3"/>
  <c r="V59" i="3" s="1"/>
  <c r="H59" i="3"/>
  <c r="U59" i="3" s="1"/>
  <c r="J59" i="3"/>
  <c r="W59" i="3" s="1"/>
  <c r="K59" i="3"/>
  <c r="X59" i="3" s="1"/>
  <c r="N49" i="3"/>
  <c r="H49" i="3"/>
  <c r="U49" i="3" s="1"/>
  <c r="J49" i="3"/>
  <c r="W49" i="3" s="1"/>
  <c r="I49" i="3"/>
  <c r="V49" i="3" s="1"/>
  <c r="K49" i="3"/>
  <c r="X49" i="3" s="1"/>
  <c r="K89" i="3"/>
  <c r="X89" i="3" s="1"/>
  <c r="N89" i="3"/>
  <c r="I89" i="3"/>
  <c r="V89" i="3" s="1"/>
  <c r="H89" i="3"/>
  <c r="U89" i="3" s="1"/>
  <c r="J89" i="3"/>
  <c r="W89" i="3" s="1"/>
  <c r="H79" i="3"/>
  <c r="U79" i="3" s="1"/>
  <c r="J79" i="3"/>
  <c r="W79" i="3" s="1"/>
  <c r="K79" i="3"/>
  <c r="X79" i="3" s="1"/>
  <c r="I79" i="3"/>
  <c r="V79" i="3" s="1"/>
  <c r="N79" i="3"/>
  <c r="J50" i="3"/>
  <c r="W50" i="3" s="1"/>
  <c r="N50" i="3"/>
  <c r="K50" i="3"/>
  <c r="X50" i="3" s="1"/>
  <c r="H50" i="3"/>
  <c r="U50" i="3" s="1"/>
  <c r="I50" i="3"/>
  <c r="V50" i="3" s="1"/>
  <c r="J151" i="3"/>
  <c r="W151" i="3" s="1"/>
  <c r="K151" i="3"/>
  <c r="X151" i="3" s="1"/>
  <c r="H151" i="3"/>
  <c r="U151" i="3" s="1"/>
  <c r="N151" i="3"/>
  <c r="I151" i="3"/>
  <c r="V151" i="3" s="1"/>
  <c r="N10" i="3"/>
  <c r="N60" i="3"/>
  <c r="I60" i="3"/>
  <c r="V60" i="3" s="1"/>
  <c r="K60" i="3"/>
  <c r="X60" i="3" s="1"/>
  <c r="H60" i="3"/>
  <c r="U60" i="3" s="1"/>
  <c r="J60" i="3"/>
  <c r="W60" i="3" s="1"/>
  <c r="K39" i="3"/>
  <c r="X39" i="3" s="1"/>
  <c r="N39" i="3"/>
  <c r="I39" i="3"/>
  <c r="V39" i="3" s="1"/>
  <c r="H39" i="3"/>
  <c r="U39" i="3" s="1"/>
  <c r="J39" i="3"/>
  <c r="W39" i="3" s="1"/>
  <c r="N40" i="3"/>
  <c r="K40" i="3"/>
  <c r="X40" i="3" s="1"/>
  <c r="I40" i="3"/>
  <c r="V40" i="3" s="1"/>
  <c r="H40" i="3"/>
  <c r="U40" i="3" s="1"/>
  <c r="J40" i="3"/>
  <c r="W40" i="3" s="1"/>
  <c r="K120" i="3"/>
  <c r="X120" i="3" s="1"/>
  <c r="H120" i="3"/>
  <c r="U120" i="3" s="1"/>
  <c r="J120" i="3"/>
  <c r="W120" i="3" s="1"/>
  <c r="N120" i="3"/>
  <c r="I120" i="3"/>
  <c r="V120" i="3" s="1"/>
  <c r="N99" i="3"/>
  <c r="I99" i="3"/>
  <c r="V99" i="3" s="1"/>
  <c r="K99" i="3"/>
  <c r="X99" i="3" s="1"/>
  <c r="H99" i="3"/>
  <c r="U99" i="3" s="1"/>
  <c r="J99" i="3"/>
  <c r="W99" i="3" s="1"/>
  <c r="Q453" i="3" l="1"/>
  <c r="R453" i="3"/>
  <c r="Q454" i="3"/>
  <c r="R454" i="3"/>
  <c r="Q455" i="3"/>
  <c r="R455" i="3"/>
  <c r="Q456" i="3"/>
  <c r="R456" i="3"/>
  <c r="Q457" i="3"/>
  <c r="R457" i="3"/>
  <c r="Q458" i="3"/>
  <c r="R458" i="3"/>
  <c r="Q459" i="3"/>
  <c r="R459" i="3"/>
  <c r="Q460" i="3"/>
  <c r="R460" i="3"/>
  <c r="Q461" i="3"/>
  <c r="R461" i="3"/>
  <c r="Q462" i="3"/>
  <c r="R462" i="3"/>
  <c r="Q463" i="3"/>
  <c r="R463" i="3"/>
  <c r="Q464" i="3"/>
  <c r="R464" i="3"/>
  <c r="Q465" i="3"/>
  <c r="R465" i="3"/>
  <c r="Q466" i="3"/>
  <c r="R466" i="3"/>
  <c r="Q467" i="3"/>
  <c r="R467" i="3"/>
  <c r="Q468" i="3"/>
  <c r="R468" i="3"/>
  <c r="Q469" i="3"/>
  <c r="R469" i="3"/>
  <c r="Q470" i="3"/>
  <c r="R470" i="3"/>
  <c r="Q471" i="3"/>
  <c r="R471" i="3"/>
  <c r="Q472" i="3"/>
  <c r="R472" i="3"/>
  <c r="R452" i="3"/>
  <c r="Q452" i="3"/>
  <c r="S470" i="3" l="1"/>
  <c r="G470" i="3" s="1"/>
  <c r="S458" i="3"/>
  <c r="D458" i="3" s="1"/>
  <c r="S454" i="3"/>
  <c r="G454" i="3" s="1"/>
  <c r="S452" i="3"/>
  <c r="D452" i="3" s="1"/>
  <c r="S465" i="3"/>
  <c r="G465" i="3" s="1"/>
  <c r="S456" i="3"/>
  <c r="G456" i="3" s="1"/>
  <c r="S471" i="3"/>
  <c r="G471" i="3" s="1"/>
  <c r="S469" i="3"/>
  <c r="G469" i="3" s="1"/>
  <c r="S467" i="3"/>
  <c r="G467" i="3" s="1"/>
  <c r="S463" i="3"/>
  <c r="G463" i="3" s="1"/>
  <c r="S461" i="3"/>
  <c r="G461" i="3" s="1"/>
  <c r="S455" i="3"/>
  <c r="G455" i="3" s="1"/>
  <c r="S453" i="3"/>
  <c r="G453" i="3" s="1"/>
  <c r="S464" i="3"/>
  <c r="G464" i="3" s="1"/>
  <c r="S466" i="3"/>
  <c r="G466" i="3" s="1"/>
  <c r="S457" i="3"/>
  <c r="G457" i="3" s="1"/>
  <c r="S472" i="3"/>
  <c r="D472" i="3" s="1"/>
  <c r="S468" i="3"/>
  <c r="G468" i="3" s="1"/>
  <c r="S462" i="3"/>
  <c r="G462" i="3" s="1"/>
  <c r="S459" i="3"/>
  <c r="D459" i="3" s="1"/>
  <c r="S460" i="3"/>
  <c r="G460" i="3" s="1"/>
  <c r="K469" i="3" l="1"/>
  <c r="X469" i="3" s="1"/>
  <c r="I465" i="3"/>
  <c r="V465" i="3" s="1"/>
  <c r="H457" i="3"/>
  <c r="U457" i="3" s="1"/>
  <c r="J453" i="3"/>
  <c r="W453" i="3" s="1"/>
  <c r="D470" i="3"/>
  <c r="G458" i="3"/>
  <c r="G452" i="3"/>
  <c r="K465" i="3"/>
  <c r="X465" i="3" s="1"/>
  <c r="J469" i="3"/>
  <c r="W469" i="3" s="1"/>
  <c r="N469" i="3"/>
  <c r="D454" i="3"/>
  <c r="D456" i="3"/>
  <c r="D468" i="3"/>
  <c r="D463" i="3"/>
  <c r="D464" i="3"/>
  <c r="K453" i="3"/>
  <c r="X453" i="3" s="1"/>
  <c r="I469" i="3"/>
  <c r="V469" i="3" s="1"/>
  <c r="G459" i="3"/>
  <c r="D455" i="3"/>
  <c r="D453" i="3"/>
  <c r="I453" i="3"/>
  <c r="D467" i="3"/>
  <c r="H465" i="3"/>
  <c r="D465" i="3"/>
  <c r="N453" i="3"/>
  <c r="N465" i="3"/>
  <c r="I461" i="3"/>
  <c r="V461" i="3" s="1"/>
  <c r="H453" i="3"/>
  <c r="J465" i="3"/>
  <c r="W465" i="3" s="1"/>
  <c r="K461" i="3"/>
  <c r="X461" i="3" s="1"/>
  <c r="N457" i="3"/>
  <c r="H469" i="3"/>
  <c r="D469" i="3"/>
  <c r="J457" i="3"/>
  <c r="D466" i="3"/>
  <c r="N461" i="3"/>
  <c r="D471" i="3"/>
  <c r="D462" i="3"/>
  <c r="J461" i="3"/>
  <c r="W461" i="3" s="1"/>
  <c r="H461" i="3"/>
  <c r="D461" i="3"/>
  <c r="I457" i="3"/>
  <c r="V457" i="3" s="1"/>
  <c r="G472" i="3"/>
  <c r="D457" i="3"/>
  <c r="K457" i="3"/>
  <c r="X457" i="3" s="1"/>
  <c r="D460" i="3"/>
  <c r="H462" i="3"/>
  <c r="N462" i="3"/>
  <c r="I462" i="3"/>
  <c r="J462" i="3"/>
  <c r="W462" i="3" s="1"/>
  <c r="K462" i="3"/>
  <c r="X462" i="3" s="1"/>
  <c r="H466" i="3"/>
  <c r="N466" i="3"/>
  <c r="I466" i="3"/>
  <c r="V466" i="3" s="1"/>
  <c r="K466" i="3"/>
  <c r="X466" i="3" s="1"/>
  <c r="J466" i="3"/>
  <c r="H454" i="3"/>
  <c r="N454" i="3"/>
  <c r="I454" i="3"/>
  <c r="V454" i="3" s="1"/>
  <c r="K454" i="3"/>
  <c r="X454" i="3" s="1"/>
  <c r="J454" i="3"/>
  <c r="H470" i="3"/>
  <c r="J470" i="3"/>
  <c r="W470" i="3" s="1"/>
  <c r="N470" i="3"/>
  <c r="I470" i="3"/>
  <c r="V470" i="3" s="1"/>
  <c r="K470" i="3"/>
  <c r="X470" i="3" s="1"/>
  <c r="H468" i="3"/>
  <c r="I468" i="3"/>
  <c r="J468" i="3"/>
  <c r="W468" i="3" s="1"/>
  <c r="N468" i="3"/>
  <c r="K468" i="3"/>
  <c r="X468" i="3" s="1"/>
  <c r="H456" i="3"/>
  <c r="I456" i="3"/>
  <c r="J456" i="3"/>
  <c r="W456" i="3" s="1"/>
  <c r="N456" i="3"/>
  <c r="K456" i="3"/>
  <c r="X456" i="3" s="1"/>
  <c r="H463" i="3"/>
  <c r="I463" i="3"/>
  <c r="V463" i="3" s="1"/>
  <c r="N463" i="3"/>
  <c r="K463" i="3"/>
  <c r="X463" i="3" s="1"/>
  <c r="J463" i="3"/>
  <c r="H460" i="3"/>
  <c r="I460" i="3"/>
  <c r="V460" i="3" s="1"/>
  <c r="N460" i="3"/>
  <c r="K460" i="3"/>
  <c r="X460" i="3" s="1"/>
  <c r="J460" i="3"/>
  <c r="H467" i="3"/>
  <c r="J467" i="3"/>
  <c r="W467" i="3" s="1"/>
  <c r="I467" i="3"/>
  <c r="V467" i="3" s="1"/>
  <c r="N467" i="3"/>
  <c r="K467" i="3"/>
  <c r="X467" i="3" s="1"/>
  <c r="H455" i="3"/>
  <c r="J455" i="3"/>
  <c r="W455" i="3" s="1"/>
  <c r="I455" i="3"/>
  <c r="V455" i="3" s="1"/>
  <c r="N455" i="3"/>
  <c r="K455" i="3"/>
  <c r="X455" i="3" s="1"/>
  <c r="H464" i="3"/>
  <c r="J464" i="3"/>
  <c r="W464" i="3" s="1"/>
  <c r="I464" i="3"/>
  <c r="V464" i="3" s="1"/>
  <c r="N464" i="3"/>
  <c r="K464" i="3"/>
  <c r="X464" i="3" s="1"/>
  <c r="H471" i="3"/>
  <c r="I471" i="3"/>
  <c r="N471" i="3"/>
  <c r="J471" i="3"/>
  <c r="W471" i="3" s="1"/>
  <c r="K471" i="3"/>
  <c r="X471" i="3" s="1"/>
  <c r="Q102" i="3"/>
  <c r="R102" i="3"/>
  <c r="Q103" i="3"/>
  <c r="R103" i="3"/>
  <c r="Q104" i="3"/>
  <c r="R104" i="3"/>
  <c r="Q105" i="3"/>
  <c r="R105" i="3"/>
  <c r="Q106" i="3"/>
  <c r="R106" i="3"/>
  <c r="Q107" i="3"/>
  <c r="R107" i="3"/>
  <c r="Q108" i="3"/>
  <c r="R108" i="3"/>
  <c r="Q112" i="3"/>
  <c r="R112" i="3"/>
  <c r="Q113" i="3"/>
  <c r="R113" i="3"/>
  <c r="Q114" i="3"/>
  <c r="R114" i="3"/>
  <c r="Q115" i="3"/>
  <c r="R115" i="3"/>
  <c r="Q116" i="3"/>
  <c r="R116" i="3"/>
  <c r="Q117" i="3"/>
  <c r="R117" i="3"/>
  <c r="Q118" i="3"/>
  <c r="R118" i="3"/>
  <c r="Q122" i="3"/>
  <c r="R122" i="3"/>
  <c r="Q123" i="3"/>
  <c r="R123" i="3"/>
  <c r="Q124" i="3"/>
  <c r="R124" i="3"/>
  <c r="Q125" i="3"/>
  <c r="R125" i="3"/>
  <c r="Q126" i="3"/>
  <c r="R126" i="3"/>
  <c r="Q127" i="3"/>
  <c r="R127" i="3"/>
  <c r="Q128" i="3"/>
  <c r="R128" i="3"/>
  <c r="Q132" i="3"/>
  <c r="R132" i="3"/>
  <c r="Q133" i="3"/>
  <c r="R133" i="3"/>
  <c r="Q134" i="3"/>
  <c r="R134" i="3"/>
  <c r="Q135" i="3"/>
  <c r="R135" i="3"/>
  <c r="Q136" i="3"/>
  <c r="R136" i="3"/>
  <c r="Q137" i="3"/>
  <c r="R137" i="3"/>
  <c r="Q138" i="3"/>
  <c r="R138" i="3"/>
  <c r="Q142" i="3"/>
  <c r="R142" i="3"/>
  <c r="Q143" i="3"/>
  <c r="R143" i="3"/>
  <c r="Q144" i="3"/>
  <c r="R144" i="3"/>
  <c r="Q145" i="3"/>
  <c r="R145" i="3"/>
  <c r="Q146" i="3"/>
  <c r="R146" i="3"/>
  <c r="Q147" i="3"/>
  <c r="R147" i="3"/>
  <c r="Q148" i="3"/>
  <c r="R148" i="3"/>
  <c r="I459" i="3" l="1"/>
  <c r="I458" i="3"/>
  <c r="V458" i="3" s="1"/>
  <c r="N452" i="3"/>
  <c r="U469" i="3"/>
  <c r="U453" i="3"/>
  <c r="U456" i="3"/>
  <c r="U466" i="3"/>
  <c r="U468" i="3"/>
  <c r="U462" i="3"/>
  <c r="U465" i="3"/>
  <c r="U471" i="3"/>
  <c r="U460" i="3"/>
  <c r="U463" i="3"/>
  <c r="U454" i="3"/>
  <c r="I452" i="3"/>
  <c r="V452" i="3" s="1"/>
  <c r="K452" i="3"/>
  <c r="X452" i="3" s="1"/>
  <c r="N458" i="3"/>
  <c r="J452" i="3"/>
  <c r="W452" i="3" s="1"/>
  <c r="H452" i="3"/>
  <c r="K458" i="3"/>
  <c r="X458" i="3" s="1"/>
  <c r="H458" i="3"/>
  <c r="J458" i="3"/>
  <c r="W458" i="3" s="1"/>
  <c r="V471" i="3"/>
  <c r="W460" i="3"/>
  <c r="U464" i="3"/>
  <c r="W463" i="3"/>
  <c r="V456" i="3"/>
  <c r="U470" i="3"/>
  <c r="W457" i="3"/>
  <c r="V459" i="3"/>
  <c r="U455" i="3"/>
  <c r="V468" i="3"/>
  <c r="W454" i="3"/>
  <c r="V462" i="3"/>
  <c r="V453" i="3"/>
  <c r="U467" i="3"/>
  <c r="W466" i="3"/>
  <c r="U461" i="3"/>
  <c r="N459" i="3"/>
  <c r="K459" i="3"/>
  <c r="X459" i="3" s="1"/>
  <c r="H459" i="3"/>
  <c r="J459" i="3"/>
  <c r="W459" i="3" s="1"/>
  <c r="S146" i="3"/>
  <c r="D146" i="3" s="1"/>
  <c r="S147" i="3"/>
  <c r="G147" i="3" s="1"/>
  <c r="N147" i="3" s="1"/>
  <c r="K472" i="3"/>
  <c r="X472" i="3" s="1"/>
  <c r="S128" i="3"/>
  <c r="G128" i="3" s="1"/>
  <c r="S145" i="3"/>
  <c r="G145" i="3" s="1"/>
  <c r="S138" i="3"/>
  <c r="G138" i="3" s="1"/>
  <c r="S134" i="3"/>
  <c r="D134" i="3" s="1"/>
  <c r="S123" i="3"/>
  <c r="D123" i="3" s="1"/>
  <c r="S118" i="3"/>
  <c r="D118" i="3" s="1"/>
  <c r="S114" i="3"/>
  <c r="D114" i="3" s="1"/>
  <c r="S107" i="3"/>
  <c r="G107" i="3" s="1"/>
  <c r="I472" i="3"/>
  <c r="V472" i="3" s="1"/>
  <c r="S106" i="3"/>
  <c r="G106" i="3" s="1"/>
  <c r="S102" i="3"/>
  <c r="D102" i="3" s="1"/>
  <c r="N472" i="3"/>
  <c r="J472" i="3"/>
  <c r="H472" i="3"/>
  <c r="S124" i="3"/>
  <c r="D124" i="3" s="1"/>
  <c r="S117" i="3"/>
  <c r="G117" i="3" s="1"/>
  <c r="S115" i="3"/>
  <c r="G115" i="3" s="1"/>
  <c r="S113" i="3"/>
  <c r="D113" i="3" s="1"/>
  <c r="S125" i="3"/>
  <c r="G125" i="3" s="1"/>
  <c r="S142" i="3"/>
  <c r="S137" i="3"/>
  <c r="G137" i="3" s="1"/>
  <c r="S135" i="3"/>
  <c r="G135" i="3" s="1"/>
  <c r="S143" i="3"/>
  <c r="G143" i="3" s="1"/>
  <c r="S133" i="3"/>
  <c r="D133" i="3" s="1"/>
  <c r="S148" i="3"/>
  <c r="S136" i="3"/>
  <c r="S126" i="3"/>
  <c r="S104" i="3"/>
  <c r="D104" i="3" s="1"/>
  <c r="S108" i="3"/>
  <c r="D108" i="3" s="1"/>
  <c r="S144" i="3"/>
  <c r="G144" i="3" s="1"/>
  <c r="S132" i="3"/>
  <c r="S127" i="3"/>
  <c r="S122" i="3"/>
  <c r="S112" i="3"/>
  <c r="S103" i="3"/>
  <c r="S105" i="3"/>
  <c r="S116" i="3"/>
  <c r="G4" i="4"/>
  <c r="C3" i="4"/>
  <c r="C4" i="4" s="1"/>
  <c r="C2" i="4"/>
  <c r="D147" i="3" l="1"/>
  <c r="U472" i="3"/>
  <c r="U459" i="3"/>
  <c r="U458" i="3"/>
  <c r="U452" i="3"/>
  <c r="J144" i="3"/>
  <c r="W144" i="3" s="1"/>
  <c r="K143" i="3"/>
  <c r="X143" i="3" s="1"/>
  <c r="H147" i="3"/>
  <c r="U147" i="3" s="1"/>
  <c r="I145" i="3"/>
  <c r="V145" i="3" s="1"/>
  <c r="I137" i="3"/>
  <c r="V137" i="3" s="1"/>
  <c r="J138" i="3"/>
  <c r="W138" i="3" s="1"/>
  <c r="N128" i="3"/>
  <c r="K125" i="3"/>
  <c r="X125" i="3" s="1"/>
  <c r="H115" i="3"/>
  <c r="U115" i="3" s="1"/>
  <c r="N107" i="3"/>
  <c r="N106" i="3"/>
  <c r="D142" i="3"/>
  <c r="AZ16" i="3"/>
  <c r="BA16" i="3"/>
  <c r="BB16" i="3"/>
  <c r="BC16" i="3"/>
  <c r="G112" i="3"/>
  <c r="AZ13" i="3"/>
  <c r="BA13" i="3"/>
  <c r="BB13" i="3"/>
  <c r="BC13" i="3"/>
  <c r="D132" i="3"/>
  <c r="AZ15" i="3"/>
  <c r="BA15" i="3"/>
  <c r="BC15" i="3"/>
  <c r="BB15" i="3"/>
  <c r="G102" i="3"/>
  <c r="AZ12" i="3"/>
  <c r="BC12" i="3"/>
  <c r="BA12" i="3"/>
  <c r="BB12" i="3"/>
  <c r="AZ14" i="3"/>
  <c r="BC14" i="3"/>
  <c r="BA14" i="3"/>
  <c r="BB14" i="3"/>
  <c r="W472" i="3"/>
  <c r="J147" i="3"/>
  <c r="W147" i="3" s="1"/>
  <c r="I147" i="3"/>
  <c r="V147" i="3" s="1"/>
  <c r="K147" i="3"/>
  <c r="X147" i="3" s="1"/>
  <c r="D138" i="3"/>
  <c r="G124" i="3"/>
  <c r="G114" i="3"/>
  <c r="D128" i="3"/>
  <c r="D117" i="3"/>
  <c r="G123" i="3"/>
  <c r="G134" i="3"/>
  <c r="G146" i="3"/>
  <c r="H145" i="3"/>
  <c r="U145" i="3" s="1"/>
  <c r="H125" i="3"/>
  <c r="U125" i="3" s="1"/>
  <c r="D145" i="3"/>
  <c r="I125" i="3"/>
  <c r="V125" i="3" s="1"/>
  <c r="G118" i="3"/>
  <c r="D125" i="3"/>
  <c r="N125" i="3"/>
  <c r="N145" i="3"/>
  <c r="J145" i="3"/>
  <c r="W145" i="3" s="1"/>
  <c r="K145" i="3"/>
  <c r="X145" i="3" s="1"/>
  <c r="H143" i="3"/>
  <c r="U143" i="3" s="1"/>
  <c r="G142" i="3"/>
  <c r="N138" i="3"/>
  <c r="D106" i="3"/>
  <c r="D137" i="3"/>
  <c r="D107" i="3"/>
  <c r="G113" i="3"/>
  <c r="J125" i="3"/>
  <c r="W125" i="3" s="1"/>
  <c r="N143" i="3"/>
  <c r="D144" i="3"/>
  <c r="D143" i="3"/>
  <c r="I143" i="3"/>
  <c r="V143" i="3" s="1"/>
  <c r="J135" i="3"/>
  <c r="W135" i="3" s="1"/>
  <c r="N135" i="3"/>
  <c r="I135" i="3"/>
  <c r="V135" i="3" s="1"/>
  <c r="K135" i="3"/>
  <c r="X135" i="3" s="1"/>
  <c r="D135" i="3"/>
  <c r="H128" i="3"/>
  <c r="U128" i="3" s="1"/>
  <c r="I117" i="3"/>
  <c r="V117" i="3" s="1"/>
  <c r="K117" i="3"/>
  <c r="X117" i="3" s="1"/>
  <c r="I115" i="3"/>
  <c r="V115" i="3" s="1"/>
  <c r="K115" i="3"/>
  <c r="X115" i="3" s="1"/>
  <c r="N115" i="3"/>
  <c r="G104" i="3"/>
  <c r="G108" i="3"/>
  <c r="J115" i="3"/>
  <c r="W115" i="3" s="1"/>
  <c r="G133" i="3"/>
  <c r="H135" i="3"/>
  <c r="U135" i="3" s="1"/>
  <c r="J143" i="3"/>
  <c r="W143" i="3" s="1"/>
  <c r="D115" i="3"/>
  <c r="N117" i="3"/>
  <c r="H106" i="3"/>
  <c r="U106" i="3" s="1"/>
  <c r="D112" i="3"/>
  <c r="G132" i="3"/>
  <c r="G122" i="3"/>
  <c r="D122" i="3"/>
  <c r="D126" i="3"/>
  <c r="G126" i="3"/>
  <c r="G103" i="3"/>
  <c r="D103" i="3"/>
  <c r="D148" i="3"/>
  <c r="G148" i="3"/>
  <c r="J117" i="3"/>
  <c r="W117" i="3" s="1"/>
  <c r="H117" i="3"/>
  <c r="U117" i="3" s="1"/>
  <c r="D127" i="3"/>
  <c r="G127" i="3"/>
  <c r="D136" i="3"/>
  <c r="G136" i="3"/>
  <c r="I138" i="3"/>
  <c r="V138" i="3" s="1"/>
  <c r="K138" i="3"/>
  <c r="X138" i="3" s="1"/>
  <c r="H138" i="3"/>
  <c r="U138" i="3" s="1"/>
  <c r="G116" i="3"/>
  <c r="D116" i="3"/>
  <c r="J106" i="3"/>
  <c r="W106" i="3" s="1"/>
  <c r="I106" i="3"/>
  <c r="V106" i="3" s="1"/>
  <c r="K106" i="3"/>
  <c r="X106" i="3" s="1"/>
  <c r="H144" i="3"/>
  <c r="U144" i="3" s="1"/>
  <c r="K144" i="3"/>
  <c r="X144" i="3" s="1"/>
  <c r="H137" i="3"/>
  <c r="U137" i="3" s="1"/>
  <c r="J137" i="3"/>
  <c r="W137" i="3" s="1"/>
  <c r="K137" i="3"/>
  <c r="X137" i="3" s="1"/>
  <c r="N137" i="3"/>
  <c r="D105" i="3"/>
  <c r="G105" i="3"/>
  <c r="J128" i="3"/>
  <c r="W128" i="3" s="1"/>
  <c r="K128" i="3"/>
  <c r="X128" i="3" s="1"/>
  <c r="I128" i="3"/>
  <c r="V128" i="3" s="1"/>
  <c r="N144" i="3"/>
  <c r="I144" i="3"/>
  <c r="V144" i="3" s="1"/>
  <c r="H107" i="3"/>
  <c r="U107" i="3" s="1"/>
  <c r="I107" i="3"/>
  <c r="V107" i="3" s="1"/>
  <c r="K107" i="3"/>
  <c r="X107" i="3" s="1"/>
  <c r="J107" i="3"/>
  <c r="W107" i="3" s="1"/>
  <c r="Q22" i="3"/>
  <c r="R22" i="3"/>
  <c r="Q23" i="3"/>
  <c r="R23" i="3"/>
  <c r="Q24" i="3"/>
  <c r="R24" i="3"/>
  <c r="Q25" i="3"/>
  <c r="R25" i="3"/>
  <c r="Q26" i="3"/>
  <c r="R26" i="3"/>
  <c r="Q27" i="3"/>
  <c r="R27" i="3"/>
  <c r="Q28" i="3"/>
  <c r="R28" i="3"/>
  <c r="Q32" i="3"/>
  <c r="R32" i="3"/>
  <c r="Q33" i="3"/>
  <c r="R33" i="3"/>
  <c r="Q34" i="3"/>
  <c r="R34" i="3"/>
  <c r="Q35" i="3"/>
  <c r="R35" i="3"/>
  <c r="Q36" i="3"/>
  <c r="R36" i="3"/>
  <c r="Q37" i="3"/>
  <c r="R37" i="3"/>
  <c r="Q38" i="3"/>
  <c r="R38" i="3"/>
  <c r="Q42" i="3"/>
  <c r="R42" i="3"/>
  <c r="Q43" i="3"/>
  <c r="R43" i="3"/>
  <c r="Q44" i="3"/>
  <c r="R44" i="3"/>
  <c r="Q45" i="3"/>
  <c r="R45" i="3"/>
  <c r="Q46" i="3"/>
  <c r="R46" i="3"/>
  <c r="Q47" i="3"/>
  <c r="R47" i="3"/>
  <c r="Q48" i="3"/>
  <c r="R48" i="3"/>
  <c r="Q52" i="3"/>
  <c r="R52" i="3"/>
  <c r="Q53" i="3"/>
  <c r="R53" i="3"/>
  <c r="Q54" i="3"/>
  <c r="R54" i="3"/>
  <c r="Q55" i="3"/>
  <c r="R55" i="3"/>
  <c r="Q56" i="3"/>
  <c r="R56" i="3"/>
  <c r="Q57" i="3"/>
  <c r="R57" i="3"/>
  <c r="Q58" i="3"/>
  <c r="R58" i="3"/>
  <c r="Q62" i="3"/>
  <c r="R62" i="3"/>
  <c r="Q63" i="3"/>
  <c r="R63" i="3"/>
  <c r="Q64" i="3"/>
  <c r="R64" i="3"/>
  <c r="Q65" i="3"/>
  <c r="R65" i="3"/>
  <c r="Q66" i="3"/>
  <c r="R66" i="3"/>
  <c r="Q67" i="3"/>
  <c r="R67" i="3"/>
  <c r="Q68" i="3"/>
  <c r="R68" i="3"/>
  <c r="Q72" i="3"/>
  <c r="R72" i="3"/>
  <c r="Q73" i="3"/>
  <c r="R73" i="3"/>
  <c r="Q74" i="3"/>
  <c r="R74" i="3"/>
  <c r="Q75" i="3"/>
  <c r="R75" i="3"/>
  <c r="Q76" i="3"/>
  <c r="R76" i="3"/>
  <c r="Q77" i="3"/>
  <c r="R77" i="3"/>
  <c r="Q78" i="3"/>
  <c r="R78" i="3"/>
  <c r="Q82" i="3"/>
  <c r="R82" i="3"/>
  <c r="Q83" i="3"/>
  <c r="R83" i="3"/>
  <c r="Q84" i="3"/>
  <c r="R84" i="3"/>
  <c r="Q85" i="3"/>
  <c r="R85" i="3"/>
  <c r="Q86" i="3"/>
  <c r="R86" i="3"/>
  <c r="Q87" i="3"/>
  <c r="R87" i="3"/>
  <c r="Q88" i="3"/>
  <c r="R88" i="3"/>
  <c r="Q92" i="3"/>
  <c r="R92" i="3"/>
  <c r="Q93" i="3"/>
  <c r="R93" i="3"/>
  <c r="Q94" i="3"/>
  <c r="R94" i="3"/>
  <c r="Q95" i="3"/>
  <c r="R95" i="3"/>
  <c r="Q96" i="3"/>
  <c r="R96" i="3"/>
  <c r="Q97" i="3"/>
  <c r="R97" i="3"/>
  <c r="Q98" i="3"/>
  <c r="R98" i="3"/>
  <c r="Q18" i="3"/>
  <c r="R18" i="3"/>
  <c r="Q8" i="3"/>
  <c r="R8" i="3"/>
  <c r="N142" i="3" l="1"/>
  <c r="N124" i="3"/>
  <c r="H112" i="3"/>
  <c r="U112" i="3" s="1"/>
  <c r="K112" i="3"/>
  <c r="X112" i="3" s="1"/>
  <c r="N112" i="3"/>
  <c r="J112" i="3"/>
  <c r="W112" i="3" s="1"/>
  <c r="I112" i="3"/>
  <c r="V112" i="3" s="1"/>
  <c r="N146" i="3"/>
  <c r="K142" i="3"/>
  <c r="X142" i="3" s="1"/>
  <c r="J133" i="3"/>
  <c r="W133" i="3" s="1"/>
  <c r="I134" i="3"/>
  <c r="V134" i="3" s="1"/>
  <c r="N132" i="3"/>
  <c r="I123" i="3"/>
  <c r="V123" i="3" s="1"/>
  <c r="J124" i="3"/>
  <c r="W124" i="3" s="1"/>
  <c r="K113" i="3"/>
  <c r="X113" i="3" s="1"/>
  <c r="I118" i="3"/>
  <c r="V118" i="3" s="1"/>
  <c r="J114" i="3"/>
  <c r="W114" i="3" s="1"/>
  <c r="J108" i="3"/>
  <c r="W108" i="3" s="1"/>
  <c r="N104" i="3"/>
  <c r="K124" i="3"/>
  <c r="X124" i="3" s="1"/>
  <c r="I124" i="3"/>
  <c r="V124" i="3" s="1"/>
  <c r="K114" i="3"/>
  <c r="X114" i="3" s="1"/>
  <c r="I114" i="3"/>
  <c r="V114" i="3" s="1"/>
  <c r="J102" i="3"/>
  <c r="W102" i="3" s="1"/>
  <c r="H102" i="3"/>
  <c r="U102" i="3" s="1"/>
  <c r="I102" i="3"/>
  <c r="V102" i="3" s="1"/>
  <c r="N102" i="3"/>
  <c r="K102" i="3"/>
  <c r="X102" i="3" s="1"/>
  <c r="H124" i="3"/>
  <c r="U124" i="3" s="1"/>
  <c r="H114" i="3"/>
  <c r="U114" i="3" s="1"/>
  <c r="N114" i="3"/>
  <c r="H134" i="3"/>
  <c r="U134" i="3" s="1"/>
  <c r="K134" i="3"/>
  <c r="X134" i="3" s="1"/>
  <c r="J134" i="3"/>
  <c r="W134" i="3" s="1"/>
  <c r="J123" i="3"/>
  <c r="W123" i="3" s="1"/>
  <c r="K123" i="3"/>
  <c r="X123" i="3" s="1"/>
  <c r="H118" i="3"/>
  <c r="U118" i="3" s="1"/>
  <c r="K118" i="3"/>
  <c r="X118" i="3" s="1"/>
  <c r="H123" i="3"/>
  <c r="U123" i="3" s="1"/>
  <c r="H113" i="3"/>
  <c r="U113" i="3" s="1"/>
  <c r="J142" i="3"/>
  <c r="W142" i="3" s="1"/>
  <c r="N123" i="3"/>
  <c r="N118" i="3"/>
  <c r="N134" i="3"/>
  <c r="J113" i="3"/>
  <c r="W113" i="3" s="1"/>
  <c r="H146" i="3"/>
  <c r="U146" i="3" s="1"/>
  <c r="J146" i="3"/>
  <c r="W146" i="3" s="1"/>
  <c r="I146" i="3"/>
  <c r="V146" i="3" s="1"/>
  <c r="N113" i="3"/>
  <c r="K146" i="3"/>
  <c r="X146" i="3" s="1"/>
  <c r="I113" i="3"/>
  <c r="V113" i="3" s="1"/>
  <c r="I142" i="3"/>
  <c r="V142" i="3" s="1"/>
  <c r="J118" i="3"/>
  <c r="W118" i="3" s="1"/>
  <c r="K133" i="3"/>
  <c r="X133" i="3" s="1"/>
  <c r="H142" i="3"/>
  <c r="U142" i="3" s="1"/>
  <c r="H104" i="3"/>
  <c r="U104" i="3" s="1"/>
  <c r="I104" i="3"/>
  <c r="V104" i="3" s="1"/>
  <c r="H108" i="3"/>
  <c r="U108" i="3" s="1"/>
  <c r="J104" i="3"/>
  <c r="W104" i="3" s="1"/>
  <c r="I132" i="3"/>
  <c r="V132" i="3" s="1"/>
  <c r="K132" i="3"/>
  <c r="X132" i="3" s="1"/>
  <c r="S62" i="3"/>
  <c r="S33" i="3"/>
  <c r="D33" i="3" s="1"/>
  <c r="H132" i="3"/>
  <c r="U132" i="3" s="1"/>
  <c r="K104" i="3"/>
  <c r="X104" i="3" s="1"/>
  <c r="I133" i="3"/>
  <c r="V133" i="3" s="1"/>
  <c r="N133" i="3"/>
  <c r="J132" i="3"/>
  <c r="W132" i="3" s="1"/>
  <c r="H133" i="3"/>
  <c r="U133" i="3" s="1"/>
  <c r="K108" i="3"/>
  <c r="X108" i="3" s="1"/>
  <c r="I108" i="3"/>
  <c r="V108" i="3" s="1"/>
  <c r="N108" i="3"/>
  <c r="K103" i="3"/>
  <c r="X103" i="3" s="1"/>
  <c r="J103" i="3"/>
  <c r="W103" i="3" s="1"/>
  <c r="I103" i="3"/>
  <c r="V103" i="3" s="1"/>
  <c r="N103" i="3"/>
  <c r="H103" i="3"/>
  <c r="U103" i="3" s="1"/>
  <c r="H122" i="3"/>
  <c r="U122" i="3" s="1"/>
  <c r="K122" i="3"/>
  <c r="X122" i="3" s="1"/>
  <c r="J122" i="3"/>
  <c r="W122" i="3" s="1"/>
  <c r="I122" i="3"/>
  <c r="V122" i="3" s="1"/>
  <c r="N122" i="3"/>
  <c r="H136" i="3"/>
  <c r="U136" i="3" s="1"/>
  <c r="N136" i="3"/>
  <c r="K136" i="3"/>
  <c r="X136" i="3" s="1"/>
  <c r="J136" i="3"/>
  <c r="W136" i="3" s="1"/>
  <c r="I136" i="3"/>
  <c r="V136" i="3" s="1"/>
  <c r="I127" i="3"/>
  <c r="V127" i="3" s="1"/>
  <c r="N127" i="3"/>
  <c r="K127" i="3"/>
  <c r="X127" i="3" s="1"/>
  <c r="H127" i="3"/>
  <c r="U127" i="3" s="1"/>
  <c r="J127" i="3"/>
  <c r="W127" i="3" s="1"/>
  <c r="H148" i="3"/>
  <c r="U148" i="3" s="1"/>
  <c r="N148" i="3"/>
  <c r="I148" i="3"/>
  <c r="V148" i="3" s="1"/>
  <c r="K148" i="3"/>
  <c r="X148" i="3" s="1"/>
  <c r="J148" i="3"/>
  <c r="W148" i="3" s="1"/>
  <c r="K126" i="3"/>
  <c r="X126" i="3" s="1"/>
  <c r="I126" i="3"/>
  <c r="V126" i="3" s="1"/>
  <c r="N126" i="3"/>
  <c r="H126" i="3"/>
  <c r="U126" i="3" s="1"/>
  <c r="J126" i="3"/>
  <c r="W126" i="3" s="1"/>
  <c r="I116" i="3"/>
  <c r="V116" i="3" s="1"/>
  <c r="K116" i="3"/>
  <c r="X116" i="3" s="1"/>
  <c r="N116" i="3"/>
  <c r="J116" i="3"/>
  <c r="W116" i="3" s="1"/>
  <c r="H116" i="3"/>
  <c r="U116" i="3" s="1"/>
  <c r="I105" i="3"/>
  <c r="V105" i="3" s="1"/>
  <c r="K105" i="3"/>
  <c r="X105" i="3" s="1"/>
  <c r="J105" i="3"/>
  <c r="W105" i="3" s="1"/>
  <c r="N105" i="3"/>
  <c r="H105" i="3"/>
  <c r="U105" i="3" s="1"/>
  <c r="S85" i="3"/>
  <c r="D85" i="3" s="1"/>
  <c r="S38" i="3"/>
  <c r="D38" i="3" s="1"/>
  <c r="S27" i="3"/>
  <c r="D27" i="3" s="1"/>
  <c r="S23" i="3"/>
  <c r="D23" i="3" s="1"/>
  <c r="S63" i="3"/>
  <c r="D63" i="3" s="1"/>
  <c r="S37" i="3"/>
  <c r="D37" i="3" s="1"/>
  <c r="S95" i="3"/>
  <c r="D95" i="3" s="1"/>
  <c r="S36" i="3"/>
  <c r="D36" i="3" s="1"/>
  <c r="S55" i="3"/>
  <c r="D55" i="3" s="1"/>
  <c r="S28" i="3"/>
  <c r="D28" i="3" s="1"/>
  <c r="S26" i="3"/>
  <c r="D26" i="3" s="1"/>
  <c r="S24" i="3"/>
  <c r="D24" i="3" s="1"/>
  <c r="S96" i="3"/>
  <c r="D96" i="3" s="1"/>
  <c r="S94" i="3"/>
  <c r="D94" i="3" s="1"/>
  <c r="S97" i="3"/>
  <c r="D97" i="3" s="1"/>
  <c r="S84" i="3"/>
  <c r="D84" i="3" s="1"/>
  <c r="S73" i="3"/>
  <c r="D73" i="3" s="1"/>
  <c r="S66" i="3"/>
  <c r="D66" i="3" s="1"/>
  <c r="S88" i="3"/>
  <c r="D88" i="3" s="1"/>
  <c r="S86" i="3"/>
  <c r="D86" i="3" s="1"/>
  <c r="S83" i="3"/>
  <c r="D83" i="3" s="1"/>
  <c r="S74" i="3"/>
  <c r="D74" i="3" s="1"/>
  <c r="S92" i="3"/>
  <c r="S77" i="3"/>
  <c r="D77" i="3" s="1"/>
  <c r="S75" i="3"/>
  <c r="D75" i="3" s="1"/>
  <c r="S72" i="3"/>
  <c r="S67" i="3"/>
  <c r="D67" i="3" s="1"/>
  <c r="S64" i="3"/>
  <c r="D64" i="3" s="1"/>
  <c r="S58" i="3"/>
  <c r="D58" i="3" s="1"/>
  <c r="S52" i="3"/>
  <c r="S47" i="3"/>
  <c r="D47" i="3" s="1"/>
  <c r="S53" i="3"/>
  <c r="D53" i="3" s="1"/>
  <c r="S48" i="3"/>
  <c r="D48" i="3" s="1"/>
  <c r="S44" i="3"/>
  <c r="D44" i="3" s="1"/>
  <c r="S42" i="3"/>
  <c r="S45" i="3"/>
  <c r="D45" i="3" s="1"/>
  <c r="S78" i="3"/>
  <c r="D78" i="3" s="1"/>
  <c r="S56" i="3"/>
  <c r="D56" i="3" s="1"/>
  <c r="S22" i="3"/>
  <c r="S32" i="3"/>
  <c r="S98" i="3"/>
  <c r="D98" i="3" s="1"/>
  <c r="S93" i="3"/>
  <c r="D93" i="3" s="1"/>
  <c r="S87" i="3"/>
  <c r="D87" i="3" s="1"/>
  <c r="S82" i="3"/>
  <c r="S76" i="3"/>
  <c r="D76" i="3" s="1"/>
  <c r="S68" i="3"/>
  <c r="D68" i="3" s="1"/>
  <c r="S65" i="3"/>
  <c r="D65" i="3" s="1"/>
  <c r="S57" i="3"/>
  <c r="D57" i="3" s="1"/>
  <c r="S54" i="3"/>
  <c r="D54" i="3" s="1"/>
  <c r="S46" i="3"/>
  <c r="D46" i="3" s="1"/>
  <c r="S43" i="3"/>
  <c r="D43" i="3" s="1"/>
  <c r="S35" i="3"/>
  <c r="D35" i="3" s="1"/>
  <c r="S25" i="3"/>
  <c r="D25" i="3" s="1"/>
  <c r="S34" i="3"/>
  <c r="D34" i="3" s="1"/>
  <c r="AU25" i="3"/>
  <c r="S8" i="3"/>
  <c r="D8" i="3" s="1"/>
  <c r="S18" i="3"/>
  <c r="D18" i="3" s="1"/>
  <c r="D52" i="3" l="1"/>
  <c r="AZ7" i="3"/>
  <c r="BA7" i="3"/>
  <c r="BC7" i="3"/>
  <c r="BB7" i="3"/>
  <c r="D82" i="3"/>
  <c r="AZ10" i="3"/>
  <c r="BA10" i="3"/>
  <c r="BC10" i="3"/>
  <c r="BB10" i="3"/>
  <c r="D72" i="3"/>
  <c r="AZ9" i="3"/>
  <c r="BA9" i="3"/>
  <c r="BB9" i="3"/>
  <c r="BC9" i="3"/>
  <c r="D62" i="3"/>
  <c r="AZ8" i="3"/>
  <c r="BC8" i="3"/>
  <c r="BA8" i="3"/>
  <c r="BB8" i="3"/>
  <c r="D32" i="3"/>
  <c r="AZ5" i="3"/>
  <c r="BC5" i="3"/>
  <c r="BA5" i="3"/>
  <c r="BB5" i="3"/>
  <c r="D22" i="3"/>
  <c r="AZ4" i="3"/>
  <c r="BA4" i="3"/>
  <c r="BC4" i="3"/>
  <c r="BB4" i="3"/>
  <c r="D42" i="3"/>
  <c r="AZ6" i="3"/>
  <c r="BA6" i="3"/>
  <c r="BB6" i="3"/>
  <c r="BC6" i="3"/>
  <c r="D92" i="3"/>
  <c r="AZ11" i="3"/>
  <c r="BC11" i="3"/>
  <c r="BA11" i="3"/>
  <c r="BB11" i="3"/>
  <c r="G23" i="3"/>
  <c r="H23" i="3" s="1"/>
  <c r="U23" i="3" s="1"/>
  <c r="G38" i="3"/>
  <c r="G33" i="3"/>
  <c r="G62" i="3"/>
  <c r="G85" i="3"/>
  <c r="I85" i="3" s="1"/>
  <c r="V85" i="3" s="1"/>
  <c r="G27" i="3"/>
  <c r="I27" i="3" s="1"/>
  <c r="V27" i="3" s="1"/>
  <c r="G63" i="3"/>
  <c r="G37" i="3"/>
  <c r="K23" i="3"/>
  <c r="X23" i="3" s="1"/>
  <c r="G8" i="3"/>
  <c r="G25" i="3"/>
  <c r="G54" i="3"/>
  <c r="G76" i="3"/>
  <c r="G98" i="3"/>
  <c r="G56" i="3"/>
  <c r="G44" i="3"/>
  <c r="G72" i="3"/>
  <c r="G66" i="3"/>
  <c r="G28" i="3"/>
  <c r="N28" i="3" s="1"/>
  <c r="G35" i="3"/>
  <c r="G48" i="3"/>
  <c r="G58" i="3"/>
  <c r="G75" i="3"/>
  <c r="G83" i="3"/>
  <c r="G73" i="3"/>
  <c r="G96" i="3"/>
  <c r="G43" i="3"/>
  <c r="G65" i="3"/>
  <c r="G87" i="3"/>
  <c r="G22" i="3"/>
  <c r="G45" i="3"/>
  <c r="G53" i="3"/>
  <c r="G64" i="3"/>
  <c r="G77" i="3"/>
  <c r="G86" i="3"/>
  <c r="G84" i="3"/>
  <c r="G24" i="3"/>
  <c r="G36" i="3"/>
  <c r="G34" i="3"/>
  <c r="G52" i="3"/>
  <c r="G74" i="3"/>
  <c r="G94" i="3"/>
  <c r="G57" i="3"/>
  <c r="G82" i="3"/>
  <c r="G32" i="3"/>
  <c r="G78" i="3"/>
  <c r="G18" i="3"/>
  <c r="G46" i="3"/>
  <c r="G68" i="3"/>
  <c r="G93" i="3"/>
  <c r="G42" i="3"/>
  <c r="G47" i="3"/>
  <c r="G67" i="3"/>
  <c r="G92" i="3"/>
  <c r="G88" i="3"/>
  <c r="G97" i="3"/>
  <c r="G26" i="3"/>
  <c r="G55" i="3"/>
  <c r="G95" i="3"/>
  <c r="I23" i="3" l="1"/>
  <c r="V23" i="3" s="1"/>
  <c r="K38" i="3"/>
  <c r="X38" i="3" s="1"/>
  <c r="J37" i="3"/>
  <c r="W37" i="3" s="1"/>
  <c r="I8" i="3"/>
  <c r="H8" i="3"/>
  <c r="J8" i="3"/>
  <c r="K8" i="3"/>
  <c r="H18" i="3"/>
  <c r="J18" i="3"/>
  <c r="I18" i="3"/>
  <c r="K18" i="3"/>
  <c r="K37" i="3"/>
  <c r="X37" i="3" s="1"/>
  <c r="J27" i="3"/>
  <c r="W27" i="3" s="1"/>
  <c r="K27" i="3"/>
  <c r="X27" i="3" s="1"/>
  <c r="H27" i="3"/>
  <c r="U27" i="3" s="1"/>
  <c r="J23" i="3"/>
  <c r="W23" i="3" s="1"/>
  <c r="J38" i="3"/>
  <c r="W38" i="3" s="1"/>
  <c r="N55" i="3"/>
  <c r="N93" i="3"/>
  <c r="N57" i="3"/>
  <c r="I86" i="3"/>
  <c r="V86" i="3" s="1"/>
  <c r="N43" i="3"/>
  <c r="N62" i="3"/>
  <c r="K26" i="3"/>
  <c r="X26" i="3" s="1"/>
  <c r="K67" i="3"/>
  <c r="X67" i="3" s="1"/>
  <c r="N68" i="3"/>
  <c r="N78" i="3"/>
  <c r="N94" i="3"/>
  <c r="K36" i="3"/>
  <c r="X36" i="3" s="1"/>
  <c r="N77" i="3"/>
  <c r="N22" i="3"/>
  <c r="H96" i="3"/>
  <c r="U96" i="3" s="1"/>
  <c r="N58" i="3"/>
  <c r="J28" i="3"/>
  <c r="W28" i="3" s="1"/>
  <c r="N56" i="3"/>
  <c r="N25" i="3"/>
  <c r="N33" i="3"/>
  <c r="N34" i="3"/>
  <c r="N45" i="3"/>
  <c r="N75" i="3"/>
  <c r="N44" i="3"/>
  <c r="N97" i="3"/>
  <c r="K47" i="3"/>
  <c r="X47" i="3" s="1"/>
  <c r="N46" i="3"/>
  <c r="N32" i="3"/>
  <c r="N74" i="3"/>
  <c r="N24" i="3"/>
  <c r="N64" i="3"/>
  <c r="N87" i="3"/>
  <c r="N73" i="3"/>
  <c r="N48" i="3"/>
  <c r="N66" i="3"/>
  <c r="N98" i="3"/>
  <c r="N27" i="3"/>
  <c r="N38" i="3"/>
  <c r="N92" i="3"/>
  <c r="N54" i="3"/>
  <c r="N63" i="3"/>
  <c r="I95" i="3"/>
  <c r="V95" i="3" s="1"/>
  <c r="N88" i="3"/>
  <c r="N42" i="3"/>
  <c r="N82" i="3"/>
  <c r="I52" i="3"/>
  <c r="V52" i="3" s="1"/>
  <c r="I84" i="3"/>
  <c r="V84" i="3" s="1"/>
  <c r="N53" i="3"/>
  <c r="N65" i="3"/>
  <c r="N83" i="3"/>
  <c r="N35" i="3"/>
  <c r="N72" i="3"/>
  <c r="N76" i="3"/>
  <c r="N37" i="3"/>
  <c r="N85" i="3"/>
  <c r="N23" i="3"/>
  <c r="H38" i="3"/>
  <c r="U38" i="3" s="1"/>
  <c r="I38" i="3"/>
  <c r="V38" i="3" s="1"/>
  <c r="I33" i="3"/>
  <c r="V33" i="3" s="1"/>
  <c r="K75" i="3"/>
  <c r="X75" i="3" s="1"/>
  <c r="I62" i="3"/>
  <c r="V62" i="3" s="1"/>
  <c r="I97" i="3"/>
  <c r="V97" i="3" s="1"/>
  <c r="J24" i="3"/>
  <c r="W24" i="3" s="1"/>
  <c r="J62" i="3"/>
  <c r="W62" i="3" s="1"/>
  <c r="H62" i="3"/>
  <c r="U62" i="3" s="1"/>
  <c r="K33" i="3"/>
  <c r="X33" i="3" s="1"/>
  <c r="J33" i="3"/>
  <c r="W33" i="3" s="1"/>
  <c r="K62" i="3"/>
  <c r="X62" i="3" s="1"/>
  <c r="H33" i="3"/>
  <c r="U33" i="3" s="1"/>
  <c r="J85" i="3"/>
  <c r="W85" i="3" s="1"/>
  <c r="K85" i="3"/>
  <c r="X85" i="3" s="1"/>
  <c r="H85" i="3"/>
  <c r="U85" i="3" s="1"/>
  <c r="K64" i="3"/>
  <c r="X64" i="3" s="1"/>
  <c r="H37" i="3"/>
  <c r="U37" i="3" s="1"/>
  <c r="J63" i="3"/>
  <c r="W63" i="3" s="1"/>
  <c r="I63" i="3"/>
  <c r="V63" i="3" s="1"/>
  <c r="K63" i="3"/>
  <c r="X63" i="3" s="1"/>
  <c r="H63" i="3"/>
  <c r="U63" i="3" s="1"/>
  <c r="I37" i="3"/>
  <c r="V37" i="3" s="1"/>
  <c r="I72" i="3"/>
  <c r="V72" i="3" s="1"/>
  <c r="I96" i="3"/>
  <c r="V96" i="3" s="1"/>
  <c r="I47" i="3"/>
  <c r="V47" i="3" s="1"/>
  <c r="K22" i="3"/>
  <c r="X22" i="3" s="1"/>
  <c r="J22" i="3"/>
  <c r="W22" i="3" s="1"/>
  <c r="J94" i="3"/>
  <c r="W94" i="3" s="1"/>
  <c r="H66" i="3"/>
  <c r="U66" i="3" s="1"/>
  <c r="K44" i="3"/>
  <c r="X44" i="3" s="1"/>
  <c r="I22" i="3"/>
  <c r="V22" i="3" s="1"/>
  <c r="K94" i="3"/>
  <c r="X94" i="3" s="1"/>
  <c r="I42" i="3"/>
  <c r="V42" i="3" s="1"/>
  <c r="J44" i="3"/>
  <c r="W44" i="3" s="1"/>
  <c r="H77" i="3"/>
  <c r="U77" i="3" s="1"/>
  <c r="J67" i="3"/>
  <c r="W67" i="3" s="1"/>
  <c r="H94" i="3"/>
  <c r="U94" i="3" s="1"/>
  <c r="K42" i="3"/>
  <c r="X42" i="3" s="1"/>
  <c r="K55" i="3"/>
  <c r="X55" i="3" s="1"/>
  <c r="J75" i="3"/>
  <c r="W75" i="3" s="1"/>
  <c r="I92" i="3"/>
  <c r="V92" i="3" s="1"/>
  <c r="H24" i="3"/>
  <c r="U24" i="3" s="1"/>
  <c r="K72" i="3"/>
  <c r="X72" i="3" s="1"/>
  <c r="I64" i="3"/>
  <c r="V64" i="3" s="1"/>
  <c r="K24" i="3"/>
  <c r="X24" i="3" s="1"/>
  <c r="K28" i="3"/>
  <c r="X28" i="3" s="1"/>
  <c r="I94" i="3"/>
  <c r="V94" i="3" s="1"/>
  <c r="J64" i="3"/>
  <c r="W64" i="3" s="1"/>
  <c r="H86" i="3"/>
  <c r="U86" i="3" s="1"/>
  <c r="K96" i="3"/>
  <c r="X96" i="3" s="1"/>
  <c r="I24" i="3"/>
  <c r="V24" i="3" s="1"/>
  <c r="J42" i="3"/>
  <c r="W42" i="3" s="1"/>
  <c r="H67" i="3"/>
  <c r="U67" i="3" s="1"/>
  <c r="H64" i="3"/>
  <c r="U64" i="3" s="1"/>
  <c r="H47" i="3"/>
  <c r="U47" i="3" s="1"/>
  <c r="H44" i="3"/>
  <c r="U44" i="3" s="1"/>
  <c r="I44" i="3"/>
  <c r="V44" i="3" s="1"/>
  <c r="I75" i="3"/>
  <c r="V75" i="3" s="1"/>
  <c r="K48" i="3"/>
  <c r="X48" i="3" s="1"/>
  <c r="K97" i="3"/>
  <c r="X97" i="3" s="1"/>
  <c r="H55" i="3"/>
  <c r="U55" i="3" s="1"/>
  <c r="I55" i="3"/>
  <c r="V55" i="3" s="1"/>
  <c r="H22" i="3"/>
  <c r="U22" i="3" s="1"/>
  <c r="J73" i="3"/>
  <c r="W73" i="3" s="1"/>
  <c r="J84" i="3"/>
  <c r="W84" i="3" s="1"/>
  <c r="H48" i="3"/>
  <c r="U48" i="3" s="1"/>
  <c r="J55" i="3"/>
  <c r="W55" i="3" s="1"/>
  <c r="I66" i="3"/>
  <c r="V66" i="3" s="1"/>
  <c r="H53" i="3"/>
  <c r="U53" i="3" s="1"/>
  <c r="H73" i="3"/>
  <c r="U73" i="3" s="1"/>
  <c r="H97" i="3"/>
  <c r="U97" i="3" s="1"/>
  <c r="J97" i="3"/>
  <c r="W97" i="3" s="1"/>
  <c r="J95" i="3"/>
  <c r="W95" i="3" s="1"/>
  <c r="J26" i="3"/>
  <c r="W26" i="3" s="1"/>
  <c r="I58" i="3"/>
  <c r="V58" i="3" s="1"/>
  <c r="H42" i="3"/>
  <c r="U42" i="3" s="1"/>
  <c r="K86" i="3"/>
  <c r="X86" i="3" s="1"/>
  <c r="H75" i="3"/>
  <c r="U75" i="3" s="1"/>
  <c r="K95" i="3"/>
  <c r="X95" i="3" s="1"/>
  <c r="I26" i="3"/>
  <c r="V26" i="3" s="1"/>
  <c r="I28" i="3"/>
  <c r="V28" i="3" s="1"/>
  <c r="H72" i="3"/>
  <c r="U72" i="3" s="1"/>
  <c r="I74" i="3"/>
  <c r="V74" i="3" s="1"/>
  <c r="J58" i="3"/>
  <c r="W58" i="3" s="1"/>
  <c r="J72" i="3"/>
  <c r="W72" i="3" s="1"/>
  <c r="N36" i="3"/>
  <c r="J36" i="3"/>
  <c r="W36" i="3" s="1"/>
  <c r="K84" i="3"/>
  <c r="X84" i="3" s="1"/>
  <c r="H52" i="3"/>
  <c r="U52" i="3" s="1"/>
  <c r="H83" i="3"/>
  <c r="U83" i="3" s="1"/>
  <c r="K66" i="3"/>
  <c r="X66" i="3" s="1"/>
  <c r="I36" i="3"/>
  <c r="V36" i="3" s="1"/>
  <c r="N47" i="3"/>
  <c r="J47" i="3"/>
  <c r="W47" i="3" s="1"/>
  <c r="H36" i="3"/>
  <c r="U36" i="3" s="1"/>
  <c r="I48" i="3"/>
  <c r="V48" i="3" s="1"/>
  <c r="J66" i="3"/>
  <c r="W66" i="3" s="1"/>
  <c r="K45" i="3"/>
  <c r="X45" i="3" s="1"/>
  <c r="H88" i="3"/>
  <c r="U88" i="3" s="1"/>
  <c r="N95" i="3"/>
  <c r="H95" i="3"/>
  <c r="U95" i="3" s="1"/>
  <c r="N26" i="3"/>
  <c r="H26" i="3"/>
  <c r="U26" i="3" s="1"/>
  <c r="N18" i="3"/>
  <c r="N8" i="3"/>
  <c r="N52" i="3"/>
  <c r="J52" i="3"/>
  <c r="W52" i="3" s="1"/>
  <c r="N84" i="3"/>
  <c r="H84" i="3"/>
  <c r="U84" i="3" s="1"/>
  <c r="N96" i="3"/>
  <c r="J96" i="3"/>
  <c r="W96" i="3" s="1"/>
  <c r="K52" i="3"/>
  <c r="X52" i="3" s="1"/>
  <c r="K83" i="3"/>
  <c r="X83" i="3" s="1"/>
  <c r="I83" i="3"/>
  <c r="V83" i="3" s="1"/>
  <c r="N67" i="3"/>
  <c r="I67" i="3"/>
  <c r="V67" i="3" s="1"/>
  <c r="N86" i="3"/>
  <c r="J86" i="3"/>
  <c r="W86" i="3" s="1"/>
  <c r="J83" i="3"/>
  <c r="W83" i="3" s="1"/>
  <c r="H28" i="3"/>
  <c r="U28" i="3" s="1"/>
  <c r="H92" i="3"/>
  <c r="U92" i="3" s="1"/>
  <c r="H58" i="3"/>
  <c r="U58" i="3" s="1"/>
  <c r="K58" i="3"/>
  <c r="X58" i="3" s="1"/>
  <c r="H74" i="3"/>
  <c r="U74" i="3" s="1"/>
  <c r="J77" i="3"/>
  <c r="W77" i="3" s="1"/>
  <c r="J74" i="3"/>
  <c r="W74" i="3" s="1"/>
  <c r="K74" i="3"/>
  <c r="X74" i="3" s="1"/>
  <c r="I45" i="3"/>
  <c r="V45" i="3" s="1"/>
  <c r="K73" i="3"/>
  <c r="X73" i="3" s="1"/>
  <c r="I73" i="3"/>
  <c r="V73" i="3" s="1"/>
  <c r="K92" i="3"/>
  <c r="X92" i="3" s="1"/>
  <c r="J92" i="3"/>
  <c r="W92" i="3" s="1"/>
  <c r="K88" i="3"/>
  <c r="X88" i="3" s="1"/>
  <c r="J88" i="3"/>
  <c r="W88" i="3" s="1"/>
  <c r="I88" i="3"/>
  <c r="V88" i="3" s="1"/>
  <c r="I77" i="3"/>
  <c r="V77" i="3" s="1"/>
  <c r="K77" i="3"/>
  <c r="X77" i="3" s="1"/>
  <c r="J48" i="3"/>
  <c r="W48" i="3" s="1"/>
  <c r="K53" i="3"/>
  <c r="X53" i="3" s="1"/>
  <c r="I53" i="3"/>
  <c r="V53" i="3" s="1"/>
  <c r="J53" i="3"/>
  <c r="W53" i="3" s="1"/>
  <c r="H45" i="3"/>
  <c r="U45" i="3" s="1"/>
  <c r="J45" i="3"/>
  <c r="W45" i="3" s="1"/>
  <c r="J46" i="3"/>
  <c r="W46" i="3" s="1"/>
  <c r="I46" i="3"/>
  <c r="V46" i="3" s="1"/>
  <c r="K46" i="3"/>
  <c r="X46" i="3" s="1"/>
  <c r="H46" i="3"/>
  <c r="U46" i="3" s="1"/>
  <c r="J68" i="3"/>
  <c r="W68" i="3" s="1"/>
  <c r="I68" i="3"/>
  <c r="V68" i="3" s="1"/>
  <c r="K68" i="3"/>
  <c r="X68" i="3" s="1"/>
  <c r="H68" i="3"/>
  <c r="U68" i="3" s="1"/>
  <c r="H54" i="3"/>
  <c r="U54" i="3" s="1"/>
  <c r="K54" i="3"/>
  <c r="X54" i="3" s="1"/>
  <c r="I54" i="3"/>
  <c r="V54" i="3" s="1"/>
  <c r="J54" i="3"/>
  <c r="W54" i="3" s="1"/>
  <c r="H34" i="3"/>
  <c r="U34" i="3" s="1"/>
  <c r="K34" i="3"/>
  <c r="X34" i="3" s="1"/>
  <c r="J34" i="3"/>
  <c r="W34" i="3" s="1"/>
  <c r="I34" i="3"/>
  <c r="V34" i="3" s="1"/>
  <c r="J82" i="3"/>
  <c r="W82" i="3" s="1"/>
  <c r="I82" i="3"/>
  <c r="V82" i="3" s="1"/>
  <c r="K82" i="3"/>
  <c r="X82" i="3" s="1"/>
  <c r="H82" i="3"/>
  <c r="U82" i="3" s="1"/>
  <c r="J35" i="3"/>
  <c r="W35" i="3" s="1"/>
  <c r="I35" i="3"/>
  <c r="V35" i="3" s="1"/>
  <c r="K35" i="3"/>
  <c r="X35" i="3" s="1"/>
  <c r="H35" i="3"/>
  <c r="U35" i="3" s="1"/>
  <c r="H43" i="3"/>
  <c r="U43" i="3" s="1"/>
  <c r="K43" i="3"/>
  <c r="X43" i="3" s="1"/>
  <c r="I43" i="3"/>
  <c r="V43" i="3" s="1"/>
  <c r="J43" i="3"/>
  <c r="W43" i="3" s="1"/>
  <c r="H25" i="3"/>
  <c r="U25" i="3" s="1"/>
  <c r="K25" i="3"/>
  <c r="X25" i="3" s="1"/>
  <c r="I25" i="3"/>
  <c r="V25" i="3" s="1"/>
  <c r="J25" i="3"/>
  <c r="W25" i="3" s="1"/>
  <c r="H78" i="3"/>
  <c r="U78" i="3" s="1"/>
  <c r="K78" i="3"/>
  <c r="X78" i="3" s="1"/>
  <c r="J78" i="3"/>
  <c r="W78" i="3" s="1"/>
  <c r="I78" i="3"/>
  <c r="V78" i="3" s="1"/>
  <c r="J93" i="3"/>
  <c r="W93" i="3" s="1"/>
  <c r="K93" i="3"/>
  <c r="X93" i="3" s="1"/>
  <c r="I93" i="3"/>
  <c r="V93" i="3" s="1"/>
  <c r="H93" i="3"/>
  <c r="U93" i="3" s="1"/>
  <c r="H87" i="3"/>
  <c r="U87" i="3" s="1"/>
  <c r="K87" i="3"/>
  <c r="X87" i="3" s="1"/>
  <c r="J87" i="3"/>
  <c r="W87" i="3" s="1"/>
  <c r="I87" i="3"/>
  <c r="V87" i="3" s="1"/>
  <c r="H32" i="3"/>
  <c r="U32" i="3" s="1"/>
  <c r="K32" i="3"/>
  <c r="X32" i="3" s="1"/>
  <c r="I32" i="3"/>
  <c r="V32" i="3" s="1"/>
  <c r="J32" i="3"/>
  <c r="W32" i="3" s="1"/>
  <c r="H98" i="3"/>
  <c r="U98" i="3" s="1"/>
  <c r="K98" i="3"/>
  <c r="X98" i="3" s="1"/>
  <c r="I98" i="3"/>
  <c r="V98" i="3" s="1"/>
  <c r="J98" i="3"/>
  <c r="W98" i="3" s="1"/>
  <c r="H56" i="3"/>
  <c r="U56" i="3" s="1"/>
  <c r="K56" i="3"/>
  <c r="X56" i="3" s="1"/>
  <c r="J56" i="3"/>
  <c r="W56" i="3" s="1"/>
  <c r="I56" i="3"/>
  <c r="V56" i="3" s="1"/>
  <c r="H65" i="3"/>
  <c r="U65" i="3" s="1"/>
  <c r="K65" i="3"/>
  <c r="X65" i="3" s="1"/>
  <c r="I65" i="3"/>
  <c r="V65" i="3" s="1"/>
  <c r="J65" i="3"/>
  <c r="W65" i="3" s="1"/>
  <c r="H76" i="3"/>
  <c r="U76" i="3" s="1"/>
  <c r="K76" i="3"/>
  <c r="X76" i="3" s="1"/>
  <c r="I76" i="3"/>
  <c r="V76" i="3" s="1"/>
  <c r="J76" i="3"/>
  <c r="W76" i="3" s="1"/>
  <c r="J57" i="3"/>
  <c r="W57" i="3" s="1"/>
  <c r="I57" i="3"/>
  <c r="V57" i="3" s="1"/>
  <c r="K57" i="3"/>
  <c r="X57" i="3" s="1"/>
  <c r="H57" i="3"/>
  <c r="U57" i="3" s="1"/>
  <c r="R17" i="3" l="1"/>
  <c r="R3" i="3"/>
  <c r="R4" i="3"/>
  <c r="R5" i="3"/>
  <c r="R6" i="3"/>
  <c r="R7" i="3"/>
  <c r="R12" i="3"/>
  <c r="R13" i="3"/>
  <c r="R14" i="3"/>
  <c r="R15" i="3"/>
  <c r="R16" i="3"/>
  <c r="R2" i="3"/>
  <c r="Q2" i="3"/>
  <c r="Q3" i="3"/>
  <c r="Q4" i="3"/>
  <c r="Q5" i="3"/>
  <c r="Q6" i="3"/>
  <c r="Q7" i="3"/>
  <c r="Q12" i="3"/>
  <c r="Q13" i="3"/>
  <c r="Q14" i="3"/>
  <c r="Q15" i="3"/>
  <c r="Q16" i="3"/>
  <c r="Q17" i="3"/>
  <c r="S3" i="3" l="1"/>
  <c r="D3" i="3" s="1"/>
  <c r="S4" i="3"/>
  <c r="D4" i="3" s="1"/>
  <c r="S5" i="3"/>
  <c r="D5" i="3" s="1"/>
  <c r="S6" i="3"/>
  <c r="D6" i="3" s="1"/>
  <c r="S7" i="3"/>
  <c r="D7" i="3" s="1"/>
  <c r="S12" i="3"/>
  <c r="S13" i="3"/>
  <c r="D13" i="3" s="1"/>
  <c r="S14" i="3"/>
  <c r="D14" i="3" s="1"/>
  <c r="S15" i="3"/>
  <c r="D15" i="3" s="1"/>
  <c r="S16" i="3"/>
  <c r="D16" i="3" s="1"/>
  <c r="S17" i="3"/>
  <c r="D17" i="3" s="1"/>
  <c r="S2" i="3"/>
  <c r="D2" i="3" l="1"/>
  <c r="BA2" i="3"/>
  <c r="G2" i="3"/>
  <c r="AZ2" i="3"/>
  <c r="BB2" i="3"/>
  <c r="BC2" i="3"/>
  <c r="D12" i="3"/>
  <c r="AZ3" i="3"/>
  <c r="BA3" i="3"/>
  <c r="BB3" i="3"/>
  <c r="BC3" i="3"/>
  <c r="G15" i="3"/>
  <c r="G7" i="3"/>
  <c r="G3" i="3"/>
  <c r="G14" i="3"/>
  <c r="G6" i="3"/>
  <c r="G17" i="3"/>
  <c r="G13" i="3"/>
  <c r="G5" i="3"/>
  <c r="G16" i="3"/>
  <c r="G12" i="3"/>
  <c r="G4" i="3"/>
  <c r="AU23" i="3"/>
  <c r="AU24" i="3"/>
  <c r="AR19" i="3"/>
  <c r="AS19" i="3"/>
  <c r="AT19" i="3"/>
  <c r="AQ19" i="3"/>
  <c r="H14" i="3" l="1"/>
  <c r="U14" i="3" s="1"/>
  <c r="J14" i="3"/>
  <c r="W14" i="3" s="1"/>
  <c r="I14" i="3"/>
  <c r="V14" i="3" s="1"/>
  <c r="K14" i="3"/>
  <c r="X14" i="3" s="1"/>
  <c r="H16" i="3"/>
  <c r="U16" i="3" s="1"/>
  <c r="J16" i="3"/>
  <c r="W16" i="3" s="1"/>
  <c r="I16" i="3"/>
  <c r="V16" i="3" s="1"/>
  <c r="K16" i="3"/>
  <c r="X16" i="3" s="1"/>
  <c r="K6" i="3"/>
  <c r="X6" i="3" s="1"/>
  <c r="I6" i="3"/>
  <c r="V6" i="3" s="1"/>
  <c r="J6" i="3"/>
  <c r="W6" i="3" s="1"/>
  <c r="H6" i="3"/>
  <c r="U6" i="3" s="1"/>
  <c r="H15" i="3"/>
  <c r="U15" i="3" s="1"/>
  <c r="K15" i="3"/>
  <c r="X15" i="3" s="1"/>
  <c r="I15" i="3"/>
  <c r="V15" i="3" s="1"/>
  <c r="J15" i="3"/>
  <c r="W15" i="3" s="1"/>
  <c r="J5" i="3"/>
  <c r="W5" i="3" s="1"/>
  <c r="K5" i="3"/>
  <c r="X5" i="3" s="1"/>
  <c r="H5" i="3"/>
  <c r="U5" i="3" s="1"/>
  <c r="I5" i="3"/>
  <c r="V5" i="3" s="1"/>
  <c r="H13" i="3"/>
  <c r="U13" i="3" s="1"/>
  <c r="K13" i="3"/>
  <c r="X13" i="3" s="1"/>
  <c r="I13" i="3"/>
  <c r="V13" i="3" s="1"/>
  <c r="J13" i="3"/>
  <c r="W13" i="3" s="1"/>
  <c r="H2" i="3"/>
  <c r="U2" i="3" s="1"/>
  <c r="J2" i="3"/>
  <c r="K2" i="3"/>
  <c r="I2" i="3"/>
  <c r="I4" i="3"/>
  <c r="V4" i="3" s="1"/>
  <c r="H4" i="3"/>
  <c r="U4" i="3" s="1"/>
  <c r="J4" i="3"/>
  <c r="W4" i="3" s="1"/>
  <c r="K4" i="3"/>
  <c r="X4" i="3" s="1"/>
  <c r="H3" i="3"/>
  <c r="U3" i="3" s="1"/>
  <c r="J3" i="3"/>
  <c r="W3" i="3" s="1"/>
  <c r="K3" i="3"/>
  <c r="X3" i="3" s="1"/>
  <c r="I3" i="3"/>
  <c r="V3" i="3" s="1"/>
  <c r="H12" i="3"/>
  <c r="U12" i="3" s="1"/>
  <c r="J12" i="3"/>
  <c r="W12" i="3" s="1"/>
  <c r="I12" i="3"/>
  <c r="V12" i="3" s="1"/>
  <c r="K12" i="3"/>
  <c r="X12" i="3" s="1"/>
  <c r="H17" i="3"/>
  <c r="K17" i="3"/>
  <c r="X17" i="3" s="1"/>
  <c r="I17" i="3"/>
  <c r="V17" i="3" s="1"/>
  <c r="J17" i="3"/>
  <c r="W17" i="3" s="1"/>
  <c r="H7" i="3"/>
  <c r="U7" i="3" s="1"/>
  <c r="J7" i="3"/>
  <c r="W7" i="3" s="1"/>
  <c r="I7" i="3"/>
  <c r="V7" i="3" s="1"/>
  <c r="K7" i="3"/>
  <c r="X7" i="3" s="1"/>
  <c r="U21" i="3"/>
  <c r="U20" i="3"/>
  <c r="U19" i="3"/>
  <c r="U18" i="3"/>
  <c r="U17" i="3"/>
  <c r="X21" i="3"/>
  <c r="X20" i="3"/>
  <c r="X19" i="3"/>
  <c r="X18" i="3"/>
  <c r="V21" i="3"/>
  <c r="V20" i="3"/>
  <c r="V19" i="3"/>
  <c r="V18" i="3"/>
  <c r="W21" i="3"/>
  <c r="W20" i="3"/>
  <c r="W19" i="3"/>
  <c r="W18" i="3"/>
  <c r="X11" i="3"/>
  <c r="X10" i="3"/>
  <c r="X9" i="3"/>
  <c r="X8" i="3"/>
  <c r="V9" i="3"/>
  <c r="V8" i="3"/>
  <c r="V11" i="3"/>
  <c r="V10" i="3"/>
  <c r="W10" i="3"/>
  <c r="W9" i="3"/>
  <c r="W8" i="3"/>
  <c r="W11" i="3"/>
  <c r="U8" i="3"/>
  <c r="U9" i="3"/>
  <c r="U10" i="3"/>
  <c r="U11" i="3"/>
  <c r="N4" i="3"/>
  <c r="N16" i="3"/>
  <c r="N13" i="3"/>
  <c r="N6" i="3"/>
  <c r="N2" i="3"/>
  <c r="N7" i="3"/>
  <c r="N12" i="3"/>
  <c r="N5" i="3"/>
  <c r="N17" i="3"/>
  <c r="N14" i="3"/>
  <c r="N3" i="3"/>
  <c r="N15" i="3"/>
  <c r="AU22" i="3"/>
  <c r="AU20" i="3"/>
  <c r="AU19" i="3"/>
  <c r="AU21" i="3"/>
  <c r="AH3" i="3"/>
  <c r="AH4" i="3" s="1"/>
  <c r="AH2" i="3"/>
  <c r="W2" i="3" l="1"/>
  <c r="V2" i="3"/>
  <c r="X2" i="3"/>
  <c r="G4" i="2"/>
  <c r="C4" i="2"/>
  <c r="C3" i="2"/>
  <c r="C2" i="2"/>
  <c r="D15" i="1" l="1"/>
  <c r="I10" i="1"/>
  <c r="G10" i="1"/>
  <c r="E10" i="1"/>
  <c r="C10" i="1"/>
  <c r="I8" i="1"/>
  <c r="G8" i="1"/>
  <c r="E8" i="1"/>
  <c r="H8" i="1"/>
  <c r="F8" i="1"/>
  <c r="D8" i="1"/>
  <c r="AK30" i="1"/>
  <c r="AK29" i="1"/>
  <c r="AK28" i="1"/>
  <c r="AK24" i="1"/>
  <c r="AK23" i="1"/>
  <c r="AK22" i="1"/>
  <c r="AK18" i="1"/>
  <c r="AK17" i="1"/>
  <c r="AK16" i="1"/>
  <c r="AK12" i="1"/>
  <c r="AK11" i="1"/>
  <c r="AK10" i="1"/>
  <c r="AD30" i="1"/>
  <c r="AD29" i="1"/>
  <c r="AD28" i="1"/>
  <c r="AD24" i="1"/>
  <c r="AD23" i="1"/>
  <c r="AD22" i="1"/>
  <c r="AD18" i="1"/>
  <c r="AD17" i="1"/>
  <c r="AD16" i="1"/>
  <c r="AD12" i="1"/>
  <c r="AD11" i="1"/>
  <c r="AD10" i="1"/>
  <c r="W30" i="1"/>
  <c r="W29" i="1"/>
  <c r="W28" i="1"/>
  <c r="W24" i="1"/>
  <c r="W23" i="1"/>
  <c r="W22" i="1"/>
  <c r="W18" i="1"/>
  <c r="W17" i="1"/>
  <c r="W16" i="1"/>
  <c r="W12" i="1"/>
  <c r="W11" i="1"/>
  <c r="W10" i="1"/>
  <c r="P30" i="1"/>
  <c r="P29" i="1"/>
  <c r="P28" i="1"/>
  <c r="P24" i="1"/>
  <c r="P23" i="1"/>
  <c r="P22" i="1"/>
  <c r="P18" i="1"/>
  <c r="P17" i="1"/>
  <c r="P16" i="1"/>
  <c r="P11" i="1"/>
  <c r="P12" i="1"/>
  <c r="P10" i="1"/>
  <c r="Q28" i="6" l="1"/>
  <c r="Q218" i="6"/>
  <c r="Q106" i="6" l="1"/>
  <c r="Q94" i="6"/>
  <c r="Q140" i="6"/>
  <c r="Q46" i="6"/>
  <c r="Q130" i="6"/>
  <c r="Q52" i="6"/>
  <c r="Q72" i="6"/>
  <c r="Q82" i="6"/>
  <c r="Q64" i="6"/>
  <c r="Q26" i="6"/>
  <c r="Q30" i="6"/>
  <c r="Q220" i="6"/>
  <c r="Q32" i="6"/>
  <c r="Q34" i="6"/>
  <c r="Q224" i="6"/>
  <c r="Q226" i="6"/>
  <c r="Q40" i="6"/>
  <c r="Q228" i="6"/>
  <c r="Q230" i="6"/>
  <c r="Q222" i="6" l="1"/>
  <c r="Q74" i="6"/>
  <c r="Q234" i="6"/>
  <c r="Q86" i="6"/>
  <c r="Q120" i="6"/>
  <c r="Q124" i="6"/>
  <c r="Q118" i="6"/>
  <c r="Q66" i="6"/>
  <c r="Q84" i="6"/>
  <c r="Q122" i="6"/>
  <c r="Q80" i="6"/>
  <c r="Q62" i="6"/>
  <c r="Q116" i="6"/>
  <c r="Q70" i="6"/>
  <c r="Q114" i="6"/>
  <c r="Q68" i="6"/>
  <c r="Q78" i="6"/>
  <c r="Q58" i="6"/>
  <c r="Q126" i="6"/>
  <c r="Q216" i="6"/>
  <c r="Q186" i="6"/>
  <c r="Q236" i="6"/>
  <c r="Q206" i="6"/>
  <c r="Q198" i="6"/>
  <c r="Q212" i="6"/>
  <c r="Q204" i="6"/>
  <c r="Q196" i="6"/>
  <c r="Q182" i="6"/>
  <c r="Q214" i="6"/>
  <c r="Q202" i="6"/>
  <c r="Q194" i="6"/>
  <c r="Q184" i="6"/>
  <c r="Q170" i="6"/>
  <c r="Q210" i="6"/>
  <c r="Q190" i="6"/>
  <c r="Q180" i="6"/>
  <c r="Q208" i="6"/>
  <c r="Q178" i="6"/>
  <c r="Q188" i="6"/>
  <c r="Q168" i="6"/>
  <c r="Q160" i="6"/>
  <c r="Q138" i="6"/>
  <c r="Q158" i="6"/>
  <c r="Q150" i="6"/>
  <c r="Q142" i="6"/>
  <c r="Q176" i="6"/>
  <c r="Q174" i="6"/>
  <c r="Q166" i="6"/>
  <c r="Q154" i="6"/>
  <c r="Q146" i="6"/>
  <c r="Q172" i="6"/>
  <c r="Q164" i="6"/>
  <c r="Q156" i="6"/>
  <c r="Q148" i="6"/>
  <c r="Q112" i="6"/>
  <c r="Q38" i="6"/>
  <c r="Q88" i="6"/>
  <c r="Q200" i="6"/>
  <c r="Q162" i="6"/>
  <c r="Q152" i="6"/>
  <c r="Q144" i="6"/>
  <c r="Q232" i="6"/>
  <c r="Q36" i="6"/>
  <c r="Q110" i="6"/>
  <c r="Q98" i="6"/>
  <c r="Q134" i="6"/>
  <c r="Q50" i="6"/>
  <c r="Q76" i="6"/>
  <c r="Q132" i="6"/>
  <c r="Q96" i="6"/>
  <c r="Q108" i="6"/>
  <c r="Q48" i="6"/>
  <c r="Q104" i="6"/>
  <c r="Q60" i="6"/>
  <c r="Q44" i="6"/>
  <c r="Q136" i="6"/>
  <c r="Q192" i="6"/>
  <c r="Q102" i="6"/>
  <c r="Q42" i="6"/>
  <c r="Q128" i="6"/>
  <c r="Q100" i="6"/>
  <c r="Q90" i="6"/>
  <c r="Q24" i="6"/>
  <c r="Q22" i="6"/>
  <c r="Q16" i="6"/>
  <c r="Q14" i="6"/>
  <c r="Q8" i="6"/>
  <c r="Q6" i="6"/>
  <c r="Q92" i="6"/>
  <c r="Q20" i="6"/>
  <c r="Q18" i="6"/>
  <c r="Q12" i="6"/>
  <c r="Q10" i="6"/>
  <c r="Q4" i="6"/>
  <c r="Q2" i="6"/>
  <c r="K192" i="6"/>
  <c r="N42" i="6"/>
  <c r="N102" i="6"/>
  <c r="K102" i="6"/>
  <c r="N128" i="6"/>
  <c r="N100" i="6"/>
  <c r="K60" i="6"/>
  <c r="K104" i="6"/>
  <c r="N60" i="6"/>
  <c r="K136" i="6"/>
  <c r="N104" i="6"/>
  <c r="N136" i="6"/>
  <c r="K130" i="6"/>
  <c r="N94" i="6"/>
  <c r="K94" i="6"/>
  <c r="K106" i="6"/>
  <c r="N130" i="6"/>
  <c r="N218" i="6"/>
  <c r="K132" i="6"/>
  <c r="N48" i="6"/>
  <c r="K48" i="6"/>
  <c r="N96" i="6"/>
  <c r="K96" i="6"/>
  <c r="N108" i="6"/>
  <c r="K220" i="6"/>
  <c r="K108" i="6"/>
  <c r="N132" i="6"/>
  <c r="N220" i="6"/>
  <c r="N50" i="6"/>
  <c r="N76" i="6"/>
  <c r="N110" i="6"/>
  <c r="N134" i="6"/>
  <c r="N222" i="6"/>
  <c r="N224" i="6"/>
  <c r="K162" i="6"/>
  <c r="N152" i="6"/>
  <c r="K152" i="6"/>
  <c r="N162" i="6"/>
  <c r="N226" i="6"/>
  <c r="N74" i="6"/>
  <c r="N142" i="6"/>
  <c r="N228" i="6"/>
  <c r="K142" i="6"/>
  <c r="K150" i="6"/>
  <c r="N158" i="6"/>
  <c r="K158" i="6"/>
  <c r="K98" i="6"/>
  <c r="N138" i="6"/>
  <c r="N230" i="6"/>
  <c r="K138" i="6"/>
  <c r="K160" i="6"/>
  <c r="N168" i="6"/>
  <c r="K168" i="6"/>
  <c r="N98" i="6"/>
  <c r="N178" i="6"/>
  <c r="K178" i="6"/>
  <c r="N188" i="6"/>
  <c r="K188" i="6"/>
  <c r="N208" i="6"/>
  <c r="K208" i="6"/>
  <c r="K210" i="6"/>
  <c r="N210" i="6"/>
  <c r="K190" i="6"/>
  <c r="N170" i="6"/>
  <c r="K170" i="6"/>
  <c r="N180" i="6"/>
  <c r="K180" i="6"/>
  <c r="N190" i="6"/>
  <c r="K216" i="6"/>
  <c r="N198" i="6"/>
  <c r="K198" i="6"/>
  <c r="N206" i="6"/>
  <c r="K206" i="6"/>
  <c r="N216" i="6"/>
  <c r="T222" i="6"/>
  <c r="T224" i="6"/>
  <c r="T230" i="6"/>
  <c r="T188" i="6" l="1"/>
  <c r="T168" i="6"/>
  <c r="T160" i="6"/>
  <c r="T86" i="6"/>
  <c r="T208" i="6"/>
  <c r="T234" i="6"/>
  <c r="T178" i="6"/>
  <c r="T138" i="6"/>
  <c r="T124" i="6"/>
  <c r="T110" i="6"/>
  <c r="T66" i="6"/>
  <c r="T54" i="6"/>
  <c r="T50" i="6"/>
  <c r="T120" i="6"/>
  <c r="T134" i="6"/>
  <c r="T98" i="6"/>
  <c r="T76" i="6"/>
  <c r="T228" i="6"/>
  <c r="T220" i="6"/>
  <c r="T92" i="6"/>
  <c r="T30" i="6"/>
  <c r="T22" i="6"/>
  <c r="T90" i="6"/>
  <c r="T20" i="6"/>
  <c r="T8" i="6"/>
  <c r="T184" i="6"/>
  <c r="T156" i="6"/>
  <c r="T148" i="6"/>
  <c r="T140" i="6"/>
  <c r="T82" i="6"/>
  <c r="T204" i="6"/>
  <c r="T196" i="6"/>
  <c r="T174" i="6"/>
  <c r="T166" i="6"/>
  <c r="T130" i="6"/>
  <c r="T214" i="6"/>
  <c r="T118" i="6"/>
  <c r="T94" i="6"/>
  <c r="T72" i="6"/>
  <c r="T62" i="6"/>
  <c r="T46" i="6"/>
  <c r="T106" i="6"/>
  <c r="T52" i="6"/>
  <c r="T232" i="6"/>
  <c r="T26" i="6"/>
  <c r="T14" i="6"/>
  <c r="T36" i="6"/>
  <c r="T4" i="6"/>
  <c r="T180" i="6"/>
  <c r="T152" i="6"/>
  <c r="T144" i="6"/>
  <c r="T128" i="6"/>
  <c r="T78" i="6"/>
  <c r="T200" i="6"/>
  <c r="T192" i="6"/>
  <c r="T170" i="6"/>
  <c r="T162" i="6"/>
  <c r="T100" i="6"/>
  <c r="T210" i="6"/>
  <c r="T190" i="6"/>
  <c r="T102" i="6"/>
  <c r="T58" i="6"/>
  <c r="T42" i="6"/>
  <c r="T126" i="6"/>
  <c r="T56" i="6"/>
  <c r="T68" i="6"/>
  <c r="T114" i="6"/>
  <c r="K236" i="6"/>
  <c r="K186" i="6"/>
  <c r="K204" i="6"/>
  <c r="K52" i="6"/>
  <c r="K182" i="6"/>
  <c r="K212" i="6"/>
  <c r="K196" i="6"/>
  <c r="K202" i="6"/>
  <c r="K184" i="6"/>
  <c r="K214" i="6"/>
  <c r="K194" i="6"/>
  <c r="K176" i="6"/>
  <c r="K66" i="6"/>
  <c r="K166" i="6"/>
  <c r="K146" i="6"/>
  <c r="K156" i="6"/>
  <c r="K154" i="6"/>
  <c r="K164" i="6"/>
  <c r="K148" i="6"/>
  <c r="N54" i="6"/>
  <c r="K172" i="6"/>
  <c r="K64" i="6"/>
  <c r="K174" i="6"/>
  <c r="K144" i="6"/>
  <c r="N56" i="6"/>
  <c r="K124" i="6"/>
  <c r="K120" i="6"/>
  <c r="K200" i="6"/>
  <c r="K86" i="6"/>
  <c r="K62" i="6"/>
  <c r="K234" i="6"/>
  <c r="K84" i="6"/>
  <c r="K118" i="6"/>
  <c r="K82" i="6"/>
  <c r="K72" i="6"/>
  <c r="K116" i="6"/>
  <c r="K70" i="6"/>
  <c r="K122" i="6"/>
  <c r="K80" i="6"/>
  <c r="K126" i="6"/>
  <c r="K68" i="6"/>
  <c r="K114" i="6"/>
  <c r="K78" i="6"/>
  <c r="K58" i="6"/>
  <c r="K140" i="6"/>
  <c r="K46" i="6"/>
  <c r="K112" i="6"/>
  <c r="K44" i="6"/>
  <c r="N192" i="6"/>
  <c r="K128" i="6"/>
  <c r="K100" i="6"/>
  <c r="K42" i="6"/>
  <c r="K40" i="6"/>
  <c r="K18" i="6"/>
  <c r="K2" i="6"/>
  <c r="K24" i="6"/>
  <c r="T38" i="6"/>
  <c r="T10" i="6"/>
  <c r="T88" i="6"/>
  <c r="T32" i="6"/>
  <c r="T16" i="6"/>
  <c r="T236" i="6"/>
  <c r="T176" i="6"/>
  <c r="T132" i="6"/>
  <c r="T74" i="6"/>
  <c r="T186" i="6"/>
  <c r="T158" i="6"/>
  <c r="T150" i="6"/>
  <c r="T142" i="6"/>
  <c r="T108" i="6"/>
  <c r="T206" i="6"/>
  <c r="T198" i="6"/>
  <c r="T216" i="6"/>
  <c r="T84" i="6"/>
  <c r="T64" i="6"/>
  <c r="T48" i="6"/>
  <c r="T96" i="6"/>
  <c r="T226" i="6"/>
  <c r="T218" i="6"/>
  <c r="T34" i="6"/>
  <c r="T6" i="6"/>
  <c r="T28" i="6"/>
  <c r="T12" i="6"/>
  <c r="T172" i="6"/>
  <c r="T164" i="6"/>
  <c r="T136" i="6"/>
  <c r="T212" i="6"/>
  <c r="T182" i="6"/>
  <c r="T154" i="6"/>
  <c r="T146" i="6"/>
  <c r="T116" i="6"/>
  <c r="T202" i="6"/>
  <c r="T194" i="6"/>
  <c r="T80" i="6"/>
  <c r="T122" i="6"/>
  <c r="T104" i="6"/>
  <c r="T60" i="6"/>
  <c r="T44" i="6"/>
  <c r="T70" i="6"/>
  <c r="T112" i="6"/>
  <c r="T18" i="6"/>
  <c r="T2" i="6"/>
  <c r="T40" i="6"/>
  <c r="T24" i="6"/>
  <c r="N186" i="6"/>
  <c r="N236" i="6"/>
  <c r="N214" i="6"/>
  <c r="N212" i="6"/>
  <c r="N202" i="6"/>
  <c r="N204" i="6"/>
  <c r="N194" i="6"/>
  <c r="N196" i="6"/>
  <c r="N182" i="6"/>
  <c r="N184" i="6"/>
  <c r="K230" i="6"/>
  <c r="N160" i="6"/>
  <c r="Q54" i="6"/>
  <c r="N176" i="6"/>
  <c r="K228" i="6"/>
  <c r="N150" i="6"/>
  <c r="N66" i="6"/>
  <c r="N174" i="6"/>
  <c r="N172" i="6"/>
  <c r="N166" i="6"/>
  <c r="N164" i="6"/>
  <c r="Q56" i="6"/>
  <c r="N154" i="6"/>
  <c r="K226" i="6"/>
  <c r="K74" i="6"/>
  <c r="N64" i="6"/>
  <c r="N52" i="6"/>
  <c r="N156" i="6"/>
  <c r="N146" i="6"/>
  <c r="N148" i="6"/>
  <c r="K76" i="6"/>
  <c r="K54" i="6"/>
  <c r="N234" i="6"/>
  <c r="N120" i="6"/>
  <c r="K224" i="6"/>
  <c r="N86" i="6"/>
  <c r="N62" i="6"/>
  <c r="N144" i="6"/>
  <c r="N124" i="6"/>
  <c r="N84" i="6"/>
  <c r="N118" i="6"/>
  <c r="N200" i="6"/>
  <c r="K134" i="6"/>
  <c r="K56" i="6"/>
  <c r="K110" i="6"/>
  <c r="K50" i="6"/>
  <c r="N72" i="6"/>
  <c r="N82" i="6"/>
  <c r="N80" i="6"/>
  <c r="N70" i="6"/>
  <c r="N116" i="6"/>
  <c r="N122" i="6"/>
  <c r="N126" i="6"/>
  <c r="K222" i="6"/>
  <c r="N68" i="6"/>
  <c r="N114" i="6"/>
  <c r="N58" i="6"/>
  <c r="N78" i="6"/>
  <c r="N88" i="6"/>
  <c r="N32" i="6"/>
  <c r="N16" i="6"/>
  <c r="N38" i="6"/>
  <c r="N10" i="6"/>
  <c r="N20" i="6"/>
  <c r="N8" i="6"/>
  <c r="N30" i="6"/>
  <c r="N22" i="6"/>
  <c r="N92" i="6"/>
  <c r="N90" i="6"/>
  <c r="K218" i="6"/>
  <c r="N106" i="6"/>
  <c r="K92" i="6"/>
  <c r="N28" i="6"/>
  <c r="N12" i="6"/>
  <c r="N34" i="6"/>
  <c r="N6" i="6"/>
  <c r="K22" i="6"/>
  <c r="K90" i="6"/>
  <c r="N36" i="6"/>
  <c r="N4" i="6"/>
  <c r="N14" i="6"/>
  <c r="N232" i="6"/>
  <c r="N26" i="6"/>
  <c r="K20" i="6"/>
  <c r="N140" i="6"/>
  <c r="N46" i="6"/>
  <c r="N40" i="6"/>
  <c r="N24" i="6"/>
  <c r="N18" i="6"/>
  <c r="N2" i="6"/>
  <c r="K88" i="6"/>
  <c r="K16" i="6"/>
  <c r="K38" i="6"/>
  <c r="K232" i="6"/>
  <c r="K36" i="6"/>
  <c r="K14" i="6"/>
  <c r="K34" i="6"/>
  <c r="K12" i="6"/>
  <c r="N112" i="6"/>
  <c r="N44" i="6"/>
  <c r="K32" i="6"/>
  <c r="K10" i="6"/>
  <c r="K8" i="6"/>
  <c r="K30" i="6"/>
  <c r="K6" i="6"/>
  <c r="K28" i="6"/>
  <c r="K26" i="6"/>
  <c r="K4" i="6"/>
  <c r="AA71" i="3" l="1"/>
  <c r="AA211" i="3"/>
  <c r="AA212" i="3"/>
  <c r="AA214" i="3"/>
  <c r="AA216" i="3"/>
  <c r="AA218" i="3"/>
  <c r="AA220" i="3"/>
  <c r="AA222" i="3"/>
  <c r="AA224" i="3"/>
  <c r="AA226" i="3"/>
  <c r="AA228" i="3"/>
  <c r="AA230" i="3"/>
  <c r="AA232" i="3"/>
  <c r="AA236" i="3"/>
  <c r="AA238" i="3"/>
  <c r="AA240" i="3"/>
  <c r="AA244" i="3"/>
  <c r="AA246" i="3"/>
  <c r="AA248" i="3"/>
  <c r="AA252" i="3"/>
  <c r="AA254" i="3"/>
  <c r="AA256" i="3"/>
  <c r="AA260" i="3"/>
  <c r="AA262" i="3"/>
  <c r="AA264" i="3"/>
  <c r="AA268" i="3"/>
  <c r="AA270" i="3"/>
  <c r="AA272" i="3"/>
  <c r="AA276" i="3"/>
  <c r="AA278" i="3"/>
  <c r="AA280" i="3"/>
  <c r="AA284" i="3"/>
  <c r="AA286" i="3"/>
  <c r="AA288" i="3"/>
  <c r="AA292" i="3"/>
  <c r="AA294" i="3"/>
  <c r="AA296" i="3"/>
  <c r="AA300" i="3"/>
  <c r="AA302" i="3"/>
  <c r="AA304" i="3"/>
  <c r="AA308" i="3"/>
  <c r="AA310" i="3"/>
  <c r="AA312" i="3"/>
  <c r="AA316" i="3"/>
  <c r="AA318" i="3"/>
  <c r="AA320" i="3"/>
  <c r="AA324" i="3"/>
  <c r="AA326" i="3"/>
  <c r="AA328" i="3"/>
  <c r="AA332" i="3"/>
  <c r="AA334" i="3"/>
  <c r="AA336" i="3"/>
  <c r="AA340" i="3"/>
  <c r="AA342" i="3"/>
  <c r="AA344" i="3"/>
  <c r="AA348" i="3"/>
  <c r="AA350" i="3"/>
  <c r="AA352" i="3"/>
  <c r="AA356" i="3"/>
  <c r="AA358" i="3"/>
  <c r="AA360" i="3"/>
  <c r="AA364" i="3"/>
  <c r="AA366" i="3"/>
  <c r="AA368" i="3"/>
  <c r="AA372" i="3"/>
  <c r="AA374" i="3"/>
  <c r="AA376" i="3"/>
  <c r="AA234" i="3"/>
  <c r="AA242" i="3"/>
  <c r="AA250" i="3"/>
  <c r="AA258" i="3"/>
  <c r="AA266" i="3"/>
  <c r="AA274" i="3"/>
  <c r="AA282" i="3"/>
  <c r="AA290" i="3"/>
  <c r="AA298" i="3"/>
  <c r="AA306" i="3"/>
  <c r="AA314" i="3"/>
  <c r="AA322" i="3"/>
  <c r="AA330" i="3"/>
  <c r="AA338" i="3"/>
  <c r="AA346" i="3"/>
  <c r="AA354" i="3"/>
  <c r="AA362" i="3"/>
  <c r="AA370" i="3"/>
  <c r="AA390" i="3"/>
  <c r="AA398" i="3"/>
  <c r="AA406" i="3"/>
  <c r="AA414" i="3"/>
  <c r="AA422" i="3"/>
  <c r="AA430" i="3"/>
  <c r="AA378" i="3"/>
  <c r="AA382" i="3"/>
  <c r="AA388" i="3"/>
  <c r="AA396" i="3"/>
  <c r="AA404" i="3"/>
  <c r="AA412" i="3"/>
  <c r="AA420" i="3"/>
  <c r="AA428" i="3"/>
  <c r="AA386" i="3"/>
  <c r="AA394" i="3"/>
  <c r="AA402" i="3"/>
  <c r="AA410" i="3"/>
  <c r="AA418" i="3"/>
  <c r="AA426" i="3"/>
  <c r="AA408" i="3"/>
  <c r="AA438" i="3"/>
  <c r="AA446" i="3"/>
  <c r="AA154" i="3"/>
  <c r="AA158" i="3"/>
  <c r="AA166" i="3"/>
  <c r="AA174" i="3"/>
  <c r="AA182" i="3"/>
  <c r="AA190" i="3"/>
  <c r="AA198" i="3"/>
  <c r="AA206" i="3"/>
  <c r="AA215" i="3"/>
  <c r="AA223" i="3"/>
  <c r="AA231" i="3"/>
  <c r="AA239" i="3"/>
  <c r="AA247" i="3"/>
  <c r="AA255" i="3"/>
  <c r="AA263" i="3"/>
  <c r="AA271" i="3"/>
  <c r="AA279" i="3"/>
  <c r="AA287" i="3"/>
  <c r="AA295" i="3"/>
  <c r="AA303" i="3"/>
  <c r="AA311" i="3"/>
  <c r="AA319" i="3"/>
  <c r="AA327" i="3"/>
  <c r="AA335" i="3"/>
  <c r="AA343" i="3"/>
  <c r="AA400" i="3"/>
  <c r="AA432" i="3"/>
  <c r="AA440" i="3"/>
  <c r="AA448" i="3"/>
  <c r="AA164" i="3"/>
  <c r="AA172" i="3"/>
  <c r="AA180" i="3"/>
  <c r="AA188" i="3"/>
  <c r="AA196" i="3"/>
  <c r="AA204" i="3"/>
  <c r="AA213" i="3"/>
  <c r="AA221" i="3"/>
  <c r="AA229" i="3"/>
  <c r="AA237" i="3"/>
  <c r="AA245" i="3"/>
  <c r="AA253" i="3"/>
  <c r="AA261" i="3"/>
  <c r="AA269" i="3"/>
  <c r="AA277" i="3"/>
  <c r="AA285" i="3"/>
  <c r="AA293" i="3"/>
  <c r="AA301" i="3"/>
  <c r="AA309" i="3"/>
  <c r="AA317" i="3"/>
  <c r="AA325" i="3"/>
  <c r="AA333" i="3"/>
  <c r="AA341" i="3"/>
  <c r="AA349" i="3"/>
  <c r="AA380" i="3"/>
  <c r="AA392" i="3"/>
  <c r="AA424" i="3"/>
  <c r="AA434" i="3"/>
  <c r="AA442" i="3"/>
  <c r="AA450" i="3"/>
  <c r="AA156" i="3"/>
  <c r="AA162" i="3"/>
  <c r="AA170" i="3"/>
  <c r="AA178" i="3"/>
  <c r="AA186" i="3"/>
  <c r="AA194" i="3"/>
  <c r="AA202" i="3"/>
  <c r="AA210" i="3"/>
  <c r="AA219" i="3"/>
  <c r="AA227" i="3"/>
  <c r="AA235" i="3"/>
  <c r="AA243" i="3"/>
  <c r="AA251" i="3"/>
  <c r="AA259" i="3"/>
  <c r="AA267" i="3"/>
  <c r="AA275" i="3"/>
  <c r="AA283" i="3"/>
  <c r="AA291" i="3"/>
  <c r="AA299" i="3"/>
  <c r="AA307" i="3"/>
  <c r="AA315" i="3"/>
  <c r="AA323" i="3"/>
  <c r="AA331" i="3"/>
  <c r="AA339" i="3"/>
  <c r="AA347" i="3"/>
  <c r="AA355" i="3"/>
  <c r="AA363" i="3"/>
  <c r="AA371" i="3"/>
  <c r="AA436" i="3"/>
  <c r="AA160" i="3"/>
  <c r="AA192" i="3"/>
  <c r="AA225" i="3"/>
  <c r="AA257" i="3"/>
  <c r="AA289" i="3"/>
  <c r="AA321" i="3"/>
  <c r="AA351" i="3"/>
  <c r="AA359" i="3"/>
  <c r="AA373" i="3"/>
  <c r="AA377" i="3"/>
  <c r="AA385" i="3"/>
  <c r="AA393" i="3"/>
  <c r="AA401" i="3"/>
  <c r="AA416" i="3"/>
  <c r="AA152" i="3"/>
  <c r="AA176" i="3"/>
  <c r="AA208" i="3"/>
  <c r="AA241" i="3"/>
  <c r="AA273" i="3"/>
  <c r="AA305" i="3"/>
  <c r="AA337" i="3"/>
  <c r="AA357" i="3"/>
  <c r="AA361" i="3"/>
  <c r="AA375" i="3"/>
  <c r="AA381" i="3"/>
  <c r="AA389" i="3"/>
  <c r="AA397" i="3"/>
  <c r="AA405" i="3"/>
  <c r="AA407" i="3"/>
  <c r="AA409" i="3"/>
  <c r="AA411" i="3"/>
  <c r="AA413" i="3"/>
  <c r="AA415" i="3"/>
  <c r="AA417" i="3"/>
  <c r="AA419" i="3"/>
  <c r="AA421" i="3"/>
  <c r="AA423" i="3"/>
  <c r="AA425" i="3"/>
  <c r="AA427" i="3"/>
  <c r="AA429" i="3"/>
  <c r="AA431" i="3"/>
  <c r="AA433" i="3"/>
  <c r="AA435" i="3"/>
  <c r="AA437" i="3"/>
  <c r="AA439" i="3"/>
  <c r="AA441" i="3"/>
  <c r="AA443" i="3"/>
  <c r="AA445" i="3"/>
  <c r="AA447" i="3"/>
  <c r="AA449" i="3"/>
  <c r="AA451" i="3"/>
  <c r="AA153" i="3"/>
  <c r="AA155" i="3"/>
  <c r="AA157" i="3"/>
  <c r="AA159" i="3"/>
  <c r="AA161" i="3"/>
  <c r="AA163" i="3"/>
  <c r="AA165" i="3"/>
  <c r="AA167" i="3"/>
  <c r="AA169" i="3"/>
  <c r="AA171" i="3"/>
  <c r="AA173" i="3"/>
  <c r="AA175" i="3"/>
  <c r="AA177" i="3"/>
  <c r="AA179" i="3"/>
  <c r="AA181" i="3"/>
  <c r="AA183" i="3"/>
  <c r="AA185" i="3"/>
  <c r="AA187" i="3"/>
  <c r="AA189" i="3"/>
  <c r="AA191" i="3"/>
  <c r="AA193" i="3"/>
  <c r="AA195" i="3"/>
  <c r="AA197" i="3"/>
  <c r="AA199" i="3"/>
  <c r="AA203" i="3"/>
  <c r="AA207" i="3"/>
  <c r="AA3" i="3"/>
  <c r="AA11" i="3"/>
  <c r="AA15" i="3"/>
  <c r="AA23" i="3"/>
  <c r="AA31" i="3"/>
  <c r="AA39" i="3"/>
  <c r="AA47" i="3"/>
  <c r="AA51" i="3"/>
  <c r="AA59" i="3"/>
  <c r="AA67" i="3"/>
  <c r="AA79" i="3"/>
  <c r="AA87" i="3"/>
  <c r="AA95" i="3"/>
  <c r="AA99" i="3"/>
  <c r="AA107" i="3"/>
  <c r="AA115" i="3"/>
  <c r="AA123" i="3"/>
  <c r="AA131" i="3"/>
  <c r="AA139" i="3"/>
  <c r="AA147" i="3"/>
  <c r="AA4" i="3"/>
  <c r="AA8" i="3"/>
  <c r="AA16" i="3"/>
  <c r="AA20" i="3"/>
  <c r="AA28" i="3"/>
  <c r="AA36" i="3"/>
  <c r="AA44" i="3"/>
  <c r="AA52" i="3"/>
  <c r="AA60" i="3"/>
  <c r="AA68" i="3"/>
  <c r="AA76" i="3"/>
  <c r="AA80" i="3"/>
  <c r="AA384" i="3"/>
  <c r="AA168" i="3"/>
  <c r="AA200" i="3"/>
  <c r="AA233" i="3"/>
  <c r="AA265" i="3"/>
  <c r="AA297" i="3"/>
  <c r="AA329" i="3"/>
  <c r="AA365" i="3"/>
  <c r="AA369" i="3"/>
  <c r="AA379" i="3"/>
  <c r="AA387" i="3"/>
  <c r="AA395" i="3"/>
  <c r="AA403" i="3"/>
  <c r="AA201" i="3"/>
  <c r="AA205" i="3"/>
  <c r="AA209" i="3"/>
  <c r="AA7" i="3"/>
  <c r="AA19" i="3"/>
  <c r="AA27" i="3"/>
  <c r="AA35" i="3"/>
  <c r="AA43" i="3"/>
  <c r="AA55" i="3"/>
  <c r="AA63" i="3"/>
  <c r="AA75" i="3"/>
  <c r="AA83" i="3"/>
  <c r="AA91" i="3"/>
  <c r="AA103" i="3"/>
  <c r="AA111" i="3"/>
  <c r="AA119" i="3"/>
  <c r="AA127" i="3"/>
  <c r="AA135" i="3"/>
  <c r="AA143" i="3"/>
  <c r="AA151" i="3"/>
  <c r="AA12" i="3"/>
  <c r="AA24" i="3"/>
  <c r="AA32" i="3"/>
  <c r="AA40" i="3"/>
  <c r="AA48" i="3"/>
  <c r="AA56" i="3"/>
  <c r="AA64" i="3"/>
  <c r="AA72" i="3"/>
  <c r="AA84" i="3"/>
  <c r="AA217" i="3"/>
  <c r="AA345" i="3"/>
  <c r="AA399" i="3"/>
  <c r="AA92" i="3"/>
  <c r="AA96" i="3"/>
  <c r="AA100" i="3"/>
  <c r="AA108" i="3"/>
  <c r="AA112" i="3"/>
  <c r="AA116" i="3"/>
  <c r="AA124" i="3"/>
  <c r="AA128" i="3"/>
  <c r="AA132" i="3"/>
  <c r="AA140" i="3"/>
  <c r="AA144" i="3"/>
  <c r="AA148" i="3"/>
  <c r="AA5" i="3"/>
  <c r="AA9" i="3"/>
  <c r="AA13" i="3"/>
  <c r="AA21" i="3"/>
  <c r="AA25" i="3"/>
  <c r="AA29" i="3"/>
  <c r="AA37" i="3"/>
  <c r="AA41" i="3"/>
  <c r="AA45" i="3"/>
  <c r="AA53" i="3"/>
  <c r="AA57" i="3"/>
  <c r="AA61" i="3"/>
  <c r="AA69" i="3"/>
  <c r="AA73" i="3"/>
  <c r="AA77" i="3"/>
  <c r="AA85" i="3"/>
  <c r="AA89" i="3"/>
  <c r="AA93" i="3"/>
  <c r="AA101" i="3"/>
  <c r="AA105" i="3"/>
  <c r="AA109" i="3"/>
  <c r="AA117" i="3"/>
  <c r="AA121" i="3"/>
  <c r="AA125" i="3"/>
  <c r="AA133" i="3"/>
  <c r="AA137" i="3"/>
  <c r="AA141" i="3"/>
  <c r="AA149" i="3"/>
  <c r="AA50" i="3"/>
  <c r="AA54" i="3"/>
  <c r="AA62" i="3"/>
  <c r="AA66" i="3"/>
  <c r="AA74" i="3"/>
  <c r="AA82" i="3"/>
  <c r="AA86" i="3"/>
  <c r="AA90" i="3"/>
  <c r="AA102" i="3"/>
  <c r="AA106" i="3"/>
  <c r="AA114" i="3"/>
  <c r="AA122" i="3"/>
  <c r="AA130" i="3"/>
  <c r="AA134" i="3"/>
  <c r="AA146" i="3"/>
  <c r="AA6" i="3"/>
  <c r="AA10" i="3"/>
  <c r="AA18" i="3"/>
  <c r="AA22" i="3"/>
  <c r="AA26" i="3"/>
  <c r="AA34" i="3"/>
  <c r="AA38" i="3"/>
  <c r="AA42" i="3"/>
  <c r="AA70" i="3"/>
  <c r="AA94" i="3"/>
  <c r="AA110" i="3"/>
  <c r="AA138" i="3"/>
  <c r="AA150" i="3"/>
  <c r="AA14" i="3"/>
  <c r="AA383" i="3"/>
  <c r="AA88" i="3"/>
  <c r="AA104" i="3"/>
  <c r="AA17" i="3"/>
  <c r="AA33" i="3"/>
  <c r="AA113" i="3"/>
  <c r="AA184" i="3"/>
  <c r="AA313" i="3"/>
  <c r="AA353" i="3"/>
  <c r="AA367" i="3"/>
  <c r="AA391" i="3"/>
  <c r="AA120" i="3"/>
  <c r="AA136" i="3"/>
  <c r="AA2" i="3"/>
  <c r="AA49" i="3"/>
  <c r="AA65" i="3"/>
  <c r="AA81" i="3"/>
  <c r="AA97" i="3"/>
  <c r="AA129" i="3"/>
  <c r="AA145" i="3"/>
  <c r="AA58" i="3"/>
  <c r="AA78" i="3"/>
  <c r="AA98" i="3"/>
  <c r="AA118" i="3"/>
  <c r="AA142" i="3"/>
  <c r="AA30" i="3"/>
  <c r="AA46" i="3"/>
  <c r="AA126" i="3"/>
  <c r="AA444" i="3"/>
  <c r="AA281" i="3"/>
  <c r="AA249" i="3"/>
  <c r="AC160" i="3"/>
  <c r="AC176" i="3"/>
  <c r="AC192" i="3"/>
  <c r="AC208" i="3"/>
  <c r="AC224" i="3"/>
  <c r="AC240" i="3"/>
  <c r="AC256" i="3"/>
  <c r="AC272" i="3"/>
  <c r="AC288" i="3"/>
  <c r="AC304" i="3"/>
  <c r="AC320" i="3"/>
  <c r="AC336" i="3"/>
  <c r="AC352" i="3"/>
  <c r="AC368" i="3"/>
  <c r="AC384" i="3"/>
  <c r="AC400" i="3"/>
  <c r="AC416" i="3"/>
  <c r="AC432" i="3"/>
  <c r="AC448" i="3"/>
  <c r="AC49" i="3"/>
  <c r="AC65" i="3"/>
  <c r="AC81" i="3"/>
  <c r="AC97" i="3"/>
  <c r="AC113" i="3"/>
  <c r="AC129" i="3"/>
  <c r="AC145" i="3"/>
  <c r="AC12" i="3"/>
  <c r="AC165" i="3"/>
  <c r="AC181" i="3"/>
  <c r="AC197" i="3"/>
  <c r="AC213" i="3"/>
  <c r="AC229" i="3"/>
  <c r="AC245" i="3"/>
  <c r="AC261" i="3"/>
  <c r="AC277" i="3"/>
  <c r="AC293" i="3"/>
  <c r="AC309" i="3"/>
  <c r="AC325" i="3"/>
  <c r="AC341" i="3"/>
  <c r="AC357" i="3"/>
  <c r="AC373" i="3"/>
  <c r="AC389" i="3"/>
  <c r="AC164" i="3"/>
  <c r="AC180" i="3"/>
  <c r="AC196" i="3"/>
  <c r="AC212" i="3"/>
  <c r="AC228" i="3"/>
  <c r="AC244" i="3"/>
  <c r="AC260" i="3"/>
  <c r="AC276" i="3"/>
  <c r="AC292" i="3"/>
  <c r="AC308" i="3"/>
  <c r="AC324" i="3"/>
  <c r="AC340" i="3"/>
  <c r="AC356" i="3"/>
  <c r="AC372" i="3"/>
  <c r="AC388" i="3"/>
  <c r="AC404" i="3"/>
  <c r="AC420" i="3"/>
  <c r="AC436" i="3"/>
  <c r="AC37" i="3"/>
  <c r="AC53" i="3"/>
  <c r="AC69" i="3"/>
  <c r="AC85" i="3"/>
  <c r="AC101" i="3"/>
  <c r="AC117" i="3"/>
  <c r="AC133" i="3"/>
  <c r="AC149" i="3"/>
  <c r="AC153" i="3"/>
  <c r="AC169" i="3"/>
  <c r="AC185" i="3"/>
  <c r="AC201" i="3"/>
  <c r="AC217" i="3"/>
  <c r="AC233" i="3"/>
  <c r="AC249" i="3"/>
  <c r="AC265" i="3"/>
  <c r="AC281" i="3"/>
  <c r="AC297" i="3"/>
  <c r="AC313" i="3"/>
  <c r="AC329" i="3"/>
  <c r="AC345" i="3"/>
  <c r="AC361" i="3"/>
  <c r="AC377" i="3"/>
  <c r="AC393" i="3"/>
  <c r="AC405" i="3"/>
  <c r="AC413" i="3"/>
  <c r="AC421" i="3"/>
  <c r="AC429" i="3"/>
  <c r="AC437" i="3"/>
  <c r="AC445" i="3"/>
  <c r="AC38" i="3"/>
  <c r="AC46" i="3"/>
  <c r="AC54" i="3"/>
  <c r="AC62" i="3"/>
  <c r="AC70" i="3"/>
  <c r="AC78" i="3"/>
  <c r="AC86" i="3"/>
  <c r="AC94" i="3"/>
  <c r="AC102" i="3"/>
  <c r="AC110" i="3"/>
  <c r="AC118" i="3"/>
  <c r="AC126" i="3"/>
  <c r="AC134" i="3"/>
  <c r="AC142" i="3"/>
  <c r="AC150" i="3"/>
  <c r="AC9" i="3"/>
  <c r="AC17" i="3"/>
  <c r="AC25" i="3"/>
  <c r="AC33" i="3"/>
  <c r="AC154" i="3"/>
  <c r="AC162" i="3"/>
  <c r="AC170" i="3"/>
  <c r="AC178" i="3"/>
  <c r="AC186" i="3"/>
  <c r="AC194" i="3"/>
  <c r="AC202" i="3"/>
  <c r="AC210" i="3"/>
  <c r="AC218" i="3"/>
  <c r="AC226" i="3"/>
  <c r="AC234" i="3"/>
  <c r="AC242" i="3"/>
  <c r="AC250" i="3"/>
  <c r="AC258" i="3"/>
  <c r="AC266" i="3"/>
  <c r="AC274" i="3"/>
  <c r="AC282" i="3"/>
  <c r="AC290" i="3"/>
  <c r="AC156" i="3"/>
  <c r="AC188" i="3"/>
  <c r="AC220" i="3"/>
  <c r="AC252" i="3"/>
  <c r="AC284" i="3"/>
  <c r="AC316" i="3"/>
  <c r="AC348" i="3"/>
  <c r="AC380" i="3"/>
  <c r="AC412" i="3"/>
  <c r="AC444" i="3"/>
  <c r="AC61" i="3"/>
  <c r="AC93" i="3"/>
  <c r="AC125" i="3"/>
  <c r="AC8" i="3"/>
  <c r="AC177" i="3"/>
  <c r="AC209" i="3"/>
  <c r="AC241" i="3"/>
  <c r="AC273" i="3"/>
  <c r="AC305" i="3"/>
  <c r="AC337" i="3"/>
  <c r="AC369" i="3"/>
  <c r="AC401" i="3"/>
  <c r="AC172" i="3"/>
  <c r="AC204" i="3"/>
  <c r="AC236" i="3"/>
  <c r="AC268" i="3"/>
  <c r="AC300" i="3"/>
  <c r="AC332" i="3"/>
  <c r="AC364" i="3"/>
  <c r="AC396" i="3"/>
  <c r="AC428" i="3"/>
  <c r="AC45" i="3"/>
  <c r="AC77" i="3"/>
  <c r="AC109" i="3"/>
  <c r="AC141" i="3"/>
  <c r="AC161" i="3"/>
  <c r="AC193" i="3"/>
  <c r="AC225" i="3"/>
  <c r="AC257" i="3"/>
  <c r="AC289" i="3"/>
  <c r="AC321" i="3"/>
  <c r="AC353" i="3"/>
  <c r="AC385" i="3"/>
  <c r="AC152" i="3"/>
  <c r="AC216" i="3"/>
  <c r="AC280" i="3"/>
  <c r="AC344" i="3"/>
  <c r="AC408" i="3"/>
  <c r="AC57" i="3"/>
  <c r="AC121" i="3"/>
  <c r="AC173" i="3"/>
  <c r="AC237" i="3"/>
  <c r="AC301" i="3"/>
  <c r="AC365" i="3"/>
  <c r="AC417" i="3"/>
  <c r="AC449" i="3"/>
  <c r="AC66" i="3"/>
  <c r="AC98" i="3"/>
  <c r="AC130" i="3"/>
  <c r="AC13" i="3"/>
  <c r="AC158" i="3"/>
  <c r="AC190" i="3"/>
  <c r="AC222" i="3"/>
  <c r="AC254" i="3"/>
  <c r="AC286" i="3"/>
  <c r="AC306" i="3"/>
  <c r="AC322" i="3"/>
  <c r="AC338" i="3"/>
  <c r="AC354" i="3"/>
  <c r="AC370" i="3"/>
  <c r="AC171" i="3"/>
  <c r="AC235" i="3"/>
  <c r="AC299" i="3"/>
  <c r="AC363" i="3"/>
  <c r="AC403" i="3"/>
  <c r="AC435" i="3"/>
  <c r="AC52" i="3"/>
  <c r="AC84" i="3"/>
  <c r="AC116" i="3"/>
  <c r="AC148" i="3"/>
  <c r="AC26" i="3"/>
  <c r="AC175" i="3"/>
  <c r="AC239" i="3"/>
  <c r="AC303" i="3"/>
  <c r="AC367" i="3"/>
  <c r="AC406" i="3"/>
  <c r="AC39" i="3"/>
  <c r="AC200" i="3"/>
  <c r="AC264" i="3"/>
  <c r="AC328" i="3"/>
  <c r="AC392" i="3"/>
  <c r="AC41" i="3"/>
  <c r="AC105" i="3"/>
  <c r="AC157" i="3"/>
  <c r="AC221" i="3"/>
  <c r="AC285" i="3"/>
  <c r="AC349" i="3"/>
  <c r="AC409" i="3"/>
  <c r="AC441" i="3"/>
  <c r="AC58" i="3"/>
  <c r="AC90" i="3"/>
  <c r="AC122" i="3"/>
  <c r="AC5" i="3"/>
  <c r="AC2" i="3"/>
  <c r="AC182" i="3"/>
  <c r="AC214" i="3"/>
  <c r="AC246" i="3"/>
  <c r="AC278" i="3"/>
  <c r="AC302" i="3"/>
  <c r="AC318" i="3"/>
  <c r="AC334" i="3"/>
  <c r="AC350" i="3"/>
  <c r="AC366" i="3"/>
  <c r="AC155" i="3"/>
  <c r="AC219" i="3"/>
  <c r="AC283" i="3"/>
  <c r="AC347" i="3"/>
  <c r="AC395" i="3"/>
  <c r="AC427" i="3"/>
  <c r="AC44" i="3"/>
  <c r="AC76" i="3"/>
  <c r="AC108" i="3"/>
  <c r="AC140" i="3"/>
  <c r="AC20" i="3"/>
  <c r="AC159" i="3"/>
  <c r="AC223" i="3"/>
  <c r="AC287" i="3"/>
  <c r="AC351" i="3"/>
  <c r="AC398" i="3"/>
  <c r="AC430" i="3"/>
  <c r="AC55" i="3"/>
  <c r="AC184" i="3"/>
  <c r="AC312" i="3"/>
  <c r="AC440" i="3"/>
  <c r="AC4" i="3"/>
  <c r="AC269" i="3"/>
  <c r="AC397" i="3"/>
  <c r="AC50" i="3"/>
  <c r="AC114" i="3"/>
  <c r="AC29" i="3"/>
  <c r="AC206" i="3"/>
  <c r="AC270" i="3"/>
  <c r="AC314" i="3"/>
  <c r="AC346" i="3"/>
  <c r="AC378" i="3"/>
  <c r="AC267" i="3"/>
  <c r="AC387" i="3"/>
  <c r="AC451" i="3"/>
  <c r="AC100" i="3"/>
  <c r="AC15" i="3"/>
  <c r="AC207" i="3"/>
  <c r="AC335" i="3"/>
  <c r="AC422" i="3"/>
  <c r="AC87" i="3"/>
  <c r="AC119" i="3"/>
  <c r="AC22" i="3"/>
  <c r="AC227" i="3"/>
  <c r="AC40" i="3"/>
  <c r="AC104" i="3"/>
  <c r="AC18" i="3"/>
  <c r="AC199" i="3"/>
  <c r="AC263" i="3"/>
  <c r="AC327" i="3"/>
  <c r="AC386" i="3"/>
  <c r="AC418" i="3"/>
  <c r="AC450" i="3"/>
  <c r="AC107" i="3"/>
  <c r="AC19" i="3"/>
  <c r="AC163" i="3"/>
  <c r="AC232" i="3"/>
  <c r="AC360" i="3"/>
  <c r="AC73" i="3"/>
  <c r="AC189" i="3"/>
  <c r="AC317" i="3"/>
  <c r="AC425" i="3"/>
  <c r="AC74" i="3"/>
  <c r="AC138" i="3"/>
  <c r="AC166" i="3"/>
  <c r="AC230" i="3"/>
  <c r="AC294" i="3"/>
  <c r="AC326" i="3"/>
  <c r="AC358" i="3"/>
  <c r="AC187" i="3"/>
  <c r="AC315" i="3"/>
  <c r="AC411" i="3"/>
  <c r="AC60" i="3"/>
  <c r="AC124" i="3"/>
  <c r="AC31" i="3"/>
  <c r="AC255" i="3"/>
  <c r="AC382" i="3"/>
  <c r="AC438" i="3"/>
  <c r="AC63" i="3"/>
  <c r="AC95" i="3"/>
  <c r="AC127" i="3"/>
  <c r="AC32" i="3"/>
  <c r="AC259" i="3"/>
  <c r="AC56" i="3"/>
  <c r="AC120" i="3"/>
  <c r="AC28" i="3"/>
  <c r="AC215" i="3"/>
  <c r="AC279" i="3"/>
  <c r="AC343" i="3"/>
  <c r="AC394" i="3"/>
  <c r="AC426" i="3"/>
  <c r="AC43" i="3"/>
  <c r="AC67" i="3"/>
  <c r="AC91" i="3"/>
  <c r="AC131" i="3"/>
  <c r="AC6" i="3"/>
  <c r="AC35" i="3"/>
  <c r="AC16" i="3"/>
  <c r="AC275" i="3"/>
  <c r="AC323" i="3"/>
  <c r="AC355" i="3"/>
  <c r="AC383" i="3"/>
  <c r="AC399" i="3"/>
  <c r="AC415" i="3"/>
  <c r="AC439" i="3"/>
  <c r="AC48" i="3"/>
  <c r="AC80" i="3"/>
  <c r="AC112" i="3"/>
  <c r="AC144" i="3"/>
  <c r="AC23" i="3"/>
  <c r="AC88" i="3"/>
  <c r="AC311" i="3"/>
  <c r="AC442" i="3"/>
  <c r="AC83" i="3"/>
  <c r="AC147" i="3"/>
  <c r="AC30" i="3"/>
  <c r="AC248" i="3"/>
  <c r="AC376" i="3"/>
  <c r="AC89" i="3"/>
  <c r="AC205" i="3"/>
  <c r="AC333" i="3"/>
  <c r="AC433" i="3"/>
  <c r="AC82" i="3"/>
  <c r="AC146" i="3"/>
  <c r="AC174" i="3"/>
  <c r="AC238" i="3"/>
  <c r="AC298" i="3"/>
  <c r="AC330" i="3"/>
  <c r="AC362" i="3"/>
  <c r="AC203" i="3"/>
  <c r="AC331" i="3"/>
  <c r="AC419" i="3"/>
  <c r="AC68" i="3"/>
  <c r="AC132" i="3"/>
  <c r="AC36" i="3"/>
  <c r="AC271" i="3"/>
  <c r="AC390" i="3"/>
  <c r="AC446" i="3"/>
  <c r="AC71" i="3"/>
  <c r="AC103" i="3"/>
  <c r="AC135" i="3"/>
  <c r="AC179" i="3"/>
  <c r="AC291" i="3"/>
  <c r="AC72" i="3"/>
  <c r="AC136" i="3"/>
  <c r="AC167" i="3"/>
  <c r="AC231" i="3"/>
  <c r="AC295" i="3"/>
  <c r="AC359" i="3"/>
  <c r="AC402" i="3"/>
  <c r="AC434" i="3"/>
  <c r="AC51" i="3"/>
  <c r="AC75" i="3"/>
  <c r="AC99" i="3"/>
  <c r="AC115" i="3"/>
  <c r="AC139" i="3"/>
  <c r="AC24" i="3"/>
  <c r="AC143" i="3"/>
  <c r="AC27" i="3"/>
  <c r="AC211" i="3"/>
  <c r="AC307" i="3"/>
  <c r="AC339" i="3"/>
  <c r="AC391" i="3"/>
  <c r="AC447" i="3"/>
  <c r="AC96" i="3"/>
  <c r="AC11" i="3"/>
  <c r="AC168" i="3"/>
  <c r="AC296" i="3"/>
  <c r="AC424" i="3"/>
  <c r="AC137" i="3"/>
  <c r="AC253" i="3"/>
  <c r="AC381" i="3"/>
  <c r="AC42" i="3"/>
  <c r="AC106" i="3"/>
  <c r="AC21" i="3"/>
  <c r="AC198" i="3"/>
  <c r="AC262" i="3"/>
  <c r="AC310" i="3"/>
  <c r="AC342" i="3"/>
  <c r="AC374" i="3"/>
  <c r="AC251" i="3"/>
  <c r="AC379" i="3"/>
  <c r="AC443" i="3"/>
  <c r="AC92" i="3"/>
  <c r="AC7" i="3"/>
  <c r="AC191" i="3"/>
  <c r="AC319" i="3"/>
  <c r="AC414" i="3"/>
  <c r="AC47" i="3"/>
  <c r="AC79" i="3"/>
  <c r="AC111" i="3"/>
  <c r="AC10" i="3"/>
  <c r="AC195" i="3"/>
  <c r="AC431" i="3"/>
  <c r="AC3" i="3"/>
  <c r="AC183" i="3"/>
  <c r="AC247" i="3"/>
  <c r="AC375" i="3"/>
  <c r="AC410" i="3"/>
  <c r="AC59" i="3"/>
  <c r="AC123" i="3"/>
  <c r="AC14" i="3"/>
  <c r="AC151" i="3"/>
  <c r="AC243" i="3"/>
  <c r="AC371" i="3"/>
  <c r="AC407" i="3"/>
  <c r="AC423" i="3"/>
  <c r="AC64" i="3"/>
  <c r="AC128" i="3"/>
  <c r="AC34" i="3"/>
</calcChain>
</file>

<file path=xl/comments1.xml><?xml version="1.0" encoding="utf-8"?>
<comments xmlns="http://schemas.openxmlformats.org/spreadsheetml/2006/main">
  <authors>
    <author>RSW</author>
  </authors>
  <commentList>
    <comment ref="T1" authorId="0" shapeId="0">
      <text>
        <r>
          <rPr>
            <b/>
            <sz val="9"/>
            <color indexed="81"/>
            <rFont val="Tahoma"/>
            <family val="2"/>
          </rPr>
          <t>RSW:</t>
        </r>
        <r>
          <rPr>
            <sz val="9"/>
            <color indexed="81"/>
            <rFont val="Tahoma"/>
            <family val="2"/>
          </rPr>
          <t xml:space="preserve">
NPC</t>
        </r>
        <r>
          <rPr>
            <sz val="9"/>
            <color indexed="81"/>
            <rFont val="돋움"/>
            <family val="3"/>
            <charset val="129"/>
          </rPr>
          <t>는</t>
        </r>
        <r>
          <rPr>
            <sz val="9"/>
            <color indexed="81"/>
            <rFont val="Tahoma"/>
            <family val="2"/>
          </rPr>
          <t xml:space="preserve"> </t>
        </r>
        <r>
          <rPr>
            <sz val="9"/>
            <color indexed="81"/>
            <rFont val="돋움"/>
            <family val="3"/>
            <charset val="129"/>
          </rPr>
          <t>스테이지별로</t>
        </r>
        <r>
          <rPr>
            <sz val="9"/>
            <color indexed="81"/>
            <rFont val="Tahoma"/>
            <family val="2"/>
          </rPr>
          <t xml:space="preserve"> </t>
        </r>
        <r>
          <rPr>
            <sz val="9"/>
            <color indexed="81"/>
            <rFont val="돋움"/>
            <family val="3"/>
            <charset val="129"/>
          </rPr>
          <t>영향을</t>
        </r>
        <r>
          <rPr>
            <sz val="9"/>
            <color indexed="81"/>
            <rFont val="Tahoma"/>
            <family val="2"/>
          </rPr>
          <t xml:space="preserve"> </t>
        </r>
        <r>
          <rPr>
            <sz val="9"/>
            <color indexed="81"/>
            <rFont val="돋움"/>
            <family val="3"/>
            <charset val="129"/>
          </rPr>
          <t>받고</t>
        </r>
        <r>
          <rPr>
            <sz val="9"/>
            <color indexed="81"/>
            <rFont val="Tahoma"/>
            <family val="2"/>
          </rPr>
          <t xml:space="preserve"> </t>
        </r>
        <r>
          <rPr>
            <sz val="9"/>
            <color indexed="81"/>
            <rFont val="돋움"/>
            <family val="3"/>
            <charset val="129"/>
          </rPr>
          <t>추억은</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첫번째만</t>
        </r>
        <r>
          <rPr>
            <sz val="9"/>
            <color indexed="81"/>
            <rFont val="Tahoma"/>
            <family val="2"/>
          </rPr>
          <t xml:space="preserve"> </t>
        </r>
        <r>
          <rPr>
            <sz val="9"/>
            <color indexed="81"/>
            <rFont val="돋움"/>
            <family val="3"/>
            <charset val="129"/>
          </rPr>
          <t>영향릅</t>
        </r>
        <r>
          <rPr>
            <sz val="9"/>
            <color indexed="81"/>
            <rFont val="Tahoma"/>
            <family val="2"/>
          </rPr>
          <t xml:space="preserve"> </t>
        </r>
        <r>
          <rPr>
            <sz val="9"/>
            <color indexed="81"/>
            <rFont val="돋움"/>
            <family val="3"/>
            <charset val="129"/>
          </rPr>
          <t xml:space="preserve">다는다
</t>
        </r>
      </text>
    </comment>
  </commentList>
</comments>
</file>

<file path=xl/sharedStrings.xml><?xml version="1.0" encoding="utf-8"?>
<sst xmlns="http://schemas.openxmlformats.org/spreadsheetml/2006/main" count="2112" uniqueCount="673">
  <si>
    <t>N</t>
    <phoneticPr fontId="1" type="noConversion"/>
  </si>
  <si>
    <t>N+</t>
    <phoneticPr fontId="1" type="noConversion"/>
  </si>
  <si>
    <t>R</t>
    <phoneticPr fontId="1" type="noConversion"/>
  </si>
  <si>
    <t>R+</t>
    <phoneticPr fontId="1" type="noConversion"/>
  </si>
  <si>
    <t>SR</t>
    <phoneticPr fontId="1" type="noConversion"/>
  </si>
  <si>
    <t>SR+</t>
    <phoneticPr fontId="1" type="noConversion"/>
  </si>
  <si>
    <t>UR</t>
    <phoneticPr fontId="1" type="noConversion"/>
  </si>
  <si>
    <t>UR+</t>
    <phoneticPr fontId="1" type="noConversion"/>
  </si>
  <si>
    <t>공격력</t>
    <phoneticPr fontId="1" type="noConversion"/>
  </si>
  <si>
    <t>체력</t>
    <phoneticPr fontId="1" type="noConversion"/>
  </si>
  <si>
    <t>상태</t>
  </si>
  <si>
    <t>스마일</t>
  </si>
  <si>
    <t>퓨어</t>
  </si>
  <si>
    <t>쿨</t>
  </si>
  <si>
    <t>HP</t>
  </si>
  <si>
    <t>기본</t>
  </si>
  <si>
    <t>만렙</t>
  </si>
  <si>
    <t>각성</t>
  </si>
  <si>
    <t>태</t>
  </si>
  <si>
    <t>R+</t>
    <phoneticPr fontId="1" type="noConversion"/>
  </si>
  <si>
    <t>행동력</t>
    <phoneticPr fontId="1" type="noConversion"/>
  </si>
  <si>
    <t>정신력</t>
    <phoneticPr fontId="1" type="noConversion"/>
  </si>
  <si>
    <t>Lv당 오르는 능력치</t>
    <phoneticPr fontId="1" type="noConversion"/>
  </si>
  <si>
    <t>구분</t>
    <phoneticPr fontId="1" type="noConversion"/>
  </si>
  <si>
    <t>스테이지 NPC 수</t>
    <phoneticPr fontId="1" type="noConversion"/>
  </si>
  <si>
    <t>적 NPC 적정 공격빈도</t>
    <phoneticPr fontId="1" type="noConversion"/>
  </si>
  <si>
    <t>적정 쿨타임</t>
    <phoneticPr fontId="1" type="noConversion"/>
  </si>
  <si>
    <t>적정 타격 횟수</t>
    <phoneticPr fontId="1" type="noConversion"/>
  </si>
  <si>
    <t>NPC등장쿨타임</t>
    <phoneticPr fontId="1" type="noConversion"/>
  </si>
  <si>
    <t>스테이지2</t>
  </si>
  <si>
    <t>스테이지3</t>
  </si>
  <si>
    <t>스테이지4</t>
  </si>
  <si>
    <t>스테이지5</t>
  </si>
  <si>
    <t>스테이지6</t>
  </si>
  <si>
    <t>적정등급</t>
    <phoneticPr fontId="1" type="noConversion"/>
  </si>
  <si>
    <t>등급레벨</t>
    <phoneticPr fontId="1" type="noConversion"/>
  </si>
  <si>
    <t>등급기준값</t>
    <phoneticPr fontId="1" type="noConversion"/>
  </si>
  <si>
    <t>레벨기준값</t>
    <phoneticPr fontId="1" type="noConversion"/>
  </si>
  <si>
    <t>최종값</t>
    <phoneticPr fontId="1" type="noConversion"/>
  </si>
  <si>
    <t>오브젝트</t>
    <phoneticPr fontId="1" type="noConversion"/>
  </si>
  <si>
    <t>비율</t>
    <phoneticPr fontId="1" type="noConversion"/>
  </si>
  <si>
    <t>스테이지1</t>
    <phoneticPr fontId="1" type="noConversion"/>
  </si>
  <si>
    <t>Obj1</t>
    <phoneticPr fontId="1" type="noConversion"/>
  </si>
  <si>
    <t>Obj2</t>
    <phoneticPr fontId="1" type="noConversion"/>
  </si>
  <si>
    <t>Obj3</t>
    <phoneticPr fontId="1" type="noConversion"/>
  </si>
  <si>
    <t>Obj4</t>
    <phoneticPr fontId="1" type="noConversion"/>
  </si>
  <si>
    <t>구분</t>
    <phoneticPr fontId="1" type="noConversion"/>
  </si>
  <si>
    <t>총합</t>
    <phoneticPr fontId="1" type="noConversion"/>
  </si>
  <si>
    <t>N</t>
    <phoneticPr fontId="1" type="noConversion"/>
  </si>
  <si>
    <t>R</t>
    <phoneticPr fontId="1" type="noConversion"/>
  </si>
  <si>
    <t>가중치</t>
    <phoneticPr fontId="1" type="noConversion"/>
  </si>
  <si>
    <t>방해블록 확률
(DT_Stage)</t>
    <phoneticPr fontId="1" type="noConversion"/>
  </si>
  <si>
    <t>NPC쿨타임
(DT_Npc)</t>
    <phoneticPr fontId="1" type="noConversion"/>
  </si>
  <si>
    <t>NPC공격
(DT_Npc)</t>
    <phoneticPr fontId="1" type="noConversion"/>
  </si>
  <si>
    <t>오브젝트HP
(DT_Object)</t>
    <phoneticPr fontId="1" type="noConversion"/>
  </si>
  <si>
    <t>스테이지</t>
    <phoneticPr fontId="1" type="noConversion"/>
  </si>
  <si>
    <t>N</t>
    <phoneticPr fontId="1" type="noConversion"/>
  </si>
  <si>
    <t>Obj1</t>
    <phoneticPr fontId="1" type="noConversion"/>
  </si>
  <si>
    <t>Obj2</t>
    <phoneticPr fontId="1" type="noConversion"/>
  </si>
  <si>
    <t>Obj3</t>
    <phoneticPr fontId="1" type="noConversion"/>
  </si>
  <si>
    <t>Obj4</t>
    <phoneticPr fontId="1" type="noConversion"/>
  </si>
  <si>
    <t>스테이지7</t>
    <phoneticPr fontId="1" type="noConversion"/>
  </si>
  <si>
    <t>EP1-1</t>
    <phoneticPr fontId="1" type="noConversion"/>
  </si>
  <si>
    <t>EP1-2</t>
  </si>
  <si>
    <t>EP1-3</t>
  </si>
  <si>
    <t>EP1-4</t>
  </si>
  <si>
    <t>EP1-5</t>
  </si>
  <si>
    <t>EP1-6</t>
  </si>
  <si>
    <t>EP1-7</t>
  </si>
  <si>
    <t>EP2-2</t>
  </si>
  <si>
    <t>EP2-3</t>
  </si>
  <si>
    <t>EP2-4</t>
  </si>
  <si>
    <t>EP2-5</t>
  </si>
  <si>
    <t>EP2-6</t>
  </si>
  <si>
    <t>EP2-7</t>
  </si>
  <si>
    <t>EP3-2</t>
  </si>
  <si>
    <t>EP3-3</t>
  </si>
  <si>
    <t>EP3-4</t>
  </si>
  <si>
    <t>EP3-5</t>
  </si>
  <si>
    <t>EP3-6</t>
  </si>
  <si>
    <t>EP3-7</t>
  </si>
  <si>
    <t>EP4-2</t>
  </si>
  <si>
    <t>EP4-3</t>
  </si>
  <si>
    <t>EP4-4</t>
  </si>
  <si>
    <t>EP4-5</t>
  </si>
  <si>
    <t>EP4-6</t>
  </si>
  <si>
    <t>EP4-7</t>
  </si>
  <si>
    <t>EP5-2</t>
  </si>
  <si>
    <t>EP5-3</t>
  </si>
  <si>
    <t>EP5-4</t>
  </si>
  <si>
    <t>EP5-5</t>
  </si>
  <si>
    <t>EP5-6</t>
  </si>
  <si>
    <t>EP5-7</t>
  </si>
  <si>
    <t>EP6-2</t>
  </si>
  <si>
    <t>EP6-3</t>
  </si>
  <si>
    <t>EP6-4</t>
  </si>
  <si>
    <t>EP6-5</t>
  </si>
  <si>
    <t>EP6-6</t>
  </si>
  <si>
    <t>EP6-7</t>
  </si>
  <si>
    <t>EP7-2</t>
  </si>
  <si>
    <t>EP7-3</t>
  </si>
  <si>
    <t>EP7-4</t>
  </si>
  <si>
    <t>EP7-5</t>
  </si>
  <si>
    <t>EP7-6</t>
  </si>
  <si>
    <t>EP7-7</t>
  </si>
  <si>
    <t>EP8-2</t>
  </si>
  <si>
    <t>EP8-3</t>
  </si>
  <si>
    <t>EP8-4</t>
  </si>
  <si>
    <t>EP8-5</t>
  </si>
  <si>
    <t>EP8-6</t>
  </si>
  <si>
    <t>EP8-7</t>
  </si>
  <si>
    <t>EP9-2</t>
  </si>
  <si>
    <t>EP9-3</t>
  </si>
  <si>
    <t>EP9-4</t>
  </si>
  <si>
    <t>EP9-5</t>
  </si>
  <si>
    <t>EP9-6</t>
  </si>
  <si>
    <t>EP9-7</t>
  </si>
  <si>
    <t>EP10-2</t>
  </si>
  <si>
    <t>EP10-3</t>
  </si>
  <si>
    <t>EP10-4</t>
  </si>
  <si>
    <t>EP10-5</t>
  </si>
  <si>
    <t>EP10-6</t>
  </si>
  <si>
    <t>EP10-7</t>
  </si>
  <si>
    <t>NPC 수
(DT_Stage)</t>
    <phoneticPr fontId="1" type="noConversion"/>
  </si>
  <si>
    <t>랭크기준값
(과농님해줘)</t>
    <phoneticPr fontId="1" type="noConversion"/>
  </si>
  <si>
    <t>NPC공격횟수
(DT_NPC)</t>
    <phoneticPr fontId="1" type="noConversion"/>
  </si>
  <si>
    <t>등급당 최고 능력치</t>
    <phoneticPr fontId="1" type="noConversion"/>
  </si>
  <si>
    <t>レベル</t>
  </si>
  <si>
    <t>累積経験値</t>
  </si>
  <si>
    <t>10まで</t>
  </si>
  <si>
    <t>-</t>
  </si>
  <si>
    <t>20まで</t>
  </si>
  <si>
    <t>30まで</t>
  </si>
  <si>
    <t>40まで</t>
  </si>
  <si>
    <t>50まで</t>
  </si>
  <si>
    <t>60まで</t>
  </si>
  <si>
    <t>70まで</t>
  </si>
  <si>
    <t>80まで</t>
  </si>
  <si>
    <t>90まで</t>
  </si>
  <si>
    <t>100まで</t>
  </si>
  <si>
    <t>N</t>
    <phoneticPr fontId="1" type="noConversion"/>
  </si>
  <si>
    <t>R+</t>
    <phoneticPr fontId="1" type="noConversion"/>
  </si>
  <si>
    <t>1~30</t>
    <phoneticPr fontId="1" type="noConversion"/>
  </si>
  <si>
    <t>31~40</t>
    <phoneticPr fontId="1" type="noConversion"/>
  </si>
  <si>
    <t>1~40</t>
    <phoneticPr fontId="1" type="noConversion"/>
  </si>
  <si>
    <t>41~60</t>
    <phoneticPr fontId="1" type="noConversion"/>
  </si>
  <si>
    <t>N</t>
    <phoneticPr fontId="1" type="noConversion"/>
  </si>
  <si>
    <t>1~60</t>
    <phoneticPr fontId="1" type="noConversion"/>
  </si>
  <si>
    <t>61~80</t>
    <phoneticPr fontId="1" type="noConversion"/>
  </si>
  <si>
    <t>1~80</t>
    <phoneticPr fontId="1" type="noConversion"/>
  </si>
  <si>
    <t>81~100</t>
    <phoneticPr fontId="1" type="noConversion"/>
  </si>
  <si>
    <t>레벨범위</t>
    <phoneticPr fontId="1" type="noConversion"/>
  </si>
  <si>
    <t>경험치 테이블</t>
    <phoneticPr fontId="1" type="noConversion"/>
  </si>
  <si>
    <t>v</t>
  </si>
  <si>
    <t>nextEXP</t>
  </si>
  <si>
    <t>누계 EXP</t>
  </si>
  <si>
    <t>경험치</t>
  </si>
  <si>
    <t>이 속성 경험치</t>
  </si>
  <si>
    <t>합성 비용</t>
  </si>
  <si>
    <t>Lv</t>
  </si>
  <si>
    <t>~</t>
  </si>
  <si>
    <t>레벨</t>
  </si>
  <si>
    <t>SR~ UR</t>
    <phoneticPr fontId="1" type="noConversion"/>
  </si>
  <si>
    <t>Obj1 경험치</t>
    <phoneticPr fontId="1" type="noConversion"/>
  </si>
  <si>
    <t>Obj2 경험치</t>
    <phoneticPr fontId="1" type="noConversion"/>
  </si>
  <si>
    <t>Obj3 경험치</t>
    <phoneticPr fontId="1" type="noConversion"/>
  </si>
  <si>
    <t>Obj4 경험치</t>
    <phoneticPr fontId="1" type="noConversion"/>
  </si>
  <si>
    <t>스테이지 ID</t>
    <phoneticPr fontId="1" type="noConversion"/>
  </si>
  <si>
    <t>EP11-2</t>
  </si>
  <si>
    <t>EP11-3</t>
  </si>
  <si>
    <t>EP11-4</t>
  </si>
  <si>
    <t>EP11-5</t>
  </si>
  <si>
    <t>EP11-6</t>
  </si>
  <si>
    <t>EP11-7</t>
  </si>
  <si>
    <t>EP12-2</t>
  </si>
  <si>
    <t>EP12-3</t>
  </si>
  <si>
    <t>EP12-4</t>
  </si>
  <si>
    <t>EP12-5</t>
  </si>
  <si>
    <t>EP12-6</t>
  </si>
  <si>
    <t>EP12-7</t>
  </si>
  <si>
    <t>EP13-2</t>
  </si>
  <si>
    <t>EP13-3</t>
  </si>
  <si>
    <t>EP13-4</t>
  </si>
  <si>
    <t>EP13-5</t>
  </si>
  <si>
    <t>EP13-6</t>
  </si>
  <si>
    <t>EP13-7</t>
  </si>
  <si>
    <t>EP14-2</t>
  </si>
  <si>
    <t>EP14-3</t>
  </si>
  <si>
    <t>EP14-4</t>
  </si>
  <si>
    <t>EP14-5</t>
  </si>
  <si>
    <t>EP14-6</t>
  </si>
  <si>
    <t>EP14-7</t>
  </si>
  <si>
    <t>EP15-2</t>
  </si>
  <si>
    <t>EP15-3</t>
  </si>
  <si>
    <t>EP15-4</t>
  </si>
  <si>
    <t>EP15-5</t>
  </si>
  <si>
    <t>EP15-6</t>
  </si>
  <si>
    <t>EP15-7</t>
  </si>
  <si>
    <t>N</t>
    <phoneticPr fontId="1" type="noConversion"/>
  </si>
  <si>
    <t>R</t>
    <phoneticPr fontId="1" type="noConversion"/>
  </si>
  <si>
    <t>SR</t>
    <phoneticPr fontId="1" type="noConversion"/>
  </si>
  <si>
    <t>강화타입</t>
    <phoneticPr fontId="1" type="noConversion"/>
  </si>
  <si>
    <t>MaxLV 행동</t>
    <phoneticPr fontId="1" type="noConversion"/>
  </si>
  <si>
    <t>MaxLV정신력</t>
    <phoneticPr fontId="1" type="noConversion"/>
  </si>
  <si>
    <t>DT_CharacterLevelStatData</t>
    <phoneticPr fontId="1" type="noConversion"/>
  </si>
  <si>
    <t>[월] 쉬움</t>
  </si>
  <si>
    <t>[월] 보통</t>
  </si>
  <si>
    <t>[월] 어려움</t>
  </si>
  <si>
    <t>[화] 쉬움</t>
  </si>
  <si>
    <t>[화] 보통</t>
  </si>
  <si>
    <t>[화] 어려움</t>
  </si>
  <si>
    <t>[수] 쉬움</t>
  </si>
  <si>
    <t>[수] 보통</t>
  </si>
  <si>
    <t>[수] 어려움</t>
  </si>
  <si>
    <t>[목] 쉬움</t>
  </si>
  <si>
    <t>[목] 보통</t>
  </si>
  <si>
    <t>[목] 어려움</t>
  </si>
  <si>
    <t>[금] 쉬움</t>
  </si>
  <si>
    <t>[금] 보통</t>
  </si>
  <si>
    <t>[금] 어려움</t>
  </si>
  <si>
    <t>[토] 쉬움</t>
  </si>
  <si>
    <t>[토] 보통</t>
  </si>
  <si>
    <t>[토] 어려움</t>
  </si>
  <si>
    <t>[일] 쉬움</t>
  </si>
  <si>
    <t>[일] 보통</t>
  </si>
  <si>
    <t>[일] 어려움</t>
  </si>
  <si>
    <t>SR</t>
    <phoneticPr fontId="1" type="noConversion"/>
  </si>
  <si>
    <t>스테이지8</t>
  </si>
  <si>
    <t>스테이지9</t>
  </si>
  <si>
    <t>스테이지10</t>
  </si>
  <si>
    <t>EP1-8</t>
  </si>
  <si>
    <t>EP1-9</t>
  </si>
  <si>
    <t>EP1-10</t>
  </si>
  <si>
    <t>N</t>
    <phoneticPr fontId="1" type="noConversion"/>
  </si>
  <si>
    <t>EP2-8</t>
  </si>
  <si>
    <t>EP2-9</t>
  </si>
  <si>
    <t>EP2-10</t>
  </si>
  <si>
    <t>EP3-8</t>
  </si>
  <si>
    <t>EP3-9</t>
  </si>
  <si>
    <t>EP3-10</t>
  </si>
  <si>
    <t>EP4-8</t>
  </si>
  <si>
    <t>EP4-9</t>
  </si>
  <si>
    <t>EP4-10</t>
  </si>
  <si>
    <t>EP5-8</t>
  </si>
  <si>
    <t>EP5-9</t>
  </si>
  <si>
    <t>EP5-10</t>
  </si>
  <si>
    <t>EP6-8</t>
  </si>
  <si>
    <t>EP6-9</t>
  </si>
  <si>
    <t>EP6-10</t>
  </si>
  <si>
    <t>EP7-8</t>
  </si>
  <si>
    <t>EP7-9</t>
  </si>
  <si>
    <t>EP7-10</t>
  </si>
  <si>
    <t>EP8-8</t>
  </si>
  <si>
    <t>EP8-9</t>
  </si>
  <si>
    <t>EP8-10</t>
  </si>
  <si>
    <t>EP9-8</t>
  </si>
  <si>
    <t>EP9-9</t>
  </si>
  <si>
    <t>EP9-10</t>
  </si>
  <si>
    <t>EP10-8</t>
  </si>
  <si>
    <t>EP10-9</t>
  </si>
  <si>
    <t>EP10-10</t>
  </si>
  <si>
    <t>EP11-8</t>
  </si>
  <si>
    <t>EP11-9</t>
  </si>
  <si>
    <t>EP11-10</t>
  </si>
  <si>
    <t>EP12-8</t>
  </si>
  <si>
    <t>EP12-9</t>
  </si>
  <si>
    <t>EP12-10</t>
  </si>
  <si>
    <t>EP13-8</t>
  </si>
  <si>
    <t>EP13-9</t>
  </si>
  <si>
    <t>EP13-10</t>
  </si>
  <si>
    <t>EP14-8</t>
  </si>
  <si>
    <t>EP14-9</t>
  </si>
  <si>
    <t>EP14-10</t>
  </si>
  <si>
    <t>EP15-8</t>
  </si>
  <si>
    <t>EP15-9</t>
  </si>
  <si>
    <t>EP15-10</t>
  </si>
  <si>
    <t>EP2-1</t>
    <phoneticPr fontId="1" type="noConversion"/>
  </si>
  <si>
    <t>EP3-1</t>
    <phoneticPr fontId="1" type="noConversion"/>
  </si>
  <si>
    <t>EP4-1</t>
    <phoneticPr fontId="1" type="noConversion"/>
  </si>
  <si>
    <t>EP5-1</t>
    <phoneticPr fontId="1" type="noConversion"/>
  </si>
  <si>
    <t>EP6-1</t>
    <phoneticPr fontId="1" type="noConversion"/>
  </si>
  <si>
    <t>EP7-1</t>
    <phoneticPr fontId="1" type="noConversion"/>
  </si>
  <si>
    <t>EP8-1</t>
    <phoneticPr fontId="1" type="noConversion"/>
  </si>
  <si>
    <t>EP9-1</t>
    <phoneticPr fontId="1" type="noConversion"/>
  </si>
  <si>
    <t>EP10-1</t>
    <phoneticPr fontId="1" type="noConversion"/>
  </si>
  <si>
    <t>EP11-1</t>
    <phoneticPr fontId="1" type="noConversion"/>
  </si>
  <si>
    <t>EP12-1</t>
    <phoneticPr fontId="1" type="noConversion"/>
  </si>
  <si>
    <t>EP13-1</t>
    <phoneticPr fontId="1" type="noConversion"/>
  </si>
  <si>
    <t>EP14-1</t>
    <phoneticPr fontId="1" type="noConversion"/>
  </si>
  <si>
    <t>EP15-1</t>
    <phoneticPr fontId="1" type="noConversion"/>
  </si>
  <si>
    <t>EP1-1(H)</t>
    <phoneticPr fontId="1" type="noConversion"/>
  </si>
  <si>
    <t>EP1-2(H)</t>
  </si>
  <si>
    <t>EP1-3(H)</t>
  </si>
  <si>
    <t>EP1-4(H)</t>
  </si>
  <si>
    <t>EP1-5(H)</t>
  </si>
  <si>
    <t>EP1-6(H)</t>
  </si>
  <si>
    <t>EP1-7(H)</t>
  </si>
  <si>
    <t>EP1-8(H)</t>
  </si>
  <si>
    <t>EP1-9(H)</t>
  </si>
  <si>
    <t>EP1-10(H)</t>
  </si>
  <si>
    <t>EP2-1(H)</t>
    <phoneticPr fontId="1" type="noConversion"/>
  </si>
  <si>
    <t>EP2-2(H)</t>
  </si>
  <si>
    <t>EP2-3(H)</t>
  </si>
  <si>
    <t>EP2-4(H)</t>
  </si>
  <si>
    <t>EP2-5(H)</t>
  </si>
  <si>
    <t>EP2-6(H)</t>
  </si>
  <si>
    <t>EP2-7(H)</t>
  </si>
  <si>
    <t>EP2-8(H)</t>
  </si>
  <si>
    <t>EP2-9(H)</t>
  </si>
  <si>
    <t>EP2-10(H)</t>
  </si>
  <si>
    <t>EP3-1(H)</t>
    <phoneticPr fontId="1" type="noConversion"/>
  </si>
  <si>
    <t>EP3-2(H)</t>
  </si>
  <si>
    <t>EP3-3(H)</t>
  </si>
  <si>
    <t>EP3-4(H)</t>
  </si>
  <si>
    <t>EP3-5(H)</t>
  </si>
  <si>
    <t>EP3-6(H)</t>
  </si>
  <si>
    <t>EP3-7(H)</t>
  </si>
  <si>
    <t>EP3-8(H)</t>
  </si>
  <si>
    <t>EP3-9(H)</t>
  </si>
  <si>
    <t>EP3-10(H)</t>
  </si>
  <si>
    <t>EP4-1(H)</t>
    <phoneticPr fontId="1" type="noConversion"/>
  </si>
  <si>
    <t>EP5-1(H)</t>
    <phoneticPr fontId="1" type="noConversion"/>
  </si>
  <si>
    <t>EP4-2(H)</t>
  </si>
  <si>
    <t>EP4-3(H)</t>
  </si>
  <si>
    <t>EP4-4(H)</t>
  </si>
  <si>
    <t>EP4-5(H)</t>
  </si>
  <si>
    <t>EP4-6(H)</t>
  </si>
  <si>
    <t>EP4-7(H)</t>
  </si>
  <si>
    <t>EP4-8(H)</t>
  </si>
  <si>
    <t>EP4-9(H)</t>
  </si>
  <si>
    <t>EP4-10(H)</t>
  </si>
  <si>
    <t>EP5-2(H)</t>
  </si>
  <si>
    <t>EP5-3(H)</t>
  </si>
  <si>
    <t>EP5-4(H)</t>
  </si>
  <si>
    <t>EP5-5(H)</t>
  </si>
  <si>
    <t>EP5-6(H)</t>
  </si>
  <si>
    <t>EP5-7(H)</t>
  </si>
  <si>
    <t>EP5-8(H)</t>
  </si>
  <si>
    <t>EP5-9(H)</t>
  </si>
  <si>
    <t>EP5-10(H)</t>
  </si>
  <si>
    <t>EP6-1(H)</t>
    <phoneticPr fontId="1" type="noConversion"/>
  </si>
  <si>
    <t>EP7-1(H)</t>
    <phoneticPr fontId="1" type="noConversion"/>
  </si>
  <si>
    <t>EP8-1(H)</t>
    <phoneticPr fontId="1" type="noConversion"/>
  </si>
  <si>
    <t>EP6-2(H)</t>
  </si>
  <si>
    <t>EP6-3(H)</t>
  </si>
  <si>
    <t>EP6-4(H)</t>
  </si>
  <si>
    <t>EP6-5(H)</t>
  </si>
  <si>
    <t>EP6-6(H)</t>
  </si>
  <si>
    <t>EP6-7(H)</t>
  </si>
  <si>
    <t>EP6-8(H)</t>
  </si>
  <si>
    <t>EP6-9(H)</t>
  </si>
  <si>
    <t>EP6-10(H)</t>
  </si>
  <si>
    <t>EP7-2(H)</t>
  </si>
  <si>
    <t>EP7-3(H)</t>
  </si>
  <si>
    <t>EP7-4(H)</t>
  </si>
  <si>
    <t>EP7-5(H)</t>
  </si>
  <si>
    <t>EP7-6(H)</t>
  </si>
  <si>
    <t>EP7-7(H)</t>
  </si>
  <si>
    <t>EP7-8(H)</t>
  </si>
  <si>
    <t>EP7-9(H)</t>
  </si>
  <si>
    <t>EP7-10(H)</t>
  </si>
  <si>
    <t>EP8-2(H)</t>
  </si>
  <si>
    <t>EP8-3(H)</t>
  </si>
  <si>
    <t>EP8-4(H)</t>
  </si>
  <si>
    <t>EP8-5(H)</t>
  </si>
  <si>
    <t>EP8-6(H)</t>
  </si>
  <si>
    <t>EP8-7(H)</t>
  </si>
  <si>
    <t>EP8-8(H)</t>
  </si>
  <si>
    <t>EP8-9(H)</t>
  </si>
  <si>
    <t>EP8-10(H)</t>
  </si>
  <si>
    <t>EP9-1(H)</t>
    <phoneticPr fontId="1" type="noConversion"/>
  </si>
  <si>
    <t>EP10-1(H)</t>
    <phoneticPr fontId="1" type="noConversion"/>
  </si>
  <si>
    <t>EP11-1(H)</t>
    <phoneticPr fontId="1" type="noConversion"/>
  </si>
  <si>
    <t>EP12-1(H)</t>
    <phoneticPr fontId="1" type="noConversion"/>
  </si>
  <si>
    <t>EP9-2(H)</t>
  </si>
  <si>
    <t>EP9-3(H)</t>
  </si>
  <si>
    <t>EP9-4(H)</t>
  </si>
  <si>
    <t>EP9-5(H)</t>
  </si>
  <si>
    <t>EP9-6(H)</t>
  </si>
  <si>
    <t>EP9-7(H)</t>
  </si>
  <si>
    <t>EP9-8(H)</t>
  </si>
  <si>
    <t>EP9-9(H)</t>
  </si>
  <si>
    <t>EP9-10(H)</t>
  </si>
  <si>
    <t>EP10-2(H)</t>
  </si>
  <si>
    <t>EP10-3(H)</t>
  </si>
  <si>
    <t>EP10-4(H)</t>
  </si>
  <si>
    <t>EP10-5(H)</t>
  </si>
  <si>
    <t>EP10-6(H)</t>
  </si>
  <si>
    <t>EP10-7(H)</t>
  </si>
  <si>
    <t>EP10-8(H)</t>
  </si>
  <si>
    <t>EP10-9(H)</t>
  </si>
  <si>
    <t>EP10-10(H)</t>
  </si>
  <si>
    <t>EP11-2(H)</t>
  </si>
  <si>
    <t>EP11-3(H)</t>
  </si>
  <si>
    <t>EP11-4(H)</t>
  </si>
  <si>
    <t>EP11-5(H)</t>
  </si>
  <si>
    <t>EP11-6(H)</t>
  </si>
  <si>
    <t>EP11-7(H)</t>
  </si>
  <si>
    <t>EP11-8(H)</t>
  </si>
  <si>
    <t>EP11-9(H)</t>
  </si>
  <si>
    <t>EP11-10(H)</t>
  </si>
  <si>
    <t>EP12-2(H)</t>
  </si>
  <si>
    <t>EP12-3(H)</t>
  </si>
  <si>
    <t>EP12-4(H)</t>
  </si>
  <si>
    <t>EP12-5(H)</t>
  </si>
  <si>
    <t>EP12-6(H)</t>
  </si>
  <si>
    <t>EP12-7(H)</t>
  </si>
  <si>
    <t>EP12-8(H)</t>
  </si>
  <si>
    <t>EP12-9(H)</t>
  </si>
  <si>
    <t>EP12-10(H)</t>
  </si>
  <si>
    <t>EP13-1(H)</t>
    <phoneticPr fontId="1" type="noConversion"/>
  </si>
  <si>
    <t>EP14-1(H)</t>
    <phoneticPr fontId="1" type="noConversion"/>
  </si>
  <si>
    <t>EP15-1(H)</t>
    <phoneticPr fontId="1" type="noConversion"/>
  </si>
  <si>
    <t>EP13-2(H)</t>
  </si>
  <si>
    <t>EP13-3(H)</t>
  </si>
  <si>
    <t>EP13-4(H)</t>
  </si>
  <si>
    <t>EP13-5(H)</t>
  </si>
  <si>
    <t>EP13-6(H)</t>
  </si>
  <si>
    <t>EP13-7(H)</t>
  </si>
  <si>
    <t>EP13-8(H)</t>
  </si>
  <si>
    <t>EP13-9(H)</t>
  </si>
  <si>
    <t>EP13-10(H)</t>
  </si>
  <si>
    <t>EP14-2(H)</t>
  </si>
  <si>
    <t>EP14-3(H)</t>
  </si>
  <si>
    <t>EP14-4(H)</t>
  </si>
  <si>
    <t>EP14-5(H)</t>
  </si>
  <si>
    <t>EP14-6(H)</t>
  </si>
  <si>
    <t>EP14-7(H)</t>
  </si>
  <si>
    <t>EP14-8(H)</t>
  </si>
  <si>
    <t>EP14-9(H)</t>
  </si>
  <si>
    <t>EP14-10(H)</t>
  </si>
  <si>
    <t>EP15-2(H)</t>
  </si>
  <si>
    <t>EP15-3(H)</t>
  </si>
  <si>
    <t>EP15-4(H)</t>
  </si>
  <si>
    <t>EP15-5(H)</t>
  </si>
  <si>
    <t>EP15-6(H)</t>
  </si>
  <si>
    <t>EP15-7(H)</t>
  </si>
  <si>
    <t>EP15-8(H)</t>
  </si>
  <si>
    <t>EP15-9(H)</t>
  </si>
  <si>
    <t>EP15-10(H)</t>
  </si>
  <si>
    <t>EP1-1(VH)</t>
    <phoneticPr fontId="1" type="noConversion"/>
  </si>
  <si>
    <t>EP1-2(VH)</t>
  </si>
  <si>
    <t>EP1-3(VH)</t>
  </si>
  <si>
    <t>EP1-4(VH)</t>
  </si>
  <si>
    <t>EP1-5(VH)</t>
  </si>
  <si>
    <t>EP1-6(VH)</t>
  </si>
  <si>
    <t>EP1-7(VH)</t>
  </si>
  <si>
    <t>EP1-8(VH)</t>
  </si>
  <si>
    <t>EP1-9(VH)</t>
  </si>
  <si>
    <t>EP1-10(VH)</t>
  </si>
  <si>
    <t>EP2-1(VH)</t>
    <phoneticPr fontId="1" type="noConversion"/>
  </si>
  <si>
    <t>EP2-2(VH)</t>
  </si>
  <si>
    <t>EP2-3(VH)</t>
  </si>
  <si>
    <t>EP2-4(VH)</t>
  </si>
  <si>
    <t>EP2-5(VH)</t>
  </si>
  <si>
    <t>EP2-6(VH)</t>
  </si>
  <si>
    <t>EP2-7(VH)</t>
  </si>
  <si>
    <t>EP2-8(VH)</t>
  </si>
  <si>
    <t>EP2-9(VH)</t>
  </si>
  <si>
    <t>EP2-10(VH)</t>
  </si>
  <si>
    <t>EP3-1(VH)</t>
    <phoneticPr fontId="1" type="noConversion"/>
  </si>
  <si>
    <t>EP3-2(VH)</t>
  </si>
  <si>
    <t>EP3-3(VH)</t>
  </si>
  <si>
    <t>EP3-4(VH)</t>
  </si>
  <si>
    <t>EP3-5(VH)</t>
  </si>
  <si>
    <t>EP3-6(VH)</t>
  </si>
  <si>
    <t>EP3-7(VH)</t>
  </si>
  <si>
    <t>EP3-8(VH)</t>
  </si>
  <si>
    <t>EP3-9(VH)</t>
  </si>
  <si>
    <t>EP3-10(VH)</t>
  </si>
  <si>
    <t>EP4-1(VH)</t>
    <phoneticPr fontId="1" type="noConversion"/>
  </si>
  <si>
    <t>EP5-1(VH)</t>
    <phoneticPr fontId="1" type="noConversion"/>
  </si>
  <si>
    <t>EP6-1(VH)</t>
    <phoneticPr fontId="1" type="noConversion"/>
  </si>
  <si>
    <t>EP4-2(VH)</t>
  </si>
  <si>
    <t>EP4-3(VH)</t>
  </si>
  <si>
    <t>EP4-4(VH)</t>
  </si>
  <si>
    <t>EP4-5(VH)</t>
  </si>
  <si>
    <t>EP4-6(VH)</t>
  </si>
  <si>
    <t>EP4-7(VH)</t>
  </si>
  <si>
    <t>EP4-8(VH)</t>
  </si>
  <si>
    <t>EP4-9(VH)</t>
  </si>
  <si>
    <t>EP4-10(VH)</t>
  </si>
  <si>
    <t>EP5-2(VH)</t>
  </si>
  <si>
    <t>EP5-3(VH)</t>
  </si>
  <si>
    <t>EP5-4(VH)</t>
  </si>
  <si>
    <t>EP5-5(VH)</t>
  </si>
  <si>
    <t>EP5-6(VH)</t>
  </si>
  <si>
    <t>EP5-7(VH)</t>
  </si>
  <si>
    <t>EP5-8(VH)</t>
  </si>
  <si>
    <t>EP5-9(VH)</t>
  </si>
  <si>
    <t>EP5-10(VH)</t>
  </si>
  <si>
    <t>EP6-2(VH)</t>
  </si>
  <si>
    <t>EP6-3(VH)</t>
  </si>
  <si>
    <t>EP6-4(VH)</t>
  </si>
  <si>
    <t>EP6-5(VH)</t>
  </si>
  <si>
    <t>EP6-6(VH)</t>
  </si>
  <si>
    <t>EP6-7(VH)</t>
  </si>
  <si>
    <t>EP6-8(VH)</t>
  </si>
  <si>
    <t>EP6-9(VH)</t>
  </si>
  <si>
    <t>EP6-10(VH)</t>
  </si>
  <si>
    <t>EP7-1(VH)</t>
    <phoneticPr fontId="1" type="noConversion"/>
  </si>
  <si>
    <t>EP7-2(VH)</t>
  </si>
  <si>
    <t>EP7-3(VH)</t>
  </si>
  <si>
    <t>EP7-4(VH)</t>
  </si>
  <si>
    <t>EP7-5(VH)</t>
  </si>
  <si>
    <t>EP7-6(VH)</t>
  </si>
  <si>
    <t>EP7-7(VH)</t>
  </si>
  <si>
    <t>EP7-8(VH)</t>
  </si>
  <si>
    <t>EP7-9(VH)</t>
  </si>
  <si>
    <t>EP7-10(VH)</t>
  </si>
  <si>
    <t>EP8-1(VH)</t>
    <phoneticPr fontId="1" type="noConversion"/>
  </si>
  <si>
    <t>EP9-1(VH)</t>
    <phoneticPr fontId="1" type="noConversion"/>
  </si>
  <si>
    <t>EP8-2(VH)</t>
  </si>
  <si>
    <t>EP8-3(VH)</t>
  </si>
  <si>
    <t>EP8-4(VH)</t>
  </si>
  <si>
    <t>EP8-5(VH)</t>
  </si>
  <si>
    <t>EP8-6(VH)</t>
  </si>
  <si>
    <t>EP8-7(VH)</t>
  </si>
  <si>
    <t>EP8-8(VH)</t>
  </si>
  <si>
    <t>EP8-9(VH)</t>
  </si>
  <si>
    <t>EP8-10(VH)</t>
  </si>
  <si>
    <t>EP9-2(VH)</t>
  </si>
  <si>
    <t>EP9-3(VH)</t>
  </si>
  <si>
    <t>EP9-4(VH)</t>
  </si>
  <si>
    <t>EP9-5(VH)</t>
  </si>
  <si>
    <t>EP9-6(VH)</t>
  </si>
  <si>
    <t>EP9-7(VH)</t>
  </si>
  <si>
    <t>EP9-8(VH)</t>
  </si>
  <si>
    <t>EP9-9(VH)</t>
  </si>
  <si>
    <t>EP9-10(VH)</t>
  </si>
  <si>
    <t>EP10-1(VH)</t>
    <phoneticPr fontId="1" type="noConversion"/>
  </si>
  <si>
    <t>EP11-1(VH)</t>
    <phoneticPr fontId="1" type="noConversion"/>
  </si>
  <si>
    <t>EP12-1(VH)</t>
    <phoneticPr fontId="1" type="noConversion"/>
  </si>
  <si>
    <t>EP13-1(VH)</t>
    <phoneticPr fontId="1" type="noConversion"/>
  </si>
  <si>
    <t>EP14-1(VH)</t>
    <phoneticPr fontId="1" type="noConversion"/>
  </si>
  <si>
    <t>EP15-1(VH)</t>
    <phoneticPr fontId="1" type="noConversion"/>
  </si>
  <si>
    <t>EP10-2(VH)</t>
  </si>
  <si>
    <t>EP10-3(VH)</t>
  </si>
  <si>
    <t>EP10-4(VH)</t>
  </si>
  <si>
    <t>EP10-5(VH)</t>
  </si>
  <si>
    <t>EP10-6(VH)</t>
  </si>
  <si>
    <t>EP10-7(VH)</t>
  </si>
  <si>
    <t>EP10-8(VH)</t>
  </si>
  <si>
    <t>EP10-9(VH)</t>
  </si>
  <si>
    <t>EP10-10(VH)</t>
  </si>
  <si>
    <t>EP11-2(VH)</t>
  </si>
  <si>
    <t>EP11-3(VH)</t>
  </si>
  <si>
    <t>EP11-4(VH)</t>
  </si>
  <si>
    <t>EP11-5(VH)</t>
  </si>
  <si>
    <t>EP11-6(VH)</t>
  </si>
  <si>
    <t>EP11-7(VH)</t>
  </si>
  <si>
    <t>EP11-8(VH)</t>
  </si>
  <si>
    <t>EP11-9(VH)</t>
  </si>
  <si>
    <t>EP11-10(VH)</t>
  </si>
  <si>
    <t>EP12-2(VH)</t>
  </si>
  <si>
    <t>EP12-3(VH)</t>
  </si>
  <si>
    <t>EP12-4(VH)</t>
  </si>
  <si>
    <t>EP12-5(VH)</t>
  </si>
  <si>
    <t>EP12-6(VH)</t>
  </si>
  <si>
    <t>EP12-7(VH)</t>
  </si>
  <si>
    <t>EP12-8(VH)</t>
  </si>
  <si>
    <t>EP12-9(VH)</t>
  </si>
  <si>
    <t>EP12-10(VH)</t>
  </si>
  <si>
    <t>EP13-2(VH)</t>
  </si>
  <si>
    <t>EP13-3(VH)</t>
  </si>
  <si>
    <t>EP13-4(VH)</t>
  </si>
  <si>
    <t>EP13-5(VH)</t>
  </si>
  <si>
    <t>EP13-6(VH)</t>
  </si>
  <si>
    <t>EP13-7(VH)</t>
  </si>
  <si>
    <t>EP13-8(VH)</t>
  </si>
  <si>
    <t>EP13-9(VH)</t>
  </si>
  <si>
    <t>EP13-10(VH)</t>
  </si>
  <si>
    <t>EP14-2(VH)</t>
  </si>
  <si>
    <t>EP14-3(VH)</t>
  </si>
  <si>
    <t>EP14-4(VH)</t>
  </si>
  <si>
    <t>EP14-5(VH)</t>
  </si>
  <si>
    <t>EP14-6(VH)</t>
  </si>
  <si>
    <t>EP14-7(VH)</t>
  </si>
  <si>
    <t>EP14-8(VH)</t>
  </si>
  <si>
    <t>EP14-9(VH)</t>
  </si>
  <si>
    <t>EP14-10(VH)</t>
  </si>
  <si>
    <t>EP15-2(VH)</t>
  </si>
  <si>
    <t>EP15-3(VH)</t>
  </si>
  <si>
    <t>EP15-4(VH)</t>
  </si>
  <si>
    <t>EP15-5(VH)</t>
  </si>
  <si>
    <t>EP15-6(VH)</t>
  </si>
  <si>
    <t>EP15-7(VH)</t>
  </si>
  <si>
    <t>EP15-8(VH)</t>
  </si>
  <si>
    <t>EP15-9(VH)</t>
  </si>
  <si>
    <t>EP15-10(VH)</t>
  </si>
  <si>
    <t>에피소드명</t>
    <phoneticPr fontId="1" type="noConversion"/>
  </si>
  <si>
    <t>Obj2</t>
    <phoneticPr fontId="1" type="noConversion"/>
  </si>
  <si>
    <t>Rank</t>
    <phoneticPr fontId="21" type="noConversion"/>
  </si>
  <si>
    <t>RequiredExp</t>
    <phoneticPr fontId="21" type="noConversion"/>
  </si>
  <si>
    <t>경험치
가중치</t>
    <phoneticPr fontId="1" type="noConversion"/>
  </si>
  <si>
    <t>Object
경험치 가중치</t>
    <phoneticPr fontId="1" type="noConversion"/>
  </si>
  <si>
    <t>골드
가중치</t>
    <phoneticPr fontId="1" type="noConversion"/>
  </si>
  <si>
    <t>경험치
(가중치 적용)</t>
    <phoneticPr fontId="1" type="noConversion"/>
  </si>
  <si>
    <t>골드
(가중치 적용)</t>
    <phoneticPr fontId="1" type="noConversion"/>
  </si>
  <si>
    <t>LP</t>
    <phoneticPr fontId="1" type="noConversion"/>
  </si>
  <si>
    <t>EP1-1</t>
    <phoneticPr fontId="1" type="noConversion"/>
  </si>
  <si>
    <t>ID</t>
    <phoneticPr fontId="21" type="noConversion"/>
  </si>
  <si>
    <t>Grade</t>
    <phoneticPr fontId="21" type="noConversion"/>
  </si>
  <si>
    <t>R</t>
    <phoneticPr fontId="21" type="noConversion"/>
  </si>
  <si>
    <t>SR</t>
    <phoneticPr fontId="21" type="noConversion"/>
  </si>
  <si>
    <t>UR</t>
    <phoneticPr fontId="21" type="noConversion"/>
  </si>
  <si>
    <t>확률</t>
    <phoneticPr fontId="1" type="noConversion"/>
  </si>
  <si>
    <t>개수</t>
    <phoneticPr fontId="1" type="noConversion"/>
  </si>
  <si>
    <t>구분</t>
    <phoneticPr fontId="1" type="noConversion"/>
  </si>
  <si>
    <t>개별확률</t>
    <phoneticPr fontId="1" type="noConversion"/>
  </si>
  <si>
    <t>가챠</t>
    <phoneticPr fontId="1" type="noConversion"/>
  </si>
  <si>
    <t>EP10 BOSS</t>
    <phoneticPr fontId="21" type="noConversion"/>
  </si>
  <si>
    <t>EP06, EP08</t>
    <phoneticPr fontId="21" type="noConversion"/>
  </si>
  <si>
    <t>EP03 BOSS</t>
    <phoneticPr fontId="21" type="noConversion"/>
  </si>
  <si>
    <t>ID</t>
    <phoneticPr fontId="1" type="noConversion"/>
  </si>
  <si>
    <t>Grade</t>
    <phoneticPr fontId="1" type="noConversion"/>
  </si>
  <si>
    <t xml:space="preserve">                  </t>
    <phoneticPr fontId="1" type="noConversion"/>
  </si>
  <si>
    <t>시험지 보스</t>
    <phoneticPr fontId="21" type="noConversion"/>
  </si>
  <si>
    <t>Rate</t>
    <phoneticPr fontId="1" type="noConversion"/>
  </si>
  <si>
    <t>ID</t>
    <phoneticPr fontId="21" type="noConversion"/>
  </si>
  <si>
    <t>ID</t>
    <phoneticPr fontId="21" type="noConversion"/>
  </si>
  <si>
    <t>Name</t>
    <phoneticPr fontId="21" type="noConversion"/>
  </si>
  <si>
    <t>CharacterID</t>
    <phoneticPr fontId="21" type="noConversion"/>
  </si>
  <si>
    <t>Name_Local</t>
    <phoneticPr fontId="21" type="noConversion"/>
  </si>
  <si>
    <t>Description</t>
    <phoneticPr fontId="21" type="noConversion"/>
  </si>
  <si>
    <t>ParentCard</t>
    <phoneticPr fontId="21" type="noConversion"/>
  </si>
  <si>
    <t>Attribute</t>
    <phoneticPr fontId="21" type="noConversion"/>
  </si>
  <si>
    <t>Grade</t>
    <phoneticPr fontId="21" type="noConversion"/>
  </si>
  <si>
    <t>CharacterBG</t>
    <phoneticPr fontId="21" type="noConversion"/>
  </si>
  <si>
    <t>EMeterialID1</t>
    <phoneticPr fontId="21" type="noConversion"/>
  </si>
  <si>
    <t>진화재료명1</t>
    <phoneticPr fontId="1" type="noConversion"/>
  </si>
  <si>
    <t>EMeterialCount1</t>
    <phoneticPr fontId="21" type="noConversion"/>
  </si>
  <si>
    <t>EMeterialID2</t>
    <phoneticPr fontId="21" type="noConversion"/>
  </si>
  <si>
    <t>진화재료명2</t>
    <phoneticPr fontId="1" type="noConversion"/>
  </si>
  <si>
    <t>EMeterialCount2</t>
    <phoneticPr fontId="21" type="noConversion"/>
  </si>
  <si>
    <t>EMeterialID3</t>
    <phoneticPr fontId="21" type="noConversion"/>
  </si>
  <si>
    <t>진화재료명3</t>
    <phoneticPr fontId="1" type="noConversion"/>
  </si>
  <si>
    <t>EMeterialCount3</t>
    <phoneticPr fontId="21" type="noConversion"/>
  </si>
  <si>
    <t>EMeterialID4</t>
    <phoneticPr fontId="21" type="noConversion"/>
  </si>
  <si>
    <t>진화재료명4</t>
    <phoneticPr fontId="1" type="noConversion"/>
  </si>
  <si>
    <t>EMeterialCount4</t>
    <phoneticPr fontId="21" type="noConversion"/>
  </si>
  <si>
    <t>EvolutionFee</t>
    <phoneticPr fontId="21" type="noConversion"/>
  </si>
  <si>
    <t>업체제공 이미지</t>
    <phoneticPr fontId="21" type="noConversion"/>
  </si>
  <si>
    <t>업체제공 이미지</t>
    <phoneticPr fontId="21" type="noConversion"/>
  </si>
  <si>
    <t>업체제공 이미지</t>
    <phoneticPr fontId="21" type="noConversion"/>
  </si>
  <si>
    <t>업체제공 이미지</t>
    <phoneticPr fontId="21" type="noConversion"/>
  </si>
  <si>
    <t>카이로스앤코 제작 이미지</t>
    <phoneticPr fontId="21" type="noConversion"/>
  </si>
  <si>
    <t>카이로스앤코 제작 이미지</t>
    <phoneticPr fontId="21" type="noConversion"/>
  </si>
  <si>
    <t>카이로스앤코 제작 이미지</t>
    <phoneticPr fontId="21" type="noConversion"/>
  </si>
  <si>
    <t>EP04 BOSS</t>
    <phoneticPr fontId="21" type="noConversion"/>
  </si>
  <si>
    <t>EP04</t>
    <phoneticPr fontId="21" type="noConversion"/>
  </si>
  <si>
    <t>EP09</t>
    <phoneticPr fontId="21" type="noConversion"/>
  </si>
  <si>
    <t>EP09 BOSS</t>
    <phoneticPr fontId="21" type="noConversion"/>
  </si>
  <si>
    <t>EP10</t>
    <phoneticPr fontId="21" type="noConversion"/>
  </si>
  <si>
    <t>EP06 BOSS</t>
    <phoneticPr fontId="21" type="noConversion"/>
  </si>
  <si>
    <t>EP01, EP05</t>
    <phoneticPr fontId="21" type="noConversion"/>
  </si>
  <si>
    <t>EP05 BOSS(더미. 리소스 투입 후 일반 NPC로 복귀), EP08</t>
    <phoneticPr fontId="21" type="noConversion"/>
  </si>
  <si>
    <t>EP06</t>
    <phoneticPr fontId="21" type="noConversion"/>
  </si>
  <si>
    <t>EP08</t>
    <phoneticPr fontId="21" type="noConversion"/>
  </si>
  <si>
    <t>EP05</t>
    <phoneticPr fontId="21" type="noConversion"/>
  </si>
  <si>
    <t>EP08 BOSS</t>
    <phoneticPr fontId="21" type="noConversion"/>
  </si>
  <si>
    <t>EP01</t>
    <phoneticPr fontId="21" type="noConversion"/>
  </si>
  <si>
    <t>Description</t>
    <phoneticPr fontId="21" type="noConversion"/>
  </si>
  <si>
    <t>업체제공 이미지</t>
    <phoneticPr fontId="21" type="noConversion"/>
  </si>
  <si>
    <t>EP01 BOSS</t>
    <phoneticPr fontId="21" type="noConversion"/>
  </si>
  <si>
    <t>EP02</t>
    <phoneticPr fontId="21" type="noConversion"/>
  </si>
  <si>
    <t>EP02 BOSS</t>
    <phoneticPr fontId="21" type="noConversion"/>
  </si>
  <si>
    <t>EP03</t>
    <phoneticPr fontId="21" type="noConversion"/>
  </si>
  <si>
    <t>EP07</t>
    <phoneticPr fontId="21" type="noConversion"/>
  </si>
  <si>
    <t>EP14</t>
    <phoneticPr fontId="21" type="noConversion"/>
  </si>
  <si>
    <t>EP14 BOSS</t>
    <phoneticPr fontId="21" type="noConversion"/>
  </si>
  <si>
    <t>EP13</t>
    <phoneticPr fontId="21" type="noConversion"/>
  </si>
  <si>
    <t>EP12</t>
    <phoneticPr fontId="2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</si>
</sst>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1" formatCode="_-* #,##0_-;\-* #,##0_-;_-* &quot;-&quot;_-;_-@_-"/>
    <numFmt numFmtId="43" formatCode="_-* #,##0.00_-;\-* #,##0.00_-;_-* &quot;-&quot;??_-;_-@_-"/>
  </numFmts>
  <fonts count="25" x14ac:knownFonts="1">
    <font>
      <sz val="11"/>
      <color theme="1"/>
      <name val="맑은 고딕"/>
      <family val="2"/>
      <charset val="129"/>
      <scheme val="minor"/>
    </font>
    <font>
      <sz val="8"/>
      <name val="맑은 고딕"/>
      <family val="2"/>
      <charset val="129"/>
      <scheme val="minor"/>
    </font>
    <font>
      <b/>
      <sz val="9"/>
      <color rgb="FF000000"/>
      <name val="굴림"/>
      <family val="3"/>
      <charset val="129"/>
    </font>
    <font>
      <sz val="9"/>
      <color rgb="FFF0137C"/>
      <name val="굴림"/>
      <family val="3"/>
      <charset val="129"/>
    </font>
    <font>
      <sz val="9"/>
      <color rgb="FF009338"/>
      <name val="굴림"/>
      <family val="3"/>
      <charset val="129"/>
    </font>
    <font>
      <sz val="9"/>
      <color rgb="FF0077BA"/>
      <name val="굴림"/>
      <family val="3"/>
      <charset val="129"/>
    </font>
    <font>
      <sz val="9"/>
      <color rgb="FF000000"/>
      <name val="굴림"/>
      <family val="3"/>
      <charset val="129"/>
    </font>
    <font>
      <sz val="9"/>
      <color theme="1"/>
      <name val="맑은 고딕"/>
      <family val="2"/>
      <charset val="129"/>
      <scheme val="minor"/>
    </font>
    <font>
      <sz val="9"/>
      <color theme="1"/>
      <name val="맑은 고딕"/>
      <family val="3"/>
      <charset val="129"/>
      <scheme val="minor"/>
    </font>
    <font>
      <b/>
      <sz val="9"/>
      <color theme="1"/>
      <name val="맑은 고딕"/>
      <family val="3"/>
      <charset val="129"/>
      <scheme val="minor"/>
    </font>
    <font>
      <b/>
      <sz val="8"/>
      <color theme="1"/>
      <name val="맑은 고딕"/>
      <family val="3"/>
      <charset val="129"/>
      <scheme val="minor"/>
    </font>
    <font>
      <b/>
      <sz val="8"/>
      <color theme="0"/>
      <name val="맑은 고딕"/>
      <family val="3"/>
      <charset val="129"/>
      <scheme val="minor"/>
    </font>
    <font>
      <sz val="8"/>
      <color theme="1"/>
      <name val="맑은 고딕"/>
      <family val="3"/>
      <charset val="129"/>
      <scheme val="minor"/>
    </font>
    <font>
      <sz val="8"/>
      <color rgb="FFFFFF00"/>
      <name val="맑은 고딕"/>
      <family val="3"/>
      <charset val="129"/>
      <scheme val="minor"/>
    </font>
    <font>
      <sz val="8"/>
      <color theme="0"/>
      <name val="맑은 고딕"/>
      <family val="3"/>
      <charset val="129"/>
      <scheme val="minor"/>
    </font>
    <font>
      <b/>
      <sz val="9"/>
      <color rgb="FF000000"/>
      <name val="Arial"/>
      <family val="2"/>
    </font>
    <font>
      <sz val="9"/>
      <color rgb="FF2A2A2A"/>
      <name val="Arial"/>
      <family val="2"/>
    </font>
    <font>
      <sz val="11"/>
      <color theme="1"/>
      <name val="맑은 고딕"/>
      <family val="2"/>
      <charset val="129"/>
      <scheme val="minor"/>
    </font>
    <font>
      <sz val="9"/>
      <color indexed="81"/>
      <name val="Tahoma"/>
      <family val="2"/>
    </font>
    <font>
      <b/>
      <sz val="9"/>
      <color indexed="81"/>
      <name val="Tahoma"/>
      <family val="2"/>
    </font>
    <font>
      <sz val="9"/>
      <color indexed="81"/>
      <name val="돋움"/>
      <family val="3"/>
      <charset val="129"/>
    </font>
    <font>
      <sz val="8"/>
      <name val="맑은 고딕"/>
      <family val="3"/>
      <charset val="129"/>
    </font>
    <font>
      <b/>
      <sz val="9"/>
      <color theme="0"/>
      <name val="맑은 고딕"/>
      <family val="3"/>
      <charset val="129"/>
      <scheme val="minor"/>
    </font>
    <font>
      <sz val="9"/>
      <color theme="0"/>
      <name val="맑은 고딕"/>
      <family val="3"/>
      <charset val="129"/>
      <scheme val="minor"/>
    </font>
    <font>
      <sz val="11"/>
      <color theme="1"/>
      <name val="맑은 고딕"/>
      <family val="3"/>
      <charset val="129"/>
      <scheme val="minor"/>
    </font>
  </fonts>
  <fills count="16">
    <fill>
      <patternFill patternType="none"/>
    </fill>
    <fill>
      <patternFill patternType="gray125"/>
    </fill>
    <fill>
      <patternFill patternType="solid">
        <fgColor rgb="FFFFFFFF"/>
        <bgColor indexed="64"/>
      </patternFill>
    </fill>
    <fill>
      <patternFill patternType="solid">
        <fgColor rgb="FFFFBBC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7"/>
        <bgColor indexed="64"/>
      </patternFill>
    </fill>
    <fill>
      <patternFill patternType="solid">
        <fgColor theme="9"/>
        <bgColor indexed="64"/>
      </patternFill>
    </fill>
    <fill>
      <patternFill patternType="solid">
        <fgColor theme="7" tint="0.79998168889431442"/>
        <bgColor indexed="64"/>
      </patternFill>
    </fill>
    <fill>
      <patternFill patternType="solid">
        <fgColor theme="1" tint="0.249977111117893"/>
        <bgColor indexed="64"/>
      </patternFill>
    </fill>
    <fill>
      <patternFill patternType="solid">
        <fgColor theme="4"/>
        <bgColor indexed="64"/>
      </patternFill>
    </fill>
    <fill>
      <patternFill patternType="solid">
        <fgColor theme="8"/>
        <bgColor indexed="64"/>
      </patternFill>
    </fill>
    <fill>
      <patternFill patternType="solid">
        <fgColor rgb="FFCCFFFF"/>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rgb="FF92D050"/>
        <bgColor indexed="64"/>
      </patternFill>
    </fill>
  </fills>
  <borders count="35">
    <border>
      <left/>
      <right/>
      <top/>
      <bottom/>
      <diagonal/>
    </border>
    <border>
      <left/>
      <right style="medium">
        <color rgb="FFBB6688"/>
      </right>
      <top/>
      <bottom style="medium">
        <color rgb="FFBB6688"/>
      </bottom>
      <diagonal/>
    </border>
    <border>
      <left style="medium">
        <color rgb="FFBB6688"/>
      </left>
      <right style="medium">
        <color rgb="FFBB6688"/>
      </right>
      <top style="medium">
        <color rgb="FFBB6688"/>
      </top>
      <bottom style="medium">
        <color rgb="FFBB6688"/>
      </bottom>
      <diagonal/>
    </border>
    <border>
      <left/>
      <right style="medium">
        <color rgb="FFBB6688"/>
      </right>
      <top style="medium">
        <color rgb="FFBB6688"/>
      </top>
      <bottom style="medium">
        <color rgb="FFBB6688"/>
      </bottom>
      <diagonal/>
    </border>
    <border>
      <left style="medium">
        <color rgb="FFBB6688"/>
      </left>
      <right style="medium">
        <color rgb="FFBB6688"/>
      </right>
      <top/>
      <bottom style="medium">
        <color rgb="FFBB6688"/>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style="hair">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ck">
        <color theme="5"/>
      </left>
      <right style="thin">
        <color auto="1"/>
      </right>
      <top style="thick">
        <color theme="5"/>
      </top>
      <bottom style="hair">
        <color auto="1"/>
      </bottom>
      <diagonal/>
    </border>
    <border>
      <left style="thin">
        <color auto="1"/>
      </left>
      <right style="thin">
        <color auto="1"/>
      </right>
      <top style="thick">
        <color theme="5"/>
      </top>
      <bottom style="hair">
        <color auto="1"/>
      </bottom>
      <diagonal/>
    </border>
    <border>
      <left style="thin">
        <color auto="1"/>
      </left>
      <right style="thick">
        <color theme="5"/>
      </right>
      <top style="thick">
        <color theme="5"/>
      </top>
      <bottom style="hair">
        <color auto="1"/>
      </bottom>
      <diagonal/>
    </border>
    <border>
      <left style="thick">
        <color theme="5"/>
      </left>
      <right style="thin">
        <color auto="1"/>
      </right>
      <top style="hair">
        <color auto="1"/>
      </top>
      <bottom style="hair">
        <color auto="1"/>
      </bottom>
      <diagonal/>
    </border>
    <border>
      <left style="thin">
        <color auto="1"/>
      </left>
      <right style="thick">
        <color theme="5"/>
      </right>
      <top style="hair">
        <color auto="1"/>
      </top>
      <bottom style="hair">
        <color auto="1"/>
      </bottom>
      <diagonal/>
    </border>
    <border>
      <left style="thick">
        <color theme="5"/>
      </left>
      <right style="thin">
        <color auto="1"/>
      </right>
      <top style="hair">
        <color auto="1"/>
      </top>
      <bottom style="thick">
        <color theme="5"/>
      </bottom>
      <diagonal/>
    </border>
    <border>
      <left style="thin">
        <color auto="1"/>
      </left>
      <right style="thin">
        <color auto="1"/>
      </right>
      <top style="hair">
        <color auto="1"/>
      </top>
      <bottom style="thick">
        <color theme="5"/>
      </bottom>
      <diagonal/>
    </border>
    <border>
      <left style="thin">
        <color auto="1"/>
      </left>
      <right style="thick">
        <color theme="5"/>
      </right>
      <top style="hair">
        <color auto="1"/>
      </top>
      <bottom style="thick">
        <color theme="5"/>
      </bottom>
      <diagonal/>
    </border>
    <border>
      <left style="thin">
        <color auto="1"/>
      </left>
      <right style="thin">
        <color auto="1"/>
      </right>
      <top style="thin">
        <color auto="1"/>
      </top>
      <bottom/>
      <diagonal/>
    </border>
    <border>
      <left style="thin">
        <color auto="1"/>
      </left>
      <right style="thin">
        <color auto="1"/>
      </right>
      <top/>
      <bottom style="hair">
        <color auto="1"/>
      </bottom>
      <diagonal/>
    </border>
    <border>
      <left style="thick">
        <color theme="5"/>
      </left>
      <right style="thin">
        <color auto="1"/>
      </right>
      <top/>
      <bottom/>
      <diagonal/>
    </border>
    <border>
      <left style="medium">
        <color rgb="FF333333"/>
      </left>
      <right style="medium">
        <color rgb="FF333333"/>
      </right>
      <top style="medium">
        <color rgb="FF333333"/>
      </top>
      <bottom style="medium">
        <color rgb="FF333333"/>
      </bottom>
      <diagonal/>
    </border>
    <border>
      <left style="medium">
        <color rgb="FF333333"/>
      </left>
      <right/>
      <top style="medium">
        <color rgb="FF333333"/>
      </top>
      <bottom style="medium">
        <color rgb="FF333333"/>
      </bottom>
      <diagonal/>
    </border>
    <border>
      <left/>
      <right/>
      <top style="medium">
        <color rgb="FF333333"/>
      </top>
      <bottom style="medium">
        <color rgb="FF333333"/>
      </bottom>
      <diagonal/>
    </border>
    <border>
      <left/>
      <right style="medium">
        <color rgb="FF333333"/>
      </right>
      <top style="medium">
        <color rgb="FF333333"/>
      </top>
      <bottom style="medium">
        <color rgb="FF333333"/>
      </bottom>
      <diagonal/>
    </border>
    <border>
      <left style="thin">
        <color auto="1"/>
      </left>
      <right style="thin">
        <color auto="1"/>
      </right>
      <top style="thick">
        <color auto="1"/>
      </top>
      <bottom style="hair">
        <color auto="1"/>
      </bottom>
      <diagonal/>
    </border>
    <border>
      <left style="thin">
        <color auto="1"/>
      </left>
      <right style="thin">
        <color auto="1"/>
      </right>
      <top style="thin">
        <color auto="1"/>
      </top>
      <bottom style="thin">
        <color auto="1"/>
      </bottom>
      <diagonal/>
    </border>
    <border>
      <left style="thin">
        <color indexed="64"/>
      </left>
      <right style="thin">
        <color indexed="64"/>
      </right>
      <top style="medium">
        <color indexed="64"/>
      </top>
      <bottom style="thin">
        <color indexed="64"/>
      </bottom>
      <diagonal/>
    </border>
  </borders>
  <cellStyleXfs count="3">
    <xf numFmtId="0" fontId="0" fillId="0" borderId="0">
      <alignment vertical="center"/>
    </xf>
    <xf numFmtId="41" fontId="17" fillId="0" borderId="0" applyFont="0" applyFill="0" applyBorder="0" applyAlignment="0" applyProtection="0">
      <alignment vertical="center"/>
    </xf>
    <xf numFmtId="0" fontId="24" fillId="0" borderId="0">
      <alignment vertical="center"/>
    </xf>
  </cellStyleXfs>
  <cellXfs count="153">
    <xf numFmtId="0" fontId="0" fillId="0" borderId="0" xfId="0">
      <alignment vertical="center"/>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0" fillId="0" borderId="0" xfId="0"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4" borderId="0" xfId="0" applyFill="1">
      <alignment vertical="center"/>
    </xf>
    <xf numFmtId="0" fontId="0" fillId="4" borderId="0" xfId="0" applyFill="1" applyAlignment="1">
      <alignment horizontal="center" vertical="center"/>
    </xf>
    <xf numFmtId="0" fontId="7" fillId="0" borderId="0" xfId="0" applyFont="1">
      <alignment vertical="center"/>
    </xf>
    <xf numFmtId="0" fontId="8" fillId="0" borderId="0" xfId="0" applyFont="1" applyAlignment="1">
      <alignment horizontal="center" vertical="center"/>
    </xf>
    <xf numFmtId="0" fontId="8" fillId="0" borderId="12" xfId="0" applyFont="1" applyBorder="1" applyAlignment="1">
      <alignment horizontal="center" vertical="center"/>
    </xf>
    <xf numFmtId="0" fontId="8" fillId="0" borderId="13" xfId="0" applyFont="1" applyBorder="1" applyAlignment="1">
      <alignment horizontal="center" vertical="center"/>
    </xf>
    <xf numFmtId="0" fontId="8" fillId="6" borderId="13" xfId="0" applyFont="1" applyFill="1" applyBorder="1" applyAlignment="1">
      <alignment horizontal="center" vertical="center"/>
    </xf>
    <xf numFmtId="0" fontId="9" fillId="5" borderId="11" xfId="0" applyFont="1" applyFill="1" applyBorder="1" applyAlignment="1">
      <alignment horizontal="center" vertical="center"/>
    </xf>
    <xf numFmtId="0" fontId="10" fillId="5" borderId="25" xfId="0" applyFont="1" applyFill="1" applyBorder="1" applyAlignment="1">
      <alignment horizontal="center" vertical="center"/>
    </xf>
    <xf numFmtId="49" fontId="10" fillId="5" borderId="25" xfId="0" applyNumberFormat="1" applyFont="1" applyFill="1" applyBorder="1" applyAlignment="1">
      <alignment horizontal="center" vertical="center"/>
    </xf>
    <xf numFmtId="0" fontId="10" fillId="7" borderId="25" xfId="0" applyFont="1" applyFill="1" applyBorder="1" applyAlignment="1">
      <alignment horizontal="center" vertical="center" wrapText="1"/>
    </xf>
    <xf numFmtId="0" fontId="10" fillId="11" borderId="25" xfId="0" applyFont="1" applyFill="1" applyBorder="1" applyAlignment="1">
      <alignment horizontal="center" vertical="center" wrapText="1"/>
    </xf>
    <xf numFmtId="0" fontId="11" fillId="9" borderId="25" xfId="0" applyFont="1" applyFill="1" applyBorder="1" applyAlignment="1">
      <alignment horizontal="center" vertical="center" wrapText="1"/>
    </xf>
    <xf numFmtId="0" fontId="10" fillId="6" borderId="25" xfId="0" applyFont="1" applyFill="1" applyBorder="1" applyAlignment="1">
      <alignment horizontal="center" vertical="center"/>
    </xf>
    <xf numFmtId="0" fontId="10" fillId="10" borderId="25" xfId="0" applyFont="1" applyFill="1" applyBorder="1" applyAlignment="1">
      <alignment horizontal="center" vertical="center" wrapText="1"/>
    </xf>
    <xf numFmtId="0" fontId="10" fillId="8" borderId="25" xfId="0" applyFont="1" applyFill="1" applyBorder="1" applyAlignment="1">
      <alignment horizontal="center" vertical="center"/>
    </xf>
    <xf numFmtId="0" fontId="11" fillId="9" borderId="25" xfId="0" applyFont="1" applyFill="1" applyBorder="1" applyAlignment="1">
      <alignment horizontal="center" vertical="center"/>
    </xf>
    <xf numFmtId="0" fontId="12" fillId="0" borderId="0" xfId="0" applyFont="1">
      <alignment vertical="center"/>
    </xf>
    <xf numFmtId="0" fontId="10" fillId="5" borderId="17" xfId="0" applyFont="1" applyFill="1" applyBorder="1" applyAlignment="1">
      <alignment horizontal="center" vertical="center"/>
    </xf>
    <xf numFmtId="0" fontId="10" fillId="5" borderId="18" xfId="0" applyFont="1" applyFill="1" applyBorder="1" applyAlignment="1">
      <alignment horizontal="center" vertical="center"/>
    </xf>
    <xf numFmtId="0" fontId="10" fillId="5" borderId="19" xfId="0" applyFont="1" applyFill="1" applyBorder="1" applyAlignment="1">
      <alignment horizontal="center" vertical="center"/>
    </xf>
    <xf numFmtId="0" fontId="10" fillId="5" borderId="11" xfId="0" applyFont="1" applyFill="1" applyBorder="1" applyAlignment="1">
      <alignment horizontal="center" vertical="center"/>
    </xf>
    <xf numFmtId="0" fontId="10" fillId="7" borderId="11" xfId="0" applyFont="1" applyFill="1" applyBorder="1" applyAlignment="1">
      <alignment horizontal="center" vertical="center"/>
    </xf>
    <xf numFmtId="49" fontId="12" fillId="0" borderId="11" xfId="0" applyNumberFormat="1" applyFont="1" applyBorder="1" applyAlignment="1">
      <alignment horizontal="center" vertical="center"/>
    </xf>
    <xf numFmtId="0" fontId="12" fillId="7" borderId="11" xfId="0" applyFont="1" applyFill="1" applyBorder="1" applyAlignment="1">
      <alignment horizontal="center" vertical="center"/>
    </xf>
    <xf numFmtId="0" fontId="12" fillId="11" borderId="11" xfId="0" applyFont="1" applyFill="1" applyBorder="1" applyAlignment="1">
      <alignment horizontal="center" vertical="center"/>
    </xf>
    <xf numFmtId="0" fontId="13" fillId="9" borderId="11" xfId="0" applyFont="1" applyFill="1" applyBorder="1" applyAlignment="1">
      <alignment horizontal="center" vertical="center"/>
    </xf>
    <xf numFmtId="0" fontId="12" fillId="6" borderId="11" xfId="0" applyFont="1" applyFill="1" applyBorder="1" applyAlignment="1">
      <alignment horizontal="center" vertical="center"/>
    </xf>
    <xf numFmtId="0" fontId="12" fillId="10" borderId="11" xfId="0" applyFont="1" applyFill="1" applyBorder="1" applyAlignment="1">
      <alignment horizontal="center" vertical="center"/>
    </xf>
    <xf numFmtId="0" fontId="12" fillId="8" borderId="11" xfId="0" applyFont="1" applyFill="1" applyBorder="1" applyAlignment="1">
      <alignment horizontal="center" vertical="center"/>
    </xf>
    <xf numFmtId="0" fontId="14" fillId="9" borderId="11" xfId="0" applyFont="1" applyFill="1" applyBorder="1" applyAlignment="1">
      <alignment horizontal="center" vertical="center"/>
    </xf>
    <xf numFmtId="0" fontId="12" fillId="0" borderId="11" xfId="0" applyFont="1" applyFill="1" applyBorder="1" applyAlignment="1">
      <alignment horizontal="center" vertical="center"/>
    </xf>
    <xf numFmtId="0" fontId="12" fillId="0" borderId="20" xfId="0" applyFont="1" applyBorder="1" applyAlignment="1">
      <alignment horizontal="center" vertical="center"/>
    </xf>
    <xf numFmtId="0" fontId="12" fillId="0" borderId="12" xfId="0" applyFont="1" applyBorder="1" applyAlignment="1">
      <alignment horizontal="center" vertical="center"/>
    </xf>
    <xf numFmtId="0" fontId="12" fillId="0" borderId="21" xfId="0" applyFont="1" applyBorder="1" applyAlignment="1">
      <alignment horizontal="center" vertical="center"/>
    </xf>
    <xf numFmtId="0" fontId="12" fillId="7" borderId="12" xfId="0" applyFont="1" applyFill="1" applyBorder="1" applyAlignment="1">
      <alignment horizontal="center" vertical="center"/>
    </xf>
    <xf numFmtId="49" fontId="12" fillId="0" borderId="12" xfId="0" applyNumberFormat="1" applyFont="1" applyBorder="1" applyAlignment="1">
      <alignment horizontal="center" vertical="center"/>
    </xf>
    <xf numFmtId="0" fontId="12" fillId="11" borderId="12" xfId="0" applyFont="1" applyFill="1" applyBorder="1" applyAlignment="1">
      <alignment horizontal="center" vertical="center"/>
    </xf>
    <xf numFmtId="0" fontId="12" fillId="6" borderId="12" xfId="0" applyFont="1" applyFill="1" applyBorder="1" applyAlignment="1">
      <alignment horizontal="center" vertical="center"/>
    </xf>
    <xf numFmtId="0" fontId="12" fillId="10" borderId="12" xfId="0" applyFont="1" applyFill="1" applyBorder="1" applyAlignment="1">
      <alignment horizontal="center" vertical="center"/>
    </xf>
    <xf numFmtId="0" fontId="12" fillId="8" borderId="12" xfId="0" applyFont="1" applyFill="1" applyBorder="1" applyAlignment="1">
      <alignment horizontal="center" vertical="center"/>
    </xf>
    <xf numFmtId="0" fontId="14" fillId="9" borderId="12" xfId="0" applyFont="1" applyFill="1" applyBorder="1" applyAlignment="1">
      <alignment horizontal="center" vertical="center"/>
    </xf>
    <xf numFmtId="0" fontId="12" fillId="0" borderId="12" xfId="0" applyFont="1" applyFill="1" applyBorder="1" applyAlignment="1">
      <alignment horizontal="center" vertical="center"/>
    </xf>
    <xf numFmtId="0" fontId="12" fillId="0" borderId="22" xfId="0" applyFont="1" applyBorder="1" applyAlignment="1">
      <alignment horizontal="center" vertical="center"/>
    </xf>
    <xf numFmtId="0" fontId="12" fillId="0" borderId="23" xfId="0" applyFont="1" applyBorder="1" applyAlignment="1">
      <alignment horizontal="center" vertical="center"/>
    </xf>
    <xf numFmtId="0" fontId="12" fillId="6" borderId="23" xfId="0" applyFont="1" applyFill="1" applyBorder="1" applyAlignment="1">
      <alignment horizontal="center" vertical="center"/>
    </xf>
    <xf numFmtId="0" fontId="12" fillId="6" borderId="24"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13" xfId="0" applyFont="1" applyBorder="1" applyAlignment="1">
      <alignment horizontal="center" vertical="center"/>
    </xf>
    <xf numFmtId="0" fontId="12" fillId="7" borderId="13" xfId="0" applyFont="1" applyFill="1" applyBorder="1" applyAlignment="1">
      <alignment horizontal="center" vertical="center"/>
    </xf>
    <xf numFmtId="49" fontId="12" fillId="0" borderId="13" xfId="0" applyNumberFormat="1" applyFont="1" applyBorder="1" applyAlignment="1">
      <alignment horizontal="center" vertical="center"/>
    </xf>
    <xf numFmtId="0" fontId="12" fillId="6" borderId="13" xfId="0" applyFont="1" applyFill="1" applyBorder="1" applyAlignment="1">
      <alignment horizontal="center" vertical="center"/>
    </xf>
    <xf numFmtId="0" fontId="12" fillId="10" borderId="13" xfId="0" applyFont="1" applyFill="1" applyBorder="1" applyAlignment="1">
      <alignment horizontal="center" vertical="center"/>
    </xf>
    <xf numFmtId="0" fontId="12" fillId="8" borderId="13" xfId="0" applyFont="1" applyFill="1" applyBorder="1" applyAlignment="1">
      <alignment horizontal="center" vertical="center"/>
    </xf>
    <xf numFmtId="0" fontId="12" fillId="0" borderId="13" xfId="0" applyFont="1" applyFill="1" applyBorder="1" applyAlignment="1">
      <alignment horizontal="center" vertical="center"/>
    </xf>
    <xf numFmtId="0" fontId="12" fillId="11" borderId="13" xfId="0" applyFont="1" applyFill="1" applyBorder="1" applyAlignment="1">
      <alignment horizontal="center" vertical="center"/>
    </xf>
    <xf numFmtId="0" fontId="14" fillId="9" borderId="13" xfId="0" applyFont="1" applyFill="1" applyBorder="1" applyAlignment="1">
      <alignment horizontal="center" vertical="center"/>
    </xf>
    <xf numFmtId="0" fontId="12" fillId="0" borderId="15" xfId="0" applyFont="1" applyFill="1" applyBorder="1" applyAlignment="1">
      <alignment horizontal="center" vertical="center"/>
    </xf>
    <xf numFmtId="0" fontId="12" fillId="0" borderId="0" xfId="0" applyFont="1" applyAlignment="1">
      <alignment horizontal="center" vertical="center"/>
    </xf>
    <xf numFmtId="49" fontId="12" fillId="0" borderId="0" xfId="0" applyNumberFormat="1" applyFont="1">
      <alignment vertical="center"/>
    </xf>
    <xf numFmtId="0" fontId="12" fillId="7" borderId="0" xfId="0" applyFont="1" applyFill="1">
      <alignment vertical="center"/>
    </xf>
    <xf numFmtId="0" fontId="12" fillId="11" borderId="0" xfId="0" applyFont="1" applyFill="1">
      <alignment vertical="center"/>
    </xf>
    <xf numFmtId="0" fontId="14" fillId="9" borderId="0" xfId="0" applyFont="1" applyFill="1">
      <alignment vertical="center"/>
    </xf>
    <xf numFmtId="0" fontId="10" fillId="4" borderId="25" xfId="0" applyFont="1" applyFill="1" applyBorder="1" applyAlignment="1">
      <alignment horizontal="center" vertical="center" wrapText="1"/>
    </xf>
    <xf numFmtId="0" fontId="12" fillId="4" borderId="11" xfId="0" applyFont="1" applyFill="1" applyBorder="1" applyAlignment="1">
      <alignment horizontal="center" vertical="center"/>
    </xf>
    <xf numFmtId="0" fontId="12" fillId="4" borderId="12" xfId="0" applyFont="1" applyFill="1" applyBorder="1" applyAlignment="1">
      <alignment horizontal="center" vertical="center"/>
    </xf>
    <xf numFmtId="0" fontId="12" fillId="4" borderId="13" xfId="0" applyFont="1" applyFill="1" applyBorder="1" applyAlignment="1">
      <alignment horizontal="center" vertical="center"/>
    </xf>
    <xf numFmtId="0" fontId="12" fillId="0" borderId="27" xfId="0" applyFont="1" applyFill="1" applyBorder="1" applyAlignment="1">
      <alignment horizontal="center" vertical="center"/>
    </xf>
    <xf numFmtId="0" fontId="15" fillId="12" borderId="28" xfId="0" applyFont="1" applyFill="1" applyBorder="1" applyAlignment="1">
      <alignment horizontal="center" vertical="center" wrapText="1"/>
    </xf>
    <xf numFmtId="0" fontId="16" fillId="2" borderId="28" xfId="0" applyFont="1" applyFill="1" applyBorder="1" applyAlignment="1">
      <alignment vertical="center" wrapText="1"/>
    </xf>
    <xf numFmtId="3" fontId="16" fillId="2" borderId="28" xfId="0" applyNumberFormat="1" applyFont="1" applyFill="1" applyBorder="1" applyAlignment="1">
      <alignment vertical="center" wrapText="1"/>
    </xf>
    <xf numFmtId="0" fontId="16" fillId="12" borderId="28" xfId="0" applyFont="1" applyFill="1" applyBorder="1" applyAlignment="1">
      <alignment vertical="center" wrapText="1"/>
    </xf>
    <xf numFmtId="0" fontId="10" fillId="0" borderId="0" xfId="0" applyFont="1" applyFill="1" applyBorder="1" applyAlignment="1">
      <alignment horizontal="center" vertical="center"/>
    </xf>
    <xf numFmtId="0" fontId="12" fillId="6" borderId="0" xfId="0" applyFont="1" applyFill="1">
      <alignment vertical="center"/>
    </xf>
    <xf numFmtId="0" fontId="10" fillId="13" borderId="25" xfId="0" applyFont="1" applyFill="1" applyBorder="1" applyAlignment="1">
      <alignment horizontal="center" vertical="center" wrapText="1"/>
    </xf>
    <xf numFmtId="0" fontId="12" fillId="13" borderId="11" xfId="0" applyFont="1" applyFill="1" applyBorder="1" applyAlignment="1">
      <alignment horizontal="center" vertical="center"/>
    </xf>
    <xf numFmtId="0" fontId="12" fillId="13" borderId="12" xfId="0" applyFont="1" applyFill="1" applyBorder="1" applyAlignment="1">
      <alignment horizontal="center" vertical="center"/>
    </xf>
    <xf numFmtId="0" fontId="12" fillId="13" borderId="13" xfId="0" applyFont="1" applyFill="1" applyBorder="1" applyAlignment="1">
      <alignment horizontal="center" vertical="center"/>
    </xf>
    <xf numFmtId="49" fontId="12" fillId="0" borderId="32" xfId="0" applyNumberFormat="1" applyFont="1" applyBorder="1" applyAlignment="1">
      <alignment horizontal="center" vertical="center"/>
    </xf>
    <xf numFmtId="0" fontId="12" fillId="7" borderId="32" xfId="0" applyFont="1" applyFill="1" applyBorder="1" applyAlignment="1">
      <alignment horizontal="center" vertical="center"/>
    </xf>
    <xf numFmtId="0" fontId="12" fillId="13" borderId="32" xfId="0" applyFont="1" applyFill="1" applyBorder="1" applyAlignment="1">
      <alignment horizontal="center" vertical="center"/>
    </xf>
    <xf numFmtId="0" fontId="12" fillId="11" borderId="32" xfId="0" applyFont="1" applyFill="1" applyBorder="1" applyAlignment="1">
      <alignment horizontal="center" vertical="center"/>
    </xf>
    <xf numFmtId="0" fontId="14" fillId="9" borderId="32" xfId="0" applyFont="1" applyFill="1" applyBorder="1" applyAlignment="1">
      <alignment horizontal="center" vertical="center"/>
    </xf>
    <xf numFmtId="0" fontId="12" fillId="6" borderId="32" xfId="0" applyFont="1" applyFill="1" applyBorder="1" applyAlignment="1">
      <alignment horizontal="center" vertical="center"/>
    </xf>
    <xf numFmtId="0" fontId="12" fillId="10" borderId="32" xfId="0" applyFont="1" applyFill="1" applyBorder="1" applyAlignment="1">
      <alignment horizontal="center" vertical="center"/>
    </xf>
    <xf numFmtId="0" fontId="12" fillId="4" borderId="32" xfId="0" applyFont="1" applyFill="1" applyBorder="1" applyAlignment="1">
      <alignment horizontal="center" vertical="center"/>
    </xf>
    <xf numFmtId="0" fontId="12" fillId="8" borderId="32" xfId="0" applyFont="1" applyFill="1" applyBorder="1" applyAlignment="1">
      <alignment horizontal="center" vertical="center"/>
    </xf>
    <xf numFmtId="0" fontId="12" fillId="0" borderId="32" xfId="0" applyFont="1" applyFill="1" applyBorder="1" applyAlignment="1">
      <alignment horizontal="center" vertical="center"/>
    </xf>
    <xf numFmtId="0" fontId="12" fillId="0" borderId="26" xfId="0" applyFont="1" applyFill="1" applyBorder="1" applyAlignment="1">
      <alignment horizontal="center" vertical="center"/>
    </xf>
    <xf numFmtId="0" fontId="12" fillId="0" borderId="11" xfId="0" applyNumberFormat="1" applyFont="1" applyBorder="1" applyAlignment="1">
      <alignment horizontal="center" vertical="center"/>
    </xf>
    <xf numFmtId="0" fontId="12" fillId="0" borderId="0" xfId="0" applyNumberFormat="1" applyFont="1">
      <alignment vertical="center"/>
    </xf>
    <xf numFmtId="49" fontId="12" fillId="0" borderId="33" xfId="0" applyNumberFormat="1" applyFont="1" applyBorder="1" applyAlignment="1">
      <alignment horizontal="center" vertical="center"/>
    </xf>
    <xf numFmtId="0" fontId="9" fillId="14" borderId="33" xfId="0" applyFont="1" applyFill="1" applyBorder="1" applyAlignment="1">
      <alignment horizontal="center" vertical="center"/>
    </xf>
    <xf numFmtId="0" fontId="8" fillId="0" borderId="33" xfId="0" applyFont="1" applyBorder="1" applyAlignment="1">
      <alignment horizontal="center" vertical="center"/>
    </xf>
    <xf numFmtId="41" fontId="8" fillId="0" borderId="33" xfId="1" applyFont="1" applyBorder="1" applyAlignment="1">
      <alignment horizontal="center" vertical="center"/>
    </xf>
    <xf numFmtId="43" fontId="12" fillId="0" borderId="0" xfId="0" applyNumberFormat="1" applyFont="1">
      <alignment vertical="center"/>
    </xf>
    <xf numFmtId="0" fontId="10" fillId="5" borderId="0" xfId="0" applyFont="1" applyFill="1" applyBorder="1" applyAlignment="1">
      <alignment horizontal="center" vertical="center" wrapText="1"/>
    </xf>
    <xf numFmtId="0" fontId="10" fillId="5" borderId="25" xfId="0" applyFont="1" applyFill="1" applyBorder="1" applyAlignment="1">
      <alignment horizontal="center" vertical="center" wrapText="1"/>
    </xf>
    <xf numFmtId="0" fontId="8" fillId="0" borderId="15" xfId="0" applyFont="1" applyFill="1" applyBorder="1" applyAlignment="1">
      <alignment horizontal="center" vertical="center"/>
    </xf>
    <xf numFmtId="0" fontId="8" fillId="0" borderId="33" xfId="0" applyFont="1" applyFill="1" applyBorder="1" applyAlignment="1">
      <alignment horizontal="center" vertical="center"/>
    </xf>
    <xf numFmtId="0" fontId="8" fillId="0" borderId="25" xfId="0" applyFont="1" applyFill="1" applyBorder="1" applyAlignment="1">
      <alignment horizontal="center" vertical="center"/>
    </xf>
    <xf numFmtId="0" fontId="8" fillId="0" borderId="25" xfId="0" applyFont="1" applyBorder="1" applyAlignment="1">
      <alignment horizontal="center" vertical="center"/>
    </xf>
    <xf numFmtId="0" fontId="9" fillId="14" borderId="0" xfId="0" applyFont="1" applyFill="1" applyBorder="1" applyAlignment="1">
      <alignment horizontal="center" vertical="center"/>
    </xf>
    <xf numFmtId="0" fontId="9" fillId="6" borderId="33" xfId="0" applyFont="1" applyFill="1" applyBorder="1" applyAlignment="1">
      <alignment horizontal="center" vertical="center"/>
    </xf>
    <xf numFmtId="0" fontId="8" fillId="0" borderId="34" xfId="0" applyFont="1" applyFill="1" applyBorder="1" applyAlignment="1">
      <alignment horizontal="center" vertical="center"/>
    </xf>
    <xf numFmtId="0" fontId="9" fillId="14" borderId="8" xfId="0" applyFont="1" applyFill="1" applyBorder="1" applyAlignment="1">
      <alignment horizontal="center" vertical="center"/>
    </xf>
    <xf numFmtId="0" fontId="8" fillId="0" borderId="8" xfId="0" applyFont="1" applyFill="1" applyBorder="1" applyAlignment="1">
      <alignment horizontal="center" vertical="center"/>
    </xf>
    <xf numFmtId="0" fontId="12" fillId="8" borderId="14" xfId="0" applyFont="1" applyFill="1" applyBorder="1" applyAlignment="1">
      <alignment horizontal="center" vertical="center"/>
    </xf>
    <xf numFmtId="0" fontId="8" fillId="0" borderId="16" xfId="0" applyFont="1" applyBorder="1" applyAlignment="1">
      <alignment horizontal="center" vertical="center"/>
    </xf>
    <xf numFmtId="0" fontId="8" fillId="0" borderId="16" xfId="0" applyFont="1" applyFill="1" applyBorder="1" applyAlignment="1">
      <alignment horizontal="center" vertical="center"/>
    </xf>
    <xf numFmtId="0" fontId="8" fillId="0" borderId="34" xfId="0" applyFont="1" applyBorder="1" applyAlignment="1">
      <alignment horizontal="center" vertical="center"/>
    </xf>
    <xf numFmtId="0" fontId="9" fillId="15" borderId="33" xfId="0" applyFont="1" applyFill="1" applyBorder="1" applyAlignment="1">
      <alignment horizontal="center" vertical="center"/>
    </xf>
    <xf numFmtId="0" fontId="22" fillId="9" borderId="33" xfId="0" applyFont="1" applyFill="1" applyBorder="1" applyAlignment="1">
      <alignment horizontal="center" vertical="center"/>
    </xf>
    <xf numFmtId="0" fontId="8" fillId="15" borderId="33" xfId="0" applyFont="1" applyFill="1" applyBorder="1" applyAlignment="1">
      <alignment horizontal="center" vertical="center"/>
    </xf>
    <xf numFmtId="0" fontId="23" fillId="9" borderId="33" xfId="0" applyFont="1" applyFill="1" applyBorder="1" applyAlignment="1">
      <alignment horizontal="center" vertical="center"/>
    </xf>
    <xf numFmtId="0" fontId="8" fillId="15" borderId="25" xfId="0" applyFont="1" applyFill="1" applyBorder="1" applyAlignment="1">
      <alignment horizontal="center" vertical="center"/>
    </xf>
    <xf numFmtId="0" fontId="23" fillId="9" borderId="25" xfId="0" applyFont="1" applyFill="1" applyBorder="1" applyAlignment="1">
      <alignment horizontal="center" vertical="center"/>
    </xf>
    <xf numFmtId="0" fontId="8" fillId="15" borderId="16" xfId="0" applyFont="1" applyFill="1" applyBorder="1" applyAlignment="1">
      <alignment horizontal="center" vertical="center"/>
    </xf>
    <xf numFmtId="0" fontId="23" fillId="9" borderId="16" xfId="0" applyFont="1" applyFill="1" applyBorder="1" applyAlignment="1">
      <alignment horizontal="center" vertical="center"/>
    </xf>
    <xf numFmtId="0" fontId="0" fillId="0" borderId="33" xfId="0" applyBorder="1">
      <alignment vertical="center"/>
    </xf>
    <xf numFmtId="0" fontId="8" fillId="0" borderId="0" xfId="0" applyFont="1" applyFill="1" applyBorder="1" applyAlignment="1">
      <alignment horizontal="center" vertical="center"/>
    </xf>
    <xf numFmtId="0" fontId="8" fillId="0" borderId="0" xfId="0" applyFont="1" applyBorder="1" applyAlignment="1">
      <alignment horizontal="center" vertical="center"/>
    </xf>
    <xf numFmtId="0" fontId="0" fillId="0" borderId="16" xfId="0" applyBorder="1">
      <alignment vertical="center"/>
    </xf>
    <xf numFmtId="0" fontId="0" fillId="0" borderId="25" xfId="0" applyBorder="1">
      <alignment vertical="center"/>
    </xf>
    <xf numFmtId="0" fontId="8" fillId="15" borderId="0" xfId="0" applyFont="1" applyFill="1" applyBorder="1" applyAlignment="1">
      <alignment horizontal="center" vertical="center"/>
    </xf>
    <xf numFmtId="0" fontId="23" fillId="9" borderId="0" xfId="0" applyFont="1" applyFill="1" applyBorder="1" applyAlignment="1">
      <alignment horizontal="center" vertical="center"/>
    </xf>
    <xf numFmtId="0" fontId="8" fillId="0" borderId="15" xfId="0" applyFont="1" applyBorder="1" applyAlignment="1">
      <alignment horizontal="center" vertical="center"/>
    </xf>
    <xf numFmtId="0" fontId="8" fillId="0" borderId="15" xfId="2" applyFont="1" applyFill="1" applyBorder="1" applyAlignment="1">
      <alignment horizontal="center" vertical="center"/>
    </xf>
    <xf numFmtId="0" fontId="12" fillId="0" borderId="14" xfId="0" applyFont="1" applyBorder="1" applyAlignment="1">
      <alignment horizontal="center" vertical="center"/>
    </xf>
    <xf numFmtId="0" fontId="12" fillId="0" borderId="15" xfId="0" applyFont="1" applyBorder="1" applyAlignment="1">
      <alignment horizontal="center" vertical="center"/>
    </xf>
    <xf numFmtId="0" fontId="12" fillId="0" borderId="16" xfId="0" applyFont="1" applyBorder="1" applyAlignment="1">
      <alignment horizontal="center" vertical="center"/>
    </xf>
    <xf numFmtId="0" fontId="12" fillId="5" borderId="11" xfId="0" applyFont="1" applyFill="1" applyBorder="1" applyAlignment="1">
      <alignment horizontal="center" vertical="center"/>
    </xf>
    <xf numFmtId="0" fontId="15" fillId="12" borderId="29" xfId="0" applyFont="1" applyFill="1" applyBorder="1" applyAlignment="1">
      <alignment horizontal="center" vertical="center" wrapText="1"/>
    </xf>
    <xf numFmtId="0" fontId="15" fillId="12" borderId="30" xfId="0" applyFont="1" applyFill="1" applyBorder="1" applyAlignment="1">
      <alignment horizontal="center" vertical="center" wrapText="1"/>
    </xf>
    <xf numFmtId="0" fontId="15" fillId="12" borderId="31" xfId="0" applyFont="1" applyFill="1" applyBorder="1" applyAlignment="1">
      <alignment horizontal="center" vertical="center" wrapText="1"/>
    </xf>
    <xf numFmtId="0" fontId="16" fillId="2" borderId="29" xfId="0" applyFont="1" applyFill="1" applyBorder="1" applyAlignment="1">
      <alignment vertical="center" wrapText="1"/>
    </xf>
    <xf numFmtId="0" fontId="16" fillId="2" borderId="30" xfId="0" applyFont="1" applyFill="1" applyBorder="1" applyAlignment="1">
      <alignment vertical="center" wrapText="1"/>
    </xf>
    <xf numFmtId="0" fontId="16" fillId="2" borderId="31" xfId="0" applyFont="1" applyFill="1" applyBorder="1" applyAlignment="1">
      <alignment vertical="center" wrapText="1"/>
    </xf>
  </cellXfs>
  <cellStyles count="3">
    <cellStyle name="쉼표 [0]" xfId="1" builtinId="6"/>
    <cellStyle name="표준" xfId="0" builtinId="0"/>
    <cellStyle name="표준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ko-KR"/>
              <a:t>스테이지별 필요 공격력</a:t>
            </a:r>
            <a:r>
              <a:rPr lang="en-US"/>
              <a:t>(</a:t>
            </a:r>
            <a:r>
              <a:rPr lang="ko-KR"/>
              <a:t>누적</a:t>
            </a:r>
            <a:r>
              <a:rPr lang="en-US"/>
              <a:t>)</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ko-KR"/>
        </a:p>
      </c:txPr>
    </c:title>
    <c:autoTitleDeleted val="0"/>
    <c:plotArea>
      <c:layout/>
      <c:lineChart>
        <c:grouping val="standard"/>
        <c:varyColors val="0"/>
        <c:ser>
          <c:idx val="0"/>
          <c:order val="0"/>
          <c:spPr>
            <a:ln w="22225" cap="rnd">
              <a:solidFill>
                <a:schemeClr val="accent1"/>
              </a:solidFill>
            </a:ln>
            <a:effectLst>
              <a:glow rad="139700">
                <a:schemeClr val="accent1">
                  <a:satMod val="175000"/>
                  <a:alpha val="14000"/>
                </a:schemeClr>
              </a:glow>
            </a:effectLst>
          </c:spPr>
          <c:marker>
            <c:symbol val="none"/>
          </c:marker>
          <c:val>
            <c:numRef>
              <c:f>Simulation!$N$2:$N$151</c:f>
              <c:numCache>
                <c:formatCode>General</c:formatCode>
                <c:ptCount val="150"/>
                <c:pt idx="0">
                  <c:v>808</c:v>
                </c:pt>
                <c:pt idx="1">
                  <c:v>840</c:v>
                </c:pt>
                <c:pt idx="2">
                  <c:v>1110</c:v>
                </c:pt>
                <c:pt idx="3">
                  <c:v>1175</c:v>
                </c:pt>
                <c:pt idx="4">
                  <c:v>1482</c:v>
                </c:pt>
                <c:pt idx="5">
                  <c:v>1560</c:v>
                </c:pt>
                <c:pt idx="6">
                  <c:v>1572</c:v>
                </c:pt>
                <c:pt idx="7">
                  <c:v>1650</c:v>
                </c:pt>
                <c:pt idx="8">
                  <c:v>1692</c:v>
                </c:pt>
                <c:pt idx="9">
                  <c:v>1770</c:v>
                </c:pt>
                <c:pt idx="10">
                  <c:v>2415</c:v>
                </c:pt>
                <c:pt idx="11">
                  <c:v>2520</c:v>
                </c:pt>
                <c:pt idx="12">
                  <c:v>2604</c:v>
                </c:pt>
                <c:pt idx="13">
                  <c:v>2695</c:v>
                </c:pt>
                <c:pt idx="14">
                  <c:v>2800</c:v>
                </c:pt>
                <c:pt idx="15">
                  <c:v>2835</c:v>
                </c:pt>
                <c:pt idx="16">
                  <c:v>3164</c:v>
                </c:pt>
                <c:pt idx="17">
                  <c:v>3234</c:v>
                </c:pt>
                <c:pt idx="18">
                  <c:v>3325</c:v>
                </c:pt>
                <c:pt idx="19">
                  <c:v>3430</c:v>
                </c:pt>
                <c:pt idx="20">
                  <c:v>3920</c:v>
                </c:pt>
                <c:pt idx="21">
                  <c:v>4025</c:v>
                </c:pt>
                <c:pt idx="22">
                  <c:v>4060</c:v>
                </c:pt>
                <c:pt idx="23">
                  <c:v>4165</c:v>
                </c:pt>
                <c:pt idx="24">
                  <c:v>4235</c:v>
                </c:pt>
                <c:pt idx="25">
                  <c:v>4960</c:v>
                </c:pt>
                <c:pt idx="26">
                  <c:v>5080</c:v>
                </c:pt>
                <c:pt idx="27">
                  <c:v>5200</c:v>
                </c:pt>
                <c:pt idx="28">
                  <c:v>5320</c:v>
                </c:pt>
                <c:pt idx="29">
                  <c:v>5440</c:v>
                </c:pt>
                <c:pt idx="30">
                  <c:v>5560</c:v>
                </c:pt>
                <c:pt idx="31">
                  <c:v>5680</c:v>
                </c:pt>
                <c:pt idx="32">
                  <c:v>5800</c:v>
                </c:pt>
                <c:pt idx="33">
                  <c:v>5920</c:v>
                </c:pt>
                <c:pt idx="34">
                  <c:v>6040</c:v>
                </c:pt>
                <c:pt idx="35">
                  <c:v>6160</c:v>
                </c:pt>
                <c:pt idx="36">
                  <c:v>6280</c:v>
                </c:pt>
                <c:pt idx="37">
                  <c:v>6400</c:v>
                </c:pt>
                <c:pt idx="38">
                  <c:v>6840</c:v>
                </c:pt>
                <c:pt idx="39">
                  <c:v>6920</c:v>
                </c:pt>
                <c:pt idx="40">
                  <c:v>7920</c:v>
                </c:pt>
                <c:pt idx="41">
                  <c:v>8055</c:v>
                </c:pt>
                <c:pt idx="42">
                  <c:v>8100</c:v>
                </c:pt>
                <c:pt idx="43">
                  <c:v>8190</c:v>
                </c:pt>
                <c:pt idx="44">
                  <c:v>8280</c:v>
                </c:pt>
                <c:pt idx="45">
                  <c:v>8370</c:v>
                </c:pt>
                <c:pt idx="46">
                  <c:v>8460</c:v>
                </c:pt>
                <c:pt idx="47">
                  <c:v>8550</c:v>
                </c:pt>
                <c:pt idx="48">
                  <c:v>8640</c:v>
                </c:pt>
                <c:pt idx="49">
                  <c:v>8730</c:v>
                </c:pt>
                <c:pt idx="50">
                  <c:v>8820</c:v>
                </c:pt>
                <c:pt idx="51">
                  <c:v>8910</c:v>
                </c:pt>
                <c:pt idx="52">
                  <c:v>9000</c:v>
                </c:pt>
                <c:pt idx="53">
                  <c:v>9090</c:v>
                </c:pt>
                <c:pt idx="54">
                  <c:v>9180</c:v>
                </c:pt>
                <c:pt idx="55">
                  <c:v>10300</c:v>
                </c:pt>
                <c:pt idx="56">
                  <c:v>10400</c:v>
                </c:pt>
                <c:pt idx="57">
                  <c:v>10500</c:v>
                </c:pt>
                <c:pt idx="58">
                  <c:v>10600</c:v>
                </c:pt>
                <c:pt idx="59">
                  <c:v>10700</c:v>
                </c:pt>
                <c:pt idx="60">
                  <c:v>10800</c:v>
                </c:pt>
                <c:pt idx="61">
                  <c:v>10900</c:v>
                </c:pt>
                <c:pt idx="62">
                  <c:v>11000</c:v>
                </c:pt>
                <c:pt idx="63">
                  <c:v>11100</c:v>
                </c:pt>
                <c:pt idx="64">
                  <c:v>11200</c:v>
                </c:pt>
                <c:pt idx="65">
                  <c:v>11300</c:v>
                </c:pt>
                <c:pt idx="66">
                  <c:v>11400</c:v>
                </c:pt>
                <c:pt idx="67">
                  <c:v>11500</c:v>
                </c:pt>
                <c:pt idx="68">
                  <c:v>11600</c:v>
                </c:pt>
                <c:pt idx="69">
                  <c:v>11700</c:v>
                </c:pt>
                <c:pt idx="70">
                  <c:v>12980</c:v>
                </c:pt>
                <c:pt idx="71">
                  <c:v>13090</c:v>
                </c:pt>
                <c:pt idx="72">
                  <c:v>13200</c:v>
                </c:pt>
                <c:pt idx="73">
                  <c:v>13310</c:v>
                </c:pt>
                <c:pt idx="74">
                  <c:v>13420</c:v>
                </c:pt>
                <c:pt idx="75">
                  <c:v>13530</c:v>
                </c:pt>
                <c:pt idx="76">
                  <c:v>13640</c:v>
                </c:pt>
                <c:pt idx="77">
                  <c:v>13750</c:v>
                </c:pt>
                <c:pt idx="78">
                  <c:v>14542</c:v>
                </c:pt>
                <c:pt idx="79">
                  <c:v>14685</c:v>
                </c:pt>
                <c:pt idx="80">
                  <c:v>14850</c:v>
                </c:pt>
                <c:pt idx="81">
                  <c:v>15015</c:v>
                </c:pt>
                <c:pt idx="82">
                  <c:v>15147</c:v>
                </c:pt>
                <c:pt idx="83">
                  <c:v>15312</c:v>
                </c:pt>
                <c:pt idx="84">
                  <c:v>15455</c:v>
                </c:pt>
                <c:pt idx="85">
                  <c:v>17040</c:v>
                </c:pt>
                <c:pt idx="86">
                  <c:v>17220</c:v>
                </c:pt>
                <c:pt idx="87">
                  <c:v>17364</c:v>
                </c:pt>
                <c:pt idx="88">
                  <c:v>17544</c:v>
                </c:pt>
                <c:pt idx="89">
                  <c:v>17700</c:v>
                </c:pt>
                <c:pt idx="90">
                  <c:v>17880</c:v>
                </c:pt>
                <c:pt idx="91">
                  <c:v>18060</c:v>
                </c:pt>
                <c:pt idx="92">
                  <c:v>18204</c:v>
                </c:pt>
                <c:pt idx="93">
                  <c:v>18384</c:v>
                </c:pt>
                <c:pt idx="94">
                  <c:v>18480</c:v>
                </c:pt>
                <c:pt idx="95">
                  <c:v>18540</c:v>
                </c:pt>
                <c:pt idx="96">
                  <c:v>18720</c:v>
                </c:pt>
                <c:pt idx="97">
                  <c:v>18900</c:v>
                </c:pt>
                <c:pt idx="98">
                  <c:v>19044</c:v>
                </c:pt>
                <c:pt idx="99">
                  <c:v>19224</c:v>
                </c:pt>
                <c:pt idx="100">
                  <c:v>20995</c:v>
                </c:pt>
                <c:pt idx="101">
                  <c:v>21190</c:v>
                </c:pt>
                <c:pt idx="102">
                  <c:v>21385</c:v>
                </c:pt>
                <c:pt idx="103">
                  <c:v>21541</c:v>
                </c:pt>
                <c:pt idx="104">
                  <c:v>21736</c:v>
                </c:pt>
                <c:pt idx="105">
                  <c:v>21905</c:v>
                </c:pt>
                <c:pt idx="106">
                  <c:v>22100</c:v>
                </c:pt>
                <c:pt idx="107">
                  <c:v>22295</c:v>
                </c:pt>
                <c:pt idx="108">
                  <c:v>22451</c:v>
                </c:pt>
                <c:pt idx="109">
                  <c:v>22646</c:v>
                </c:pt>
                <c:pt idx="110">
                  <c:v>22815</c:v>
                </c:pt>
                <c:pt idx="111">
                  <c:v>23010</c:v>
                </c:pt>
                <c:pt idx="112">
                  <c:v>23205</c:v>
                </c:pt>
                <c:pt idx="113">
                  <c:v>23361</c:v>
                </c:pt>
                <c:pt idx="114">
                  <c:v>23556</c:v>
                </c:pt>
                <c:pt idx="115">
                  <c:v>25550</c:v>
                </c:pt>
                <c:pt idx="116">
                  <c:v>25970</c:v>
                </c:pt>
                <c:pt idx="117">
                  <c:v>26138</c:v>
                </c:pt>
                <c:pt idx="118">
                  <c:v>26348</c:v>
                </c:pt>
                <c:pt idx="119">
                  <c:v>26530</c:v>
                </c:pt>
                <c:pt idx="120">
                  <c:v>26740</c:v>
                </c:pt>
                <c:pt idx="121">
                  <c:v>26950</c:v>
                </c:pt>
                <c:pt idx="122">
                  <c:v>27118</c:v>
                </c:pt>
                <c:pt idx="123">
                  <c:v>27328</c:v>
                </c:pt>
                <c:pt idx="124">
                  <c:v>27510</c:v>
                </c:pt>
                <c:pt idx="125">
                  <c:v>27720</c:v>
                </c:pt>
                <c:pt idx="126">
                  <c:v>27930</c:v>
                </c:pt>
                <c:pt idx="127">
                  <c:v>28098</c:v>
                </c:pt>
                <c:pt idx="128">
                  <c:v>28308</c:v>
                </c:pt>
                <c:pt idx="129">
                  <c:v>28490</c:v>
                </c:pt>
                <c:pt idx="130">
                  <c:v>30750</c:v>
                </c:pt>
                <c:pt idx="131">
                  <c:v>30975</c:v>
                </c:pt>
                <c:pt idx="132">
                  <c:v>31155</c:v>
                </c:pt>
                <c:pt idx="133">
                  <c:v>31380</c:v>
                </c:pt>
                <c:pt idx="134">
                  <c:v>31575</c:v>
                </c:pt>
                <c:pt idx="135">
                  <c:v>31800</c:v>
                </c:pt>
                <c:pt idx="136">
                  <c:v>32025</c:v>
                </c:pt>
                <c:pt idx="137">
                  <c:v>32205</c:v>
                </c:pt>
                <c:pt idx="138">
                  <c:v>32430</c:v>
                </c:pt>
                <c:pt idx="139">
                  <c:v>32625</c:v>
                </c:pt>
                <c:pt idx="140">
                  <c:v>32850</c:v>
                </c:pt>
                <c:pt idx="141">
                  <c:v>33075</c:v>
                </c:pt>
                <c:pt idx="142">
                  <c:v>33255</c:v>
                </c:pt>
                <c:pt idx="143">
                  <c:v>33480</c:v>
                </c:pt>
                <c:pt idx="144">
                  <c:v>33675</c:v>
                </c:pt>
                <c:pt idx="145">
                  <c:v>33900</c:v>
                </c:pt>
                <c:pt idx="146">
                  <c:v>34125</c:v>
                </c:pt>
                <c:pt idx="147">
                  <c:v>34305</c:v>
                </c:pt>
                <c:pt idx="148">
                  <c:v>34530</c:v>
                </c:pt>
                <c:pt idx="149">
                  <c:v>34725</c:v>
                </c:pt>
              </c:numCache>
            </c:numRef>
          </c:val>
          <c:smooth val="0"/>
        </c:ser>
        <c:dLbls>
          <c:showLegendKey val="0"/>
          <c:showVal val="0"/>
          <c:showCatName val="0"/>
          <c:showSerName val="0"/>
          <c:showPercent val="0"/>
          <c:showBubbleSize val="0"/>
        </c:dLbls>
        <c:smooth val="0"/>
        <c:axId val="588351912"/>
        <c:axId val="588352304"/>
      </c:lineChart>
      <c:catAx>
        <c:axId val="5883519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ko-KR"/>
          </a:p>
        </c:txPr>
        <c:crossAx val="588352304"/>
        <c:crosses val="autoZero"/>
        <c:auto val="1"/>
        <c:lblAlgn val="ctr"/>
        <c:lblOffset val="100"/>
        <c:noMultiLvlLbl val="0"/>
      </c:catAx>
      <c:valAx>
        <c:axId val="5883523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ko-KR"/>
          </a:p>
        </c:txPr>
        <c:crossAx val="588351912"/>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ko-KR"/>
              <a:t>스테이지별 </a:t>
            </a:r>
            <a:r>
              <a:rPr lang="en-US"/>
              <a:t>NPC </a:t>
            </a:r>
            <a:r>
              <a:rPr lang="ko-KR"/>
              <a:t>공격력</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ko-KR"/>
        </a:p>
      </c:txPr>
    </c:title>
    <c:autoTitleDeleted val="0"/>
    <c:plotArea>
      <c:layout/>
      <c:lineChart>
        <c:grouping val="standard"/>
        <c:varyColors val="0"/>
        <c:ser>
          <c:idx val="0"/>
          <c:order val="0"/>
          <c:spPr>
            <a:ln w="22225" cap="rnd">
              <a:solidFill>
                <a:schemeClr val="accent1"/>
              </a:solidFill>
            </a:ln>
            <a:effectLst>
              <a:glow rad="139700">
                <a:schemeClr val="accent1">
                  <a:satMod val="175000"/>
                  <a:alpha val="14000"/>
                </a:schemeClr>
              </a:glow>
            </a:effectLst>
          </c:spPr>
          <c:marker>
            <c:symbol val="none"/>
          </c:marker>
          <c:val>
            <c:numRef>
              <c:f>Simulation!$D$2:$D$151</c:f>
              <c:numCache>
                <c:formatCode>General</c:formatCode>
                <c:ptCount val="150"/>
                <c:pt idx="0">
                  <c:v>56</c:v>
                </c:pt>
                <c:pt idx="1">
                  <c:v>58</c:v>
                </c:pt>
                <c:pt idx="2">
                  <c:v>62</c:v>
                </c:pt>
                <c:pt idx="3">
                  <c:v>65</c:v>
                </c:pt>
                <c:pt idx="4">
                  <c:v>69</c:v>
                </c:pt>
                <c:pt idx="5">
                  <c:v>72</c:v>
                </c:pt>
                <c:pt idx="6">
                  <c:v>73</c:v>
                </c:pt>
                <c:pt idx="7">
                  <c:v>77</c:v>
                </c:pt>
                <c:pt idx="8">
                  <c:v>79</c:v>
                </c:pt>
                <c:pt idx="9">
                  <c:v>82</c:v>
                </c:pt>
                <c:pt idx="10">
                  <c:v>96</c:v>
                </c:pt>
                <c:pt idx="11">
                  <c:v>100</c:v>
                </c:pt>
                <c:pt idx="12">
                  <c:v>104</c:v>
                </c:pt>
                <c:pt idx="13">
                  <c:v>107</c:v>
                </c:pt>
                <c:pt idx="14">
                  <c:v>112</c:v>
                </c:pt>
                <c:pt idx="15">
                  <c:v>113</c:v>
                </c:pt>
                <c:pt idx="16">
                  <c:v>126</c:v>
                </c:pt>
                <c:pt idx="17">
                  <c:v>129</c:v>
                </c:pt>
                <c:pt idx="18">
                  <c:v>133</c:v>
                </c:pt>
                <c:pt idx="19">
                  <c:v>137</c:v>
                </c:pt>
                <c:pt idx="20">
                  <c:v>156</c:v>
                </c:pt>
                <c:pt idx="21">
                  <c:v>161</c:v>
                </c:pt>
                <c:pt idx="22">
                  <c:v>162</c:v>
                </c:pt>
                <c:pt idx="23">
                  <c:v>166</c:v>
                </c:pt>
                <c:pt idx="24">
                  <c:v>169</c:v>
                </c:pt>
                <c:pt idx="25">
                  <c:v>173</c:v>
                </c:pt>
                <c:pt idx="26">
                  <c:v>177</c:v>
                </c:pt>
                <c:pt idx="27">
                  <c:v>182</c:v>
                </c:pt>
                <c:pt idx="28">
                  <c:v>186</c:v>
                </c:pt>
                <c:pt idx="29">
                  <c:v>190</c:v>
                </c:pt>
                <c:pt idx="30">
                  <c:v>194</c:v>
                </c:pt>
                <c:pt idx="31">
                  <c:v>198</c:v>
                </c:pt>
                <c:pt idx="32">
                  <c:v>203</c:v>
                </c:pt>
                <c:pt idx="33">
                  <c:v>207</c:v>
                </c:pt>
                <c:pt idx="34">
                  <c:v>211</c:v>
                </c:pt>
                <c:pt idx="35">
                  <c:v>215</c:v>
                </c:pt>
                <c:pt idx="36">
                  <c:v>219</c:v>
                </c:pt>
                <c:pt idx="37">
                  <c:v>224</c:v>
                </c:pt>
                <c:pt idx="38">
                  <c:v>239</c:v>
                </c:pt>
                <c:pt idx="39">
                  <c:v>242</c:v>
                </c:pt>
                <c:pt idx="40">
                  <c:v>246</c:v>
                </c:pt>
                <c:pt idx="41">
                  <c:v>250</c:v>
                </c:pt>
                <c:pt idx="42">
                  <c:v>252</c:v>
                </c:pt>
                <c:pt idx="43">
                  <c:v>254</c:v>
                </c:pt>
                <c:pt idx="44">
                  <c:v>257</c:v>
                </c:pt>
                <c:pt idx="45">
                  <c:v>260</c:v>
                </c:pt>
                <c:pt idx="46">
                  <c:v>263</c:v>
                </c:pt>
                <c:pt idx="47">
                  <c:v>266</c:v>
                </c:pt>
                <c:pt idx="48">
                  <c:v>268</c:v>
                </c:pt>
                <c:pt idx="49">
                  <c:v>271</c:v>
                </c:pt>
                <c:pt idx="50">
                  <c:v>274</c:v>
                </c:pt>
                <c:pt idx="51">
                  <c:v>277</c:v>
                </c:pt>
                <c:pt idx="52">
                  <c:v>280</c:v>
                </c:pt>
                <c:pt idx="53">
                  <c:v>282</c:v>
                </c:pt>
                <c:pt idx="54">
                  <c:v>285</c:v>
                </c:pt>
                <c:pt idx="55">
                  <c:v>288</c:v>
                </c:pt>
                <c:pt idx="56">
                  <c:v>291</c:v>
                </c:pt>
                <c:pt idx="57">
                  <c:v>294</c:v>
                </c:pt>
                <c:pt idx="58">
                  <c:v>296</c:v>
                </c:pt>
                <c:pt idx="59">
                  <c:v>299</c:v>
                </c:pt>
                <c:pt idx="60">
                  <c:v>302</c:v>
                </c:pt>
                <c:pt idx="61">
                  <c:v>305</c:v>
                </c:pt>
                <c:pt idx="62">
                  <c:v>308</c:v>
                </c:pt>
                <c:pt idx="63">
                  <c:v>310</c:v>
                </c:pt>
                <c:pt idx="64">
                  <c:v>313</c:v>
                </c:pt>
                <c:pt idx="65">
                  <c:v>316</c:v>
                </c:pt>
                <c:pt idx="66">
                  <c:v>319</c:v>
                </c:pt>
                <c:pt idx="67">
                  <c:v>322</c:v>
                </c:pt>
                <c:pt idx="68">
                  <c:v>324</c:v>
                </c:pt>
                <c:pt idx="69">
                  <c:v>327</c:v>
                </c:pt>
                <c:pt idx="70">
                  <c:v>330</c:v>
                </c:pt>
                <c:pt idx="71">
                  <c:v>333</c:v>
                </c:pt>
                <c:pt idx="72">
                  <c:v>336</c:v>
                </c:pt>
                <c:pt idx="73">
                  <c:v>338</c:v>
                </c:pt>
                <c:pt idx="74">
                  <c:v>341</c:v>
                </c:pt>
                <c:pt idx="75">
                  <c:v>344</c:v>
                </c:pt>
                <c:pt idx="76">
                  <c:v>347</c:v>
                </c:pt>
                <c:pt idx="77">
                  <c:v>350</c:v>
                </c:pt>
                <c:pt idx="78">
                  <c:v>370</c:v>
                </c:pt>
                <c:pt idx="79">
                  <c:v>373</c:v>
                </c:pt>
                <c:pt idx="80">
                  <c:v>378</c:v>
                </c:pt>
                <c:pt idx="81">
                  <c:v>382</c:v>
                </c:pt>
                <c:pt idx="82">
                  <c:v>385</c:v>
                </c:pt>
                <c:pt idx="83">
                  <c:v>389</c:v>
                </c:pt>
                <c:pt idx="84">
                  <c:v>393</c:v>
                </c:pt>
                <c:pt idx="85">
                  <c:v>397</c:v>
                </c:pt>
                <c:pt idx="86">
                  <c:v>401</c:v>
                </c:pt>
                <c:pt idx="87">
                  <c:v>405</c:v>
                </c:pt>
                <c:pt idx="88">
                  <c:v>409</c:v>
                </c:pt>
                <c:pt idx="89">
                  <c:v>413</c:v>
                </c:pt>
                <c:pt idx="90">
                  <c:v>417</c:v>
                </c:pt>
                <c:pt idx="91">
                  <c:v>421</c:v>
                </c:pt>
                <c:pt idx="92">
                  <c:v>424</c:v>
                </c:pt>
                <c:pt idx="93">
                  <c:v>429</c:v>
                </c:pt>
                <c:pt idx="94">
                  <c:v>431</c:v>
                </c:pt>
                <c:pt idx="95">
                  <c:v>432</c:v>
                </c:pt>
                <c:pt idx="96">
                  <c:v>436</c:v>
                </c:pt>
                <c:pt idx="97">
                  <c:v>441</c:v>
                </c:pt>
                <c:pt idx="98">
                  <c:v>444</c:v>
                </c:pt>
                <c:pt idx="99">
                  <c:v>448</c:v>
                </c:pt>
                <c:pt idx="100">
                  <c:v>452</c:v>
                </c:pt>
                <c:pt idx="101">
                  <c:v>456</c:v>
                </c:pt>
                <c:pt idx="102">
                  <c:v>460</c:v>
                </c:pt>
                <c:pt idx="103">
                  <c:v>464</c:v>
                </c:pt>
                <c:pt idx="104">
                  <c:v>468</c:v>
                </c:pt>
                <c:pt idx="105">
                  <c:v>471</c:v>
                </c:pt>
                <c:pt idx="106">
                  <c:v>476</c:v>
                </c:pt>
                <c:pt idx="107">
                  <c:v>480</c:v>
                </c:pt>
                <c:pt idx="108">
                  <c:v>483</c:v>
                </c:pt>
                <c:pt idx="109">
                  <c:v>487</c:v>
                </c:pt>
                <c:pt idx="110">
                  <c:v>491</c:v>
                </c:pt>
                <c:pt idx="111">
                  <c:v>495</c:v>
                </c:pt>
                <c:pt idx="112">
                  <c:v>499</c:v>
                </c:pt>
                <c:pt idx="113">
                  <c:v>503</c:v>
                </c:pt>
                <c:pt idx="114">
                  <c:v>507</c:v>
                </c:pt>
                <c:pt idx="115">
                  <c:v>511</c:v>
                </c:pt>
                <c:pt idx="116">
                  <c:v>519</c:v>
                </c:pt>
                <c:pt idx="117">
                  <c:v>522</c:v>
                </c:pt>
                <c:pt idx="118">
                  <c:v>527</c:v>
                </c:pt>
                <c:pt idx="119">
                  <c:v>530</c:v>
                </c:pt>
                <c:pt idx="120">
                  <c:v>534</c:v>
                </c:pt>
                <c:pt idx="121">
                  <c:v>539</c:v>
                </c:pt>
                <c:pt idx="122">
                  <c:v>542</c:v>
                </c:pt>
                <c:pt idx="123">
                  <c:v>546</c:v>
                </c:pt>
                <c:pt idx="124">
                  <c:v>550</c:v>
                </c:pt>
                <c:pt idx="125">
                  <c:v>554</c:v>
                </c:pt>
                <c:pt idx="126">
                  <c:v>558</c:v>
                </c:pt>
                <c:pt idx="127">
                  <c:v>562</c:v>
                </c:pt>
                <c:pt idx="128">
                  <c:v>566</c:v>
                </c:pt>
                <c:pt idx="129">
                  <c:v>569</c:v>
                </c:pt>
                <c:pt idx="130">
                  <c:v>574</c:v>
                </c:pt>
                <c:pt idx="131">
                  <c:v>578</c:v>
                </c:pt>
                <c:pt idx="132">
                  <c:v>581</c:v>
                </c:pt>
                <c:pt idx="133">
                  <c:v>585</c:v>
                </c:pt>
                <c:pt idx="134">
                  <c:v>589</c:v>
                </c:pt>
                <c:pt idx="135">
                  <c:v>593</c:v>
                </c:pt>
                <c:pt idx="136">
                  <c:v>597</c:v>
                </c:pt>
                <c:pt idx="137">
                  <c:v>601</c:v>
                </c:pt>
                <c:pt idx="138">
                  <c:v>605</c:v>
                </c:pt>
                <c:pt idx="139">
                  <c:v>609</c:v>
                </c:pt>
                <c:pt idx="140">
                  <c:v>613</c:v>
                </c:pt>
                <c:pt idx="141">
                  <c:v>617</c:v>
                </c:pt>
                <c:pt idx="142">
                  <c:v>620</c:v>
                </c:pt>
                <c:pt idx="143">
                  <c:v>625</c:v>
                </c:pt>
                <c:pt idx="144">
                  <c:v>628</c:v>
                </c:pt>
                <c:pt idx="145">
                  <c:v>632</c:v>
                </c:pt>
                <c:pt idx="146">
                  <c:v>637</c:v>
                </c:pt>
                <c:pt idx="147">
                  <c:v>640</c:v>
                </c:pt>
                <c:pt idx="148">
                  <c:v>644</c:v>
                </c:pt>
                <c:pt idx="149">
                  <c:v>648</c:v>
                </c:pt>
              </c:numCache>
            </c:numRef>
          </c:val>
          <c:smooth val="0"/>
        </c:ser>
        <c:dLbls>
          <c:showLegendKey val="0"/>
          <c:showVal val="0"/>
          <c:showCatName val="0"/>
          <c:showSerName val="0"/>
          <c:showPercent val="0"/>
          <c:showBubbleSize val="0"/>
        </c:dLbls>
        <c:smooth val="0"/>
        <c:axId val="588353088"/>
        <c:axId val="588353480"/>
      </c:lineChart>
      <c:catAx>
        <c:axId val="5883530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ko-KR"/>
          </a:p>
        </c:txPr>
        <c:crossAx val="588353480"/>
        <c:crosses val="autoZero"/>
        <c:auto val="1"/>
        <c:lblAlgn val="ctr"/>
        <c:lblOffset val="100"/>
        <c:noMultiLvlLbl val="0"/>
      </c:catAx>
      <c:valAx>
        <c:axId val="5883534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ko-KR"/>
          </a:p>
        </c:txPr>
        <c:crossAx val="588353088"/>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ko-KR"/>
              <a:t>유저랭크 요구 경험치</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ko-KR"/>
        </a:p>
      </c:txPr>
    </c:title>
    <c:autoTitleDeleted val="0"/>
    <c:plotArea>
      <c:layout/>
      <c:lineChart>
        <c:grouping val="standard"/>
        <c:varyColors val="0"/>
        <c:ser>
          <c:idx val="0"/>
          <c:order val="0"/>
          <c:spPr>
            <a:ln w="22225" cap="rnd">
              <a:solidFill>
                <a:schemeClr val="accent1"/>
              </a:solidFill>
            </a:ln>
            <a:effectLst>
              <a:glow rad="139700">
                <a:schemeClr val="accent1">
                  <a:satMod val="175000"/>
                  <a:alpha val="14000"/>
                </a:schemeClr>
              </a:glow>
            </a:effectLst>
          </c:spPr>
          <c:marker>
            <c:symbol val="none"/>
          </c:marker>
          <c:val>
            <c:numRef>
              <c:f>Simulation!$BC$22:$BC$121</c:f>
              <c:numCache>
                <c:formatCode>_(* #,##0_);_(* \(#,##0\);_(* "-"_);_(@_)</c:formatCode>
                <c:ptCount val="100"/>
                <c:pt idx="0">
                  <c:v>60</c:v>
                </c:pt>
                <c:pt idx="1">
                  <c:v>96</c:v>
                </c:pt>
                <c:pt idx="2">
                  <c:v>144</c:v>
                </c:pt>
                <c:pt idx="3">
                  <c:v>201</c:v>
                </c:pt>
                <c:pt idx="4">
                  <c:v>261</c:v>
                </c:pt>
                <c:pt idx="5">
                  <c:v>313</c:v>
                </c:pt>
                <c:pt idx="6">
                  <c:v>344</c:v>
                </c:pt>
                <c:pt idx="7">
                  <c:v>378</c:v>
                </c:pt>
                <c:pt idx="8">
                  <c:v>415</c:v>
                </c:pt>
                <c:pt idx="9">
                  <c:v>456</c:v>
                </c:pt>
                <c:pt idx="10">
                  <c:v>501</c:v>
                </c:pt>
                <c:pt idx="11">
                  <c:v>551</c:v>
                </c:pt>
                <c:pt idx="12">
                  <c:v>606</c:v>
                </c:pt>
                <c:pt idx="13">
                  <c:v>666</c:v>
                </c:pt>
                <c:pt idx="14">
                  <c:v>732</c:v>
                </c:pt>
                <c:pt idx="15">
                  <c:v>805</c:v>
                </c:pt>
                <c:pt idx="16">
                  <c:v>885</c:v>
                </c:pt>
                <c:pt idx="17">
                  <c:v>973</c:v>
                </c:pt>
                <c:pt idx="18">
                  <c:v>1070</c:v>
                </c:pt>
                <c:pt idx="19">
                  <c:v>1177</c:v>
                </c:pt>
                <c:pt idx="20">
                  <c:v>1294</c:v>
                </c:pt>
                <c:pt idx="21">
                  <c:v>1423</c:v>
                </c:pt>
                <c:pt idx="22">
                  <c:v>1565</c:v>
                </c:pt>
                <c:pt idx="23">
                  <c:v>1721</c:v>
                </c:pt>
                <c:pt idx="24">
                  <c:v>1893</c:v>
                </c:pt>
                <c:pt idx="25">
                  <c:v>2082</c:v>
                </c:pt>
                <c:pt idx="26">
                  <c:v>2290</c:v>
                </c:pt>
                <c:pt idx="27">
                  <c:v>2519</c:v>
                </c:pt>
                <c:pt idx="28">
                  <c:v>2770</c:v>
                </c:pt>
                <c:pt idx="29">
                  <c:v>3047</c:v>
                </c:pt>
                <c:pt idx="30">
                  <c:v>3351</c:v>
                </c:pt>
                <c:pt idx="31">
                  <c:v>3686</c:v>
                </c:pt>
                <c:pt idx="32">
                  <c:v>4054</c:v>
                </c:pt>
                <c:pt idx="33">
                  <c:v>4459</c:v>
                </c:pt>
                <c:pt idx="34">
                  <c:v>4904</c:v>
                </c:pt>
                <c:pt idx="35">
                  <c:v>5394</c:v>
                </c:pt>
                <c:pt idx="36">
                  <c:v>5933</c:v>
                </c:pt>
                <c:pt idx="37">
                  <c:v>6526</c:v>
                </c:pt>
                <c:pt idx="38">
                  <c:v>7178</c:v>
                </c:pt>
                <c:pt idx="39">
                  <c:v>7895</c:v>
                </c:pt>
                <c:pt idx="40">
                  <c:v>8684</c:v>
                </c:pt>
                <c:pt idx="41">
                  <c:v>9552</c:v>
                </c:pt>
                <c:pt idx="42">
                  <c:v>10507</c:v>
                </c:pt>
                <c:pt idx="43">
                  <c:v>11557</c:v>
                </c:pt>
                <c:pt idx="44">
                  <c:v>12712</c:v>
                </c:pt>
                <c:pt idx="45">
                  <c:v>13983</c:v>
                </c:pt>
                <c:pt idx="46">
                  <c:v>15381</c:v>
                </c:pt>
                <c:pt idx="47">
                  <c:v>16919</c:v>
                </c:pt>
                <c:pt idx="48">
                  <c:v>18610</c:v>
                </c:pt>
                <c:pt idx="49">
                  <c:v>19540</c:v>
                </c:pt>
                <c:pt idx="50">
                  <c:v>20517</c:v>
                </c:pt>
                <c:pt idx="51">
                  <c:v>21542</c:v>
                </c:pt>
                <c:pt idx="52">
                  <c:v>22619</c:v>
                </c:pt>
                <c:pt idx="53">
                  <c:v>23749</c:v>
                </c:pt>
                <c:pt idx="54">
                  <c:v>24936</c:v>
                </c:pt>
                <c:pt idx="55">
                  <c:v>26182</c:v>
                </c:pt>
                <c:pt idx="56">
                  <c:v>27491</c:v>
                </c:pt>
                <c:pt idx="57">
                  <c:v>28865</c:v>
                </c:pt>
                <c:pt idx="58">
                  <c:v>30308</c:v>
                </c:pt>
                <c:pt idx="59">
                  <c:v>31823</c:v>
                </c:pt>
                <c:pt idx="60">
                  <c:v>33414</c:v>
                </c:pt>
                <c:pt idx="61">
                  <c:v>35084</c:v>
                </c:pt>
                <c:pt idx="62">
                  <c:v>36838</c:v>
                </c:pt>
                <c:pt idx="63">
                  <c:v>38679</c:v>
                </c:pt>
                <c:pt idx="64">
                  <c:v>40612</c:v>
                </c:pt>
                <c:pt idx="65">
                  <c:v>42642</c:v>
                </c:pt>
                <c:pt idx="66">
                  <c:v>44774</c:v>
                </c:pt>
                <c:pt idx="67">
                  <c:v>47012</c:v>
                </c:pt>
                <c:pt idx="68">
                  <c:v>49362</c:v>
                </c:pt>
                <c:pt idx="69">
                  <c:v>51830</c:v>
                </c:pt>
                <c:pt idx="70">
                  <c:v>54421</c:v>
                </c:pt>
                <c:pt idx="71">
                  <c:v>57142</c:v>
                </c:pt>
                <c:pt idx="72">
                  <c:v>59999</c:v>
                </c:pt>
                <c:pt idx="73">
                  <c:v>62998</c:v>
                </c:pt>
                <c:pt idx="74">
                  <c:v>66147</c:v>
                </c:pt>
                <c:pt idx="75">
                  <c:v>69454</c:v>
                </c:pt>
                <c:pt idx="76">
                  <c:v>72926</c:v>
                </c:pt>
                <c:pt idx="77">
                  <c:v>76572</c:v>
                </c:pt>
                <c:pt idx="78">
                  <c:v>80400</c:v>
                </c:pt>
                <c:pt idx="79">
                  <c:v>84420</c:v>
                </c:pt>
                <c:pt idx="80">
                  <c:v>88641</c:v>
                </c:pt>
                <c:pt idx="81">
                  <c:v>93073</c:v>
                </c:pt>
                <c:pt idx="82">
                  <c:v>97726</c:v>
                </c:pt>
                <c:pt idx="83">
                  <c:v>102612</c:v>
                </c:pt>
                <c:pt idx="84">
                  <c:v>107742</c:v>
                </c:pt>
                <c:pt idx="85">
                  <c:v>113129</c:v>
                </c:pt>
                <c:pt idx="86">
                  <c:v>118785</c:v>
                </c:pt>
                <c:pt idx="87">
                  <c:v>124724</c:v>
                </c:pt>
                <c:pt idx="88">
                  <c:v>130960</c:v>
                </c:pt>
                <c:pt idx="89">
                  <c:v>137508</c:v>
                </c:pt>
                <c:pt idx="90">
                  <c:v>144383</c:v>
                </c:pt>
                <c:pt idx="91">
                  <c:v>151602</c:v>
                </c:pt>
                <c:pt idx="92">
                  <c:v>159182</c:v>
                </c:pt>
                <c:pt idx="93">
                  <c:v>167141</c:v>
                </c:pt>
                <c:pt idx="94">
                  <c:v>175498</c:v>
                </c:pt>
                <c:pt idx="95">
                  <c:v>184272</c:v>
                </c:pt>
                <c:pt idx="96">
                  <c:v>193485</c:v>
                </c:pt>
                <c:pt idx="97">
                  <c:v>203159</c:v>
                </c:pt>
                <c:pt idx="98">
                  <c:v>213316</c:v>
                </c:pt>
                <c:pt idx="99">
                  <c:v>223981</c:v>
                </c:pt>
              </c:numCache>
            </c:numRef>
          </c:val>
          <c:smooth val="0"/>
        </c:ser>
        <c:dLbls>
          <c:showLegendKey val="0"/>
          <c:showVal val="0"/>
          <c:showCatName val="0"/>
          <c:showSerName val="0"/>
          <c:showPercent val="0"/>
          <c:showBubbleSize val="0"/>
        </c:dLbls>
        <c:smooth val="0"/>
        <c:axId val="588354264"/>
        <c:axId val="588354656"/>
      </c:lineChart>
      <c:catAx>
        <c:axId val="5883542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ko-KR"/>
          </a:p>
        </c:txPr>
        <c:crossAx val="588354656"/>
        <c:crosses val="autoZero"/>
        <c:auto val="1"/>
        <c:lblAlgn val="ctr"/>
        <c:lblOffset val="100"/>
        <c:noMultiLvlLbl val="0"/>
      </c:catAx>
      <c:valAx>
        <c:axId val="5883546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ko-KR"/>
          </a:p>
        </c:txPr>
        <c:crossAx val="588354264"/>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247650</xdr:colOff>
      <xdr:row>0</xdr:row>
      <xdr:rowOff>95250</xdr:rowOff>
    </xdr:from>
    <xdr:to>
      <xdr:col>5</xdr:col>
      <xdr:colOff>381000</xdr:colOff>
      <xdr:row>0</xdr:row>
      <xdr:rowOff>95250</xdr:rowOff>
    </xdr:to>
    <xdr:cxnSp macro="">
      <xdr:nvCxnSpPr>
        <xdr:cNvPr id="3" name="직선 화살표 연결선 2"/>
        <xdr:cNvCxnSpPr/>
      </xdr:nvCxnSpPr>
      <xdr:spPr>
        <a:xfrm flipH="1">
          <a:off x="2867025" y="95250"/>
          <a:ext cx="1562100" cy="0"/>
        </a:xfrm>
        <a:prstGeom prst="straightConnector1">
          <a:avLst/>
        </a:prstGeom>
        <a:ln>
          <a:headEnd type="oval"/>
          <a:tailEnd type="triangle"/>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31</xdr:col>
      <xdr:colOff>154962</xdr:colOff>
      <xdr:row>32</xdr:row>
      <xdr:rowOff>55309</xdr:rowOff>
    </xdr:from>
    <xdr:to>
      <xdr:col>36</xdr:col>
      <xdr:colOff>673395</xdr:colOff>
      <xdr:row>51</xdr:row>
      <xdr:rowOff>79882</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37</xdr:col>
      <xdr:colOff>18159</xdr:colOff>
      <xdr:row>32</xdr:row>
      <xdr:rowOff>62702</xdr:rowOff>
    </xdr:from>
    <xdr:to>
      <xdr:col>43</xdr:col>
      <xdr:colOff>452846</xdr:colOff>
      <xdr:row>51</xdr:row>
      <xdr:rowOff>91276</xdr:rowOff>
    </xdr:to>
    <xdr:graphicFrame macro="">
      <xdr:nvGraphicFramePr>
        <xdr:cNvPr id="4" name="차트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55</xdr:col>
      <xdr:colOff>236765</xdr:colOff>
      <xdr:row>20</xdr:row>
      <xdr:rowOff>2041</xdr:rowOff>
    </xdr:from>
    <xdr:to>
      <xdr:col>62</xdr:col>
      <xdr:colOff>8165</xdr:colOff>
      <xdr:row>38</xdr:row>
      <xdr:rowOff>2041</xdr:rowOff>
    </xdr:to>
    <xdr:graphicFrame macro="">
      <xdr:nvGraphicFramePr>
        <xdr:cNvPr id="5" name="차트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T_LocalizingDa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T_Objec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inition"/>
      <sheetName val="Data"/>
    </sheetNames>
    <sheetDataSet>
      <sheetData sheetId="0" refreshError="1"/>
      <sheetData sheetId="1">
        <row r="1">
          <cell r="A1" t="str">
            <v>ID</v>
          </cell>
          <cell r="B1" t="str">
            <v>KO</v>
          </cell>
        </row>
        <row r="2">
          <cell r="A2">
            <v>1</v>
          </cell>
          <cell r="B2" t="str">
            <v>에필로그</v>
          </cell>
        </row>
        <row r="3">
          <cell r="A3">
            <v>2</v>
          </cell>
          <cell r="B3" t="str">
            <v>파티관리</v>
          </cell>
        </row>
        <row r="4">
          <cell r="A4">
            <v>3</v>
          </cell>
          <cell r="B4" t="str">
            <v>스테이지</v>
          </cell>
        </row>
        <row r="5">
          <cell r="A5">
            <v>4</v>
          </cell>
          <cell r="B5" t="str">
            <v>상점</v>
          </cell>
        </row>
        <row r="6">
          <cell r="A6">
            <v>5</v>
          </cell>
          <cell r="B6" t="str">
            <v>기타메뉴</v>
          </cell>
        </row>
        <row r="7">
          <cell r="A7">
            <v>6</v>
          </cell>
          <cell r="B7" t="str">
            <v>메인 스토리</v>
          </cell>
        </row>
        <row r="8">
          <cell r="A8">
            <v>7</v>
          </cell>
          <cell r="B8" t="str">
            <v>사이드 스토리</v>
          </cell>
        </row>
        <row r="9">
          <cell r="A9">
            <v>8</v>
          </cell>
          <cell r="B9" t="str">
            <v>에피소드</v>
          </cell>
        </row>
        <row r="10">
          <cell r="A10">
            <v>9</v>
          </cell>
          <cell r="B10" t="str">
            <v>사이드</v>
          </cell>
        </row>
        <row r="11">
          <cell r="A11">
            <v>10</v>
          </cell>
          <cell r="B11" t="str">
            <v>일반 스테이지</v>
          </cell>
        </row>
        <row r="12">
          <cell r="A12">
            <v>11</v>
          </cell>
          <cell r="B12" t="str">
            <v>요일 스테이지</v>
          </cell>
        </row>
        <row r="13">
          <cell r="A13">
            <v>12</v>
          </cell>
          <cell r="B13" t="str">
            <v>이벤트 스테이지</v>
          </cell>
        </row>
        <row r="14">
          <cell r="A14">
            <v>13</v>
          </cell>
          <cell r="B14" t="str">
            <v>챕터</v>
          </cell>
        </row>
        <row r="15">
          <cell r="A15">
            <v>14</v>
          </cell>
          <cell r="B15" t="str">
            <v>센터 스킬</v>
          </cell>
        </row>
        <row r="16">
          <cell r="A16">
            <v>15</v>
          </cell>
          <cell r="B16" t="str">
            <v>프랜드 스킬</v>
          </cell>
        </row>
        <row r="17">
          <cell r="A17">
            <v>16</v>
          </cell>
          <cell r="B17" t="str">
            <v>뒤로</v>
          </cell>
        </row>
        <row r="18">
          <cell r="A18">
            <v>17</v>
          </cell>
          <cell r="B18" t="str">
            <v>준비중입니다.</v>
          </cell>
        </row>
        <row r="19">
          <cell r="A19">
            <v>18</v>
          </cell>
          <cell r="B19" t="str">
            <v>사용된 그래픽 리소스는 임의로 제작된 것입니다.</v>
          </cell>
        </row>
        <row r="20">
          <cell r="A20">
            <v>19</v>
          </cell>
          <cell r="B20" t="str">
            <v>터치 시 메인화면으로 돌아갑니다.</v>
          </cell>
        </row>
        <row r="21">
          <cell r="A21">
            <v>20</v>
          </cell>
          <cell r="B21" t="str">
            <v>총 정신력</v>
          </cell>
        </row>
        <row r="22">
          <cell r="A22">
            <v>21</v>
          </cell>
          <cell r="B22" t="str">
            <v>총 행동력</v>
          </cell>
        </row>
        <row r="23">
          <cell r="A23">
            <v>22</v>
          </cell>
          <cell r="B23" t="str">
            <v>자동배치</v>
          </cell>
        </row>
        <row r="24">
          <cell r="A24">
            <v>23</v>
          </cell>
          <cell r="B24" t="str">
            <v>획득순</v>
          </cell>
        </row>
        <row r="25">
          <cell r="A25">
            <v>24</v>
          </cell>
          <cell r="B25" t="str">
            <v>상세
(강화,진화)</v>
          </cell>
        </row>
        <row r="26">
          <cell r="A26">
            <v>25</v>
          </cell>
          <cell r="B26" t="str">
            <v>배치</v>
          </cell>
        </row>
        <row r="27">
          <cell r="A27">
            <v>26</v>
          </cell>
          <cell r="B27" t="str">
            <v>방출</v>
          </cell>
        </row>
        <row r="28">
          <cell r="A28">
            <v>27</v>
          </cell>
          <cell r="B28" t="str">
            <v>행동력</v>
          </cell>
        </row>
        <row r="29">
          <cell r="A29">
            <v>28</v>
          </cell>
          <cell r="B29" t="str">
            <v>정신력</v>
          </cell>
        </row>
        <row r="30">
          <cell r="A30">
            <v>29</v>
          </cell>
          <cell r="B30" t="str">
            <v>선택중</v>
          </cell>
        </row>
        <row r="31">
          <cell r="A31">
            <v>30</v>
          </cell>
          <cell r="B31" t="str">
            <v>강화진행</v>
          </cell>
        </row>
        <row r="32">
          <cell r="A32">
            <v>31</v>
          </cell>
          <cell r="B32" t="str">
            <v>진화진행</v>
          </cell>
        </row>
        <row r="33">
          <cell r="A33">
            <v>32</v>
          </cell>
          <cell r="B33" t="str">
            <v>LEVEL</v>
          </cell>
        </row>
        <row r="34">
          <cell r="A34">
            <v>33</v>
          </cell>
          <cell r="B34" t="str">
            <v>EXP</v>
          </cell>
        </row>
        <row r="35">
          <cell r="A35">
            <v>34</v>
          </cell>
          <cell r="B35" t="str">
            <v>액티브 스킬</v>
          </cell>
        </row>
        <row r="36">
          <cell r="A36">
            <v>35</v>
          </cell>
          <cell r="B36" t="str">
            <v>로딩중</v>
          </cell>
        </row>
        <row r="37">
          <cell r="A37">
            <v>36</v>
          </cell>
          <cell r="B37" t="str">
            <v>강화진행</v>
          </cell>
        </row>
        <row r="38">
          <cell r="A38">
            <v>37</v>
          </cell>
          <cell r="B38" t="str">
            <v>자동선택</v>
          </cell>
        </row>
        <row r="39">
          <cell r="A39">
            <v>38</v>
          </cell>
          <cell r="B39" t="str">
            <v>강화촉매요소</v>
          </cell>
        </row>
        <row r="40">
          <cell r="A40">
            <v>39</v>
          </cell>
          <cell r="B40" t="str">
            <v>획득경험치</v>
          </cell>
        </row>
        <row r="41">
          <cell r="A41">
            <v>40</v>
          </cell>
          <cell r="B41" t="str">
            <v>필요골드</v>
          </cell>
        </row>
        <row r="42">
          <cell r="A42">
            <v>41</v>
          </cell>
          <cell r="B42" t="str">
            <v>베이스 카드</v>
          </cell>
        </row>
        <row r="43">
          <cell r="A43">
            <v>42</v>
          </cell>
          <cell r="B43" t="str">
            <v>진화결과</v>
          </cell>
        </row>
        <row r="44">
          <cell r="A44">
            <v>43</v>
          </cell>
          <cell r="B44" t="str">
            <v>진화촉매 요소</v>
          </cell>
        </row>
        <row r="45">
          <cell r="A45">
            <v>44</v>
          </cell>
          <cell r="B45" t="str">
            <v>상세보기</v>
          </cell>
        </row>
        <row r="46">
          <cell r="A46">
            <v>45</v>
          </cell>
          <cell r="B46" t="str">
            <v>스테이지를 실패하였습니다. 
이어하시겠습니까?</v>
          </cell>
        </row>
        <row r="47">
          <cell r="A47">
            <v>46</v>
          </cell>
          <cell r="B47" t="str">
            <v>(포기시 현재까지 획득한 아이템이 소멸됩니다.)</v>
          </cell>
        </row>
        <row r="48">
          <cell r="A48">
            <v>47</v>
          </cell>
          <cell r="B48" t="str">
            <v>예</v>
          </cell>
        </row>
        <row r="49">
          <cell r="A49">
            <v>48</v>
          </cell>
          <cell r="B49" t="str">
            <v>아니오</v>
          </cell>
        </row>
        <row r="50">
          <cell r="A50">
            <v>49</v>
          </cell>
          <cell r="B50" t="str">
            <v>획득골드</v>
          </cell>
        </row>
        <row r="51">
          <cell r="A51">
            <v>50</v>
          </cell>
          <cell r="B51" t="str">
            <v>획득경험치</v>
          </cell>
        </row>
        <row r="52">
          <cell r="A52">
            <v>51</v>
          </cell>
          <cell r="B52" t="str">
            <v>보상내역</v>
          </cell>
        </row>
        <row r="53">
          <cell r="A53">
            <v>52</v>
          </cell>
          <cell r="B53" t="str">
            <v>다시하기</v>
          </cell>
        </row>
        <row r="54">
          <cell r="A54">
            <v>53</v>
          </cell>
          <cell r="B54" t="str">
            <v>확인</v>
          </cell>
        </row>
        <row r="55">
          <cell r="A55">
            <v>54</v>
          </cell>
          <cell r="B55" t="str">
            <v>터치해주세요</v>
          </cell>
        </row>
        <row r="56">
          <cell r="A56">
            <v>55</v>
          </cell>
          <cell r="B56" t="str">
            <v>게임시작</v>
          </cell>
        </row>
        <row r="57">
          <cell r="A57">
            <v>56</v>
          </cell>
          <cell r="B57" t="str">
            <v>센터스킬 설명이 표시될 부분입니다.</v>
          </cell>
        </row>
        <row r="58">
          <cell r="A58">
            <v>57</v>
          </cell>
          <cell r="B58" t="str">
            <v>프렌드스킬 설명이 표시될 부분입니다.</v>
          </cell>
        </row>
        <row r="59">
          <cell r="A59">
            <v>58</v>
          </cell>
          <cell r="B59" t="str">
            <v>보상</v>
          </cell>
        </row>
        <row r="60">
          <cell r="A60">
            <v>59</v>
          </cell>
          <cell r="B60" t="str">
            <v>친구선택</v>
          </cell>
        </row>
        <row r="61">
          <cell r="A61">
            <v>60</v>
          </cell>
          <cell r="B61" t="str">
            <v>뒤로가기</v>
          </cell>
        </row>
        <row r="62">
          <cell r="A62">
            <v>61</v>
          </cell>
          <cell r="B62" t="str">
            <v>친구</v>
          </cell>
        </row>
        <row r="63">
          <cell r="A63">
            <v>62</v>
          </cell>
          <cell r="B63" t="str">
            <v>동반자</v>
          </cell>
        </row>
        <row r="64">
          <cell r="A64">
            <v>63</v>
          </cell>
          <cell r="B64" t="str">
            <v>특별 점원 모집</v>
          </cell>
        </row>
        <row r="65">
          <cell r="A65">
            <v>64</v>
          </cell>
          <cell r="B65" t="str">
            <v>일반 점원 모집</v>
          </cell>
        </row>
        <row r="66">
          <cell r="A66">
            <v>65</v>
          </cell>
          <cell r="B66" t="str">
            <v>골드 구입</v>
          </cell>
        </row>
        <row r="67">
          <cell r="A67">
            <v>66</v>
          </cell>
          <cell r="B67" t="str">
            <v>1회모집</v>
          </cell>
        </row>
        <row r="68">
          <cell r="A68">
            <v>67</v>
          </cell>
          <cell r="B68">
            <v>10</v>
          </cell>
        </row>
        <row r="69">
          <cell r="A69">
            <v>68</v>
          </cell>
          <cell r="B69" t="str">
            <v>11회모집</v>
          </cell>
        </row>
        <row r="70">
          <cell r="A70">
            <v>69</v>
          </cell>
          <cell r="B70">
            <v>100</v>
          </cell>
        </row>
        <row r="71">
          <cell r="A71">
            <v>70</v>
          </cell>
          <cell r="B71" t="str">
            <v>1회모집</v>
          </cell>
        </row>
        <row r="72">
          <cell r="A72">
            <v>71</v>
          </cell>
          <cell r="B72">
            <v>10</v>
          </cell>
        </row>
        <row r="73">
          <cell r="A73">
            <v>72</v>
          </cell>
          <cell r="B73" t="str">
            <v>11회모집</v>
          </cell>
        </row>
        <row r="74">
          <cell r="A74">
            <v>73</v>
          </cell>
          <cell r="B74">
            <v>100</v>
          </cell>
        </row>
        <row r="75">
          <cell r="A75">
            <v>74</v>
          </cell>
          <cell r="B75">
            <v>10000</v>
          </cell>
        </row>
        <row r="76">
          <cell r="A76">
            <v>75</v>
          </cell>
          <cell r="B76">
            <v>10</v>
          </cell>
        </row>
        <row r="77">
          <cell r="A77">
            <v>76</v>
          </cell>
          <cell r="B77">
            <v>50000</v>
          </cell>
        </row>
        <row r="78">
          <cell r="A78">
            <v>77</v>
          </cell>
          <cell r="B78">
            <v>40</v>
          </cell>
        </row>
        <row r="79">
          <cell r="A79">
            <v>78</v>
          </cell>
          <cell r="B79" t="str">
            <v>강화를 진행하시겠습니까? 촉매요소에 선택된 캐릭터와 추억(오브젝트)들은 소멸됩니다.</v>
          </cell>
        </row>
        <row r="80">
          <cell r="A80">
            <v>79</v>
          </cell>
          <cell r="B80" t="str">
            <v>강화 한계 경험치를 초과하여 더이상 강화할 수 없습니다.</v>
          </cell>
        </row>
        <row r="81">
          <cell r="A81">
            <v>80</v>
          </cell>
          <cell r="B81" t="str">
            <v>슬롯이 가득 차 재료를 더 이상 추가할 수 없습니다. 기존 재료를 제거하고 추가해 주세요.</v>
          </cell>
        </row>
        <row r="82">
          <cell r="A82">
            <v>81</v>
          </cell>
          <cell r="B82" t="str">
            <v xml:space="preserve">진화는 최대레벨상태(MAX)에서 가능합니다. </v>
          </cell>
        </row>
        <row r="83">
          <cell r="A83">
            <v>82</v>
          </cell>
          <cell r="B83" t="str">
            <v>진화에 필요한 재료가 부족합니다.</v>
          </cell>
        </row>
        <row r="84">
          <cell r="A84">
            <v>83</v>
          </cell>
          <cell r="B84" t="str">
            <v>인벤토리</v>
          </cell>
        </row>
        <row r="85">
          <cell r="A85">
            <v>84</v>
          </cell>
          <cell r="B85" t="str">
            <v xml:space="preserve">장착된 카드는 방출이 불가능합니다 . </v>
          </cell>
        </row>
        <row r="86">
          <cell r="A86">
            <v>85</v>
          </cell>
          <cell r="B86" t="str">
            <v>카드를 방출 하시겠습니까?
{0}</v>
          </cell>
        </row>
        <row r="87">
          <cell r="A87">
            <v>86</v>
          </cell>
          <cell r="B87" t="str">
            <v>캐릭터</v>
          </cell>
        </row>
        <row r="88">
          <cell r="A88">
            <v>87</v>
          </cell>
          <cell r="B88" t="str">
            <v>추억</v>
          </cell>
        </row>
        <row r="89">
          <cell r="A89">
            <v>88</v>
          </cell>
          <cell r="B89" t="str">
            <v>재료선택</v>
          </cell>
        </row>
        <row r="90">
          <cell r="A90">
            <v>89</v>
          </cell>
          <cell r="B90" t="str">
            <v>터치해서 강화할 소재를 선택하세요.</v>
          </cell>
        </row>
        <row r="91">
          <cell r="A91">
            <v>90</v>
          </cell>
          <cell r="B91" t="str">
            <v>골드</v>
          </cell>
        </row>
        <row r="92">
          <cell r="A92">
            <v>91</v>
          </cell>
          <cell r="B92" t="str">
            <v>일반가챠</v>
          </cell>
        </row>
        <row r="93">
          <cell r="A93">
            <v>92</v>
          </cell>
          <cell r="B93" t="str">
            <v>한정가챠</v>
          </cell>
        </row>
        <row r="94">
          <cell r="A94">
            <v>93</v>
          </cell>
          <cell r="B94" t="str">
            <v>특별멤버가챠</v>
          </cell>
        </row>
        <row r="95">
          <cell r="A95">
            <v>94</v>
          </cell>
          <cell r="B95" t="str">
            <v>지금 뽑으면 신규캐릭터 확률업!</v>
          </cell>
        </row>
        <row r="96">
          <cell r="A96">
            <v>95</v>
          </cell>
          <cell r="B96" t="str">
            <v>UR, SR, R 등장</v>
          </cell>
        </row>
        <row r="97">
          <cell r="A97">
            <v>96</v>
          </cell>
          <cell r="B97" t="str">
            <v>일반멤버가챠</v>
          </cell>
        </row>
        <row r="98">
          <cell r="A98">
            <v>97</v>
          </cell>
          <cell r="B98" t="str">
            <v>R, N, 추억 등장</v>
          </cell>
        </row>
        <row r="99">
          <cell r="A99">
            <v>98</v>
          </cell>
          <cell r="B99" t="str">
            <v>공지사항</v>
          </cell>
        </row>
        <row r="100">
          <cell r="A100">
            <v>99</v>
          </cell>
          <cell r="B100" t="str">
            <v>우편함</v>
          </cell>
        </row>
        <row r="101">
          <cell r="A101">
            <v>100</v>
          </cell>
          <cell r="B101" t="str">
            <v>서비스 종료 공지</v>
          </cell>
        </row>
        <row r="102">
          <cell r="A102">
            <v>101</v>
          </cell>
          <cell r="B102" t="str">
            <v>받기</v>
          </cell>
        </row>
        <row r="103">
          <cell r="A103">
            <v>102</v>
          </cell>
          <cell r="B103" t="str">
            <v>30일 경과한 우편은 자동으로 삭제됩니다.</v>
          </cell>
        </row>
        <row r="104">
          <cell r="A104">
            <v>103</v>
          </cell>
          <cell r="B104" t="str">
            <v>한번에 모두 받기</v>
          </cell>
        </row>
        <row r="105">
          <cell r="A105">
            <v>104</v>
          </cell>
          <cell r="B105" t="str">
            <v>서비스 장애 보상</v>
          </cell>
        </row>
        <row r="106">
          <cell r="A106">
            <v>105</v>
          </cell>
          <cell r="B106" t="str">
            <v>친구관리</v>
          </cell>
        </row>
        <row r="107">
          <cell r="A107">
            <v>106</v>
          </cell>
          <cell r="B107" t="str">
            <v>친구추가</v>
          </cell>
        </row>
        <row r="108">
          <cell r="A108">
            <v>107</v>
          </cell>
          <cell r="B108" t="str">
            <v>초대확인</v>
          </cell>
        </row>
        <row r="109">
          <cell r="A109">
            <v>108</v>
          </cell>
          <cell r="B109" t="str">
            <v>표시순변경</v>
          </cell>
        </row>
        <row r="110">
          <cell r="A110">
            <v>109</v>
          </cell>
          <cell r="B110" t="str">
            <v>삭제</v>
          </cell>
        </row>
        <row r="111">
          <cell r="A111">
            <v>110</v>
          </cell>
          <cell r="B111" t="str">
            <v>마지막플레이 :</v>
          </cell>
        </row>
        <row r="112">
          <cell r="A112">
            <v>111</v>
          </cell>
          <cell r="B112" t="str">
            <v>시간 전</v>
          </cell>
        </row>
        <row r="113">
          <cell r="A113">
            <v>112</v>
          </cell>
          <cell r="B113" t="str">
            <v>진화에 필요한 조건이 충족되었을 때 진화 가능합니다.</v>
          </cell>
        </row>
        <row r="114">
          <cell r="A114">
            <v>113</v>
          </cell>
          <cell r="B114" t="str">
            <v>동일카드 보너스</v>
          </cell>
        </row>
        <row r="115">
          <cell r="A115">
            <v>114</v>
          </cell>
          <cell r="B115" t="str">
            <v>이미 동일한 카드가 존재하여 보유한 카드에 +1 보너스가 적용되었습니다.</v>
          </cell>
        </row>
        <row r="116">
          <cell r="A116">
            <v>115</v>
          </cell>
          <cell r="B116" t="str">
            <v>LP충전</v>
          </cell>
        </row>
        <row r="117">
          <cell r="A117">
            <v>116</v>
          </cell>
          <cell r="B117" t="str">
            <v>10보석을 사용하여 LP를 충전하시겠습니까?</v>
          </cell>
        </row>
        <row r="118">
          <cell r="A118">
            <v>117</v>
          </cell>
          <cell r="B118" t="str">
            <v>LP가 모두 충전되었습니다.</v>
          </cell>
        </row>
        <row r="119">
          <cell r="A119">
            <v>118</v>
          </cell>
          <cell r="B119" t="str">
            <v>아래 캐릭터나 추억도감에서 선택하여 소재로 사용하세요.</v>
          </cell>
        </row>
        <row r="120">
          <cell r="A120">
            <v>119</v>
          </cell>
          <cell r="B120" t="str">
            <v>진화를 진행하시겠습니까? 촉매요소에 선택된 캐릭터와 추억(오브젝트)들은 소멸됩니다.</v>
          </cell>
        </row>
        <row r="121">
          <cell r="A121">
            <v>120</v>
          </cell>
          <cell r="B121" t="str">
            <v>게임진행에 필요한 LP가 부족합니다.</v>
          </cell>
        </row>
        <row r="122">
          <cell r="A122">
            <v>121</v>
          </cell>
          <cell r="B122" t="str">
            <v>Before LV</v>
          </cell>
        </row>
        <row r="123">
          <cell r="A123">
            <v>122</v>
          </cell>
          <cell r="B123" t="str">
            <v>After LV</v>
          </cell>
        </row>
        <row r="124">
          <cell r="A124">
            <v>123</v>
          </cell>
          <cell r="B124" t="str">
            <v>선택완료</v>
          </cell>
        </row>
        <row r="125">
          <cell r="A125">
            <v>124</v>
          </cell>
          <cell r="B125" t="str">
            <v>보석구매</v>
          </cell>
        </row>
        <row r="126">
          <cell r="A126">
            <v>125</v>
          </cell>
          <cell r="B126" t="str">
            <v>캐릭터 인벤토리</v>
          </cell>
        </row>
        <row r="127">
          <cell r="A127">
            <v>126</v>
          </cell>
          <cell r="B127" t="str">
            <v>추억 인벤토리</v>
          </cell>
        </row>
        <row r="128">
          <cell r="A128">
            <v>127</v>
          </cell>
          <cell r="B128" t="str">
            <v xml:space="preserve">강화할 카드를 선택하세요. </v>
          </cell>
        </row>
        <row r="129">
          <cell r="A129">
            <v>128</v>
          </cell>
          <cell r="B129" t="str">
            <v xml:space="preserve">진화할 카드를 선택하세요. </v>
          </cell>
        </row>
        <row r="130">
          <cell r="A130">
            <v>129</v>
          </cell>
          <cell r="B130" t="str">
            <v>제거할 카드를 선택하세요.</v>
          </cell>
        </row>
        <row r="131">
          <cell r="A131">
            <v>130</v>
          </cell>
          <cell r="B131" t="str">
            <v>획득순</v>
          </cell>
        </row>
        <row r="132">
          <cell r="A132">
            <v>131</v>
          </cell>
          <cell r="B132" t="str">
            <v>등급순</v>
          </cell>
        </row>
        <row r="133">
          <cell r="A133">
            <v>132</v>
          </cell>
          <cell r="B133" t="str">
            <v>행동력순</v>
          </cell>
        </row>
        <row r="134">
          <cell r="A134">
            <v>133</v>
          </cell>
          <cell r="B134" t="str">
            <v>정신력순</v>
          </cell>
        </row>
        <row r="135">
          <cell r="A135">
            <v>134</v>
          </cell>
          <cell r="B135" t="str">
            <v>수량순</v>
          </cell>
        </row>
        <row r="136">
          <cell r="A136">
            <v>135</v>
          </cell>
          <cell r="B136" t="str">
            <v>경험치순</v>
          </cell>
        </row>
        <row r="137">
          <cell r="A137">
            <v>136</v>
          </cell>
          <cell r="B137" t="str">
            <v>동일한 캐릭터카드를 동시에 파티에 배치할 수 없습니다.</v>
          </cell>
        </row>
        <row r="138">
          <cell r="A138">
            <v>137</v>
          </cell>
          <cell r="B138" t="str">
            <v>{0}{1}를 {2}Cash에 구입하시겠습니까</v>
          </cell>
        </row>
        <row r="139">
          <cell r="A139">
            <v>138</v>
          </cell>
          <cell r="B139" t="str">
            <v>{소모재화}를 사용하여 스킬을 다시 받으시겠습니까?</v>
          </cell>
        </row>
        <row r="140">
          <cell r="A140">
            <v>139</v>
          </cell>
          <cell r="B140" t="str">
            <v>{소모재화}가 부족하여 스킬을 다시 받을 수 없습니다.</v>
          </cell>
        </row>
        <row r="141">
          <cell r="A141">
            <v>140</v>
          </cell>
          <cell r="B141" t="str">
            <v>한번 확정한 스킬은 다시 변경할 수 없습니다. 스킬을 확정하시겠습니까?</v>
          </cell>
        </row>
        <row r="142">
          <cell r="A142">
            <v>141</v>
          </cell>
          <cell r="B142" t="str">
            <v>캐릭터 슬롯이 최대치에 도달하여 더 이상 캐릭터카드 보상을 받을 수가 없습니다. 멤버관리 메뉴를 통해 슬롯을 확보해 주세요</v>
          </cell>
        </row>
        <row r="143">
          <cell r="A143">
            <v>142</v>
          </cell>
          <cell r="B143" t="str">
            <v>{소모재화}를 사용하여 캐릭터 슬롯을 5개 확장 히시겠습니까?</v>
          </cell>
        </row>
        <row r="144">
          <cell r="A144">
            <v>143</v>
          </cell>
          <cell r="B144" t="str">
            <v>{소모재화}가 부족하여 캐릭터 슬롯구매에 실패하였습니다.</v>
          </cell>
        </row>
        <row r="145">
          <cell r="A145">
            <v>144</v>
          </cell>
          <cell r="B145" t="str">
            <v>카드관리</v>
          </cell>
        </row>
        <row r="146">
          <cell r="A146">
            <v>145</v>
          </cell>
          <cell r="B146" t="str">
            <v>현재 최대치까지 확장한 상태입니다. 더 이상 슬롯을 확장할 수 없습니다.</v>
          </cell>
        </row>
        <row r="147">
          <cell r="A147">
            <v>146</v>
          </cell>
          <cell r="B147" t="str">
            <v>아직 획득하지 못한 카드입니다. 스테이지나 상점을 이용해서 획득해 보세요</v>
          </cell>
        </row>
        <row r="148">
          <cell r="A148">
            <v>147</v>
          </cell>
          <cell r="B148" t="str">
            <v>에필로그</v>
          </cell>
        </row>
        <row r="149">
          <cell r="A149">
            <v>148</v>
          </cell>
          <cell r="B149" t="str">
            <v>도감</v>
          </cell>
        </row>
        <row r="150">
          <cell r="A150">
            <v>149</v>
          </cell>
          <cell r="B150" t="str">
            <v>설정</v>
          </cell>
        </row>
        <row r="151">
          <cell r="A151">
            <v>150</v>
          </cell>
          <cell r="B151" t="str">
            <v>도전과제</v>
          </cell>
        </row>
        <row r="152">
          <cell r="A152">
            <v>151</v>
          </cell>
          <cell r="B152" t="str">
            <v>{0}/{1}/{2} {3}:{4}</v>
          </cell>
        </row>
        <row r="153">
          <cell r="A153">
            <v>152</v>
          </cell>
          <cell r="B153" t="str">
            <v>{0} 골드</v>
          </cell>
        </row>
        <row r="154">
          <cell r="A154">
            <v>153</v>
          </cell>
          <cell r="B154" t="str">
            <v>{0} 보석</v>
          </cell>
        </row>
        <row r="155">
          <cell r="A155">
            <v>154</v>
          </cell>
          <cell r="B155" t="str">
            <v>{0} 친구포인트</v>
          </cell>
        </row>
        <row r="156">
          <cell r="A156">
            <v>155</v>
          </cell>
          <cell r="B156" t="str">
            <v>{0} LP</v>
          </cell>
        </row>
        <row r="157">
          <cell r="A157">
            <v>156</v>
          </cell>
          <cell r="B157" t="str">
            <v>{0} 추억카드 {1}개</v>
          </cell>
        </row>
        <row r="158">
          <cell r="A158">
            <v>157</v>
          </cell>
          <cell r="B158" t="str">
            <v>{0} 캐릭터카드</v>
          </cell>
        </row>
        <row r="159">
          <cell r="A159">
            <v>158</v>
          </cell>
          <cell r="B159" t="str">
            <v>금 캐릭터 상자</v>
          </cell>
        </row>
        <row r="160">
          <cell r="A160">
            <v>159</v>
          </cell>
          <cell r="B160" t="str">
            <v>은 캐릭터 상자</v>
          </cell>
        </row>
        <row r="161">
          <cell r="A161">
            <v>160</v>
          </cell>
          <cell r="B161" t="str">
            <v>동 캐릭터 상자</v>
          </cell>
        </row>
        <row r="162">
          <cell r="A162">
            <v>161</v>
          </cell>
          <cell r="B162" t="str">
            <v>카드가 선택되어 있지 않습니다.</v>
          </cell>
        </row>
        <row r="163">
          <cell r="A163">
            <v>162</v>
          </cell>
          <cell r="B163" t="str">
            <v>장착된 카드는 제거할 수 없습니다.</v>
          </cell>
        </row>
        <row r="164">
          <cell r="A164">
            <v>163</v>
          </cell>
          <cell r="B164" t="str">
            <v>인벤토리가 부족합니다 캐릭터카드를 정리후 이용해 주세요.</v>
          </cell>
        </row>
        <row r="165">
          <cell r="A165">
            <v>164</v>
          </cell>
          <cell r="B165" t="str">
            <v>슬롯 정보가 유효하지 않습니다.</v>
          </cell>
        </row>
        <row r="166">
          <cell r="A166">
            <v>165</v>
          </cell>
          <cell r="B166" t="str">
            <v>최대 레벨입니다.</v>
          </cell>
        </row>
        <row r="167">
          <cell r="A167">
            <v>166</v>
          </cell>
          <cell r="B167" t="str">
            <v>아이템 정보가 유효하지 않습니다.</v>
          </cell>
        </row>
        <row r="168">
          <cell r="A168">
            <v>167</v>
          </cell>
          <cell r="B168" t="str">
            <v>유효하지 않은 친구정보입니다.</v>
          </cell>
        </row>
        <row r="169">
          <cell r="A169">
            <v>168</v>
          </cell>
          <cell r="B169" t="str">
            <v>{0}님을 삭제 하시겠습니까?.</v>
          </cell>
        </row>
        <row r="170">
          <cell r="A170">
            <v>169</v>
          </cell>
          <cell r="B170" t="str">
            <v>소지수 합계</v>
          </cell>
        </row>
        <row r="171">
          <cell r="A171">
            <v>170</v>
          </cell>
          <cell r="B171" t="str">
            <v>{0}님에게 보낸 친구요청을 취소 하시겠습니까?.</v>
          </cell>
        </row>
        <row r="172">
          <cell r="A172">
            <v>171</v>
          </cell>
          <cell r="B172" t="str">
            <v>※다이아 사용시에는 무상 다이아를 먼저 소비합니다.</v>
          </cell>
        </row>
        <row r="173">
          <cell r="A173">
            <v>172</v>
          </cell>
          <cell r="B173" t="str">
            <v>{0}님의 친구요청를 수락 하시겠습니까?.</v>
          </cell>
        </row>
        <row r="174">
          <cell r="A174">
            <v>173</v>
          </cell>
          <cell r="B174" t="str">
            <v>개</v>
          </cell>
        </row>
        <row r="175">
          <cell r="A175">
            <v>174</v>
          </cell>
          <cell r="B175" t="str">
            <v>{0}님의 친구요청를 거절 하시겠습니까?.</v>
          </cell>
        </row>
        <row r="176">
          <cell r="A176">
            <v>175</v>
          </cell>
          <cell r="B176" t="str">
            <v>오브젝트가 선택되어 있지 않습니다.</v>
          </cell>
        </row>
        <row r="177">
          <cell r="A177">
            <v>176</v>
          </cell>
          <cell r="B177" t="str">
            <v>인벤토리가 부족합니다 캐릭터카드를 정리후 이용해 주세요.</v>
          </cell>
        </row>
        <row r="178">
          <cell r="A178">
            <v>177</v>
          </cell>
          <cell r="B178" t="str">
            <v>캐쉬 구입</v>
          </cell>
        </row>
        <row r="179">
          <cell r="A179">
            <v>178</v>
          </cell>
          <cell r="B179" t="str">
            <v>{0} 카드를 획득하였습니다.</v>
          </cell>
        </row>
        <row r="180">
          <cell r="A180">
            <v>179</v>
          </cell>
          <cell r="B180" t="str">
            <v>{0} {1}개를 획득하였습니다.</v>
          </cell>
        </row>
        <row r="181">
          <cell r="A181">
            <v>180</v>
          </cell>
          <cell r="B181" t="str">
            <v>보석} {0}를 획득하였습니다.</v>
          </cell>
        </row>
        <row r="182">
          <cell r="A182">
            <v>181</v>
          </cell>
          <cell r="B182" t="str">
            <v>골드 {0}를 획득하였습니다.</v>
          </cell>
        </row>
        <row r="183">
          <cell r="A183">
            <v>182</v>
          </cell>
          <cell r="B183" t="str">
            <v>LP {0}를 획득하였습니다.</v>
          </cell>
        </row>
        <row r="184">
          <cell r="A184">
            <v>183</v>
          </cell>
          <cell r="B184" t="str">
            <v>경험치 {0}를 획득하였습니다.</v>
          </cell>
        </row>
        <row r="185">
          <cell r="A185">
            <v>184</v>
          </cell>
          <cell r="B185" t="str">
            <v xml:space="preserve"> 친구포인트 {0}포인트를 획득하였습니다.</v>
          </cell>
        </row>
        <row r="186">
          <cell r="A186">
            <v>185</v>
          </cell>
          <cell r="B186" t="str">
            <v xml:space="preserve"> {0} 사용하지 않습니다.</v>
          </cell>
        </row>
        <row r="187">
          <cell r="A187">
            <v>186</v>
          </cell>
          <cell r="B187" t="str">
            <v>무상 다이아</v>
          </cell>
        </row>
        <row r="188">
          <cell r="A188">
            <v>187</v>
          </cell>
          <cell r="B188" t="str">
            <v>유상 다이아</v>
          </cell>
        </row>
        <row r="189">
          <cell r="A189">
            <v>188</v>
          </cell>
          <cell r="B189" t="str">
            <v xml:space="preserve">   랜덤박스를 획득하였습니다.</v>
          </cell>
        </row>
        <row r="190">
          <cell r="A190">
            <v>189</v>
          </cell>
          <cell r="B190" t="str">
            <v>캐릭터 슬롯을 획득하였습니다.</v>
          </cell>
        </row>
        <row r="191">
          <cell r="A191">
            <v>190</v>
          </cell>
          <cell r="B191" t="str">
            <v>판매금액 : {0}</v>
          </cell>
        </row>
        <row r="192">
          <cell r="A192">
            <v>191</v>
          </cell>
          <cell r="B192" t="str">
            <v>선택수 : {0}/{1}</v>
          </cell>
        </row>
        <row r="193">
          <cell r="A193">
            <v>192</v>
          </cell>
          <cell r="B193" t="str">
            <v>카드관리</v>
          </cell>
        </row>
        <row r="194">
          <cell r="A194">
            <v>193</v>
          </cell>
          <cell r="B194" t="str">
            <v>선택방출</v>
          </cell>
        </row>
        <row r="195">
          <cell r="A195">
            <v>194</v>
          </cell>
          <cell r="B195" t="str">
            <v>취소</v>
          </cell>
        </row>
        <row r="196">
          <cell r="A196">
            <v>195</v>
          </cell>
          <cell r="B196" t="str">
            <v>판매상품이 유효하지 않습니다.</v>
          </cell>
        </row>
        <row r="197">
          <cell r="A197">
            <v>196</v>
          </cell>
          <cell r="B197" t="str">
            <v>친구포인트가 부족합니다.</v>
          </cell>
        </row>
        <row r="198">
          <cell r="A198">
            <v>197</v>
          </cell>
          <cell r="B198" t="str">
            <v>골드가 부족합니다.</v>
          </cell>
        </row>
        <row r="199">
          <cell r="A199">
            <v>198</v>
          </cell>
          <cell r="B199" t="str">
            <v>보석이 부족합니다.</v>
          </cell>
        </row>
        <row r="200">
          <cell r="A200">
            <v>199</v>
          </cell>
          <cell r="B200" t="str">
            <v>아이템번호가 유효하지 않습니다.</v>
          </cell>
        </row>
        <row r="201">
          <cell r="A201">
            <v>200</v>
          </cell>
          <cell r="B201" t="str">
            <v>상점번호가 유효하지 않습니다.</v>
          </cell>
        </row>
        <row r="202">
          <cell r="A202">
            <v>201</v>
          </cell>
          <cell r="B202" t="str">
            <v>동일한 카드는 파티에 배치할 수 없습니다.</v>
          </cell>
        </row>
        <row r="203">
          <cell r="A203">
            <v>202</v>
          </cell>
          <cell r="B203" t="str">
            <v>갯수 팝업이 떠야 하는데 우선은 한개씩</v>
          </cell>
        </row>
        <row r="204">
          <cell r="A204">
            <v>203</v>
          </cell>
          <cell r="B204" t="str">
            <v>장착된 카드입니다.</v>
          </cell>
        </row>
        <row r="205">
          <cell r="A205">
            <v>204</v>
          </cell>
          <cell r="B205" t="str">
            <v>전체</v>
          </cell>
        </row>
        <row r="206">
          <cell r="A206">
            <v>205</v>
          </cell>
          <cell r="B206" t="str">
            <v>진행중</v>
          </cell>
        </row>
        <row r="207">
          <cell r="A207">
            <v>206</v>
          </cell>
          <cell r="B207" t="str">
            <v>완료</v>
          </cell>
        </row>
        <row r="208">
          <cell r="A208">
            <v>207</v>
          </cell>
          <cell r="B208" t="str">
            <v>진행률</v>
          </cell>
        </row>
        <row r="209">
          <cell r="A209">
            <v>208</v>
          </cell>
          <cell r="B209" t="str">
            <v>보상받기</v>
          </cell>
        </row>
        <row r="210">
          <cell r="A210">
            <v>209</v>
          </cell>
          <cell r="B210" t="str">
            <v>아직 리더 스킬이 배정되지 않았습니다.</v>
          </cell>
        </row>
        <row r="211">
          <cell r="A211">
            <v>210</v>
          </cell>
          <cell r="B211" t="str">
            <v>아직 액티브 스킬이 배정되지 않았습니다.</v>
          </cell>
        </row>
        <row r="212">
          <cell r="A212">
            <v>211</v>
          </cell>
          <cell r="B212" t="str">
            <v>랜덤으로 액티브 스킬이 결정됩니다.</v>
          </cell>
        </row>
        <row r="213">
          <cell r="A213">
            <v>212</v>
          </cell>
          <cell r="B213" t="str">
            <v>랜덤으로 리더 스킬이 결정됩니다.</v>
          </cell>
        </row>
        <row r="214">
          <cell r="A214">
            <v>213</v>
          </cell>
          <cell r="B214" t="str">
            <v>진화 가능한 카드가 없습니다.</v>
          </cell>
        </row>
        <row r="215">
          <cell r="A215">
            <v>214</v>
          </cell>
          <cell r="B215" t="str">
            <v>아이템이 없습니다.</v>
          </cell>
        </row>
        <row r="216">
          <cell r="A216">
            <v>215</v>
          </cell>
          <cell r="B216" t="str">
            <v>랜덤 액티브 스킬</v>
          </cell>
        </row>
        <row r="217">
          <cell r="A217">
            <v>216</v>
          </cell>
          <cell r="B217" t="str">
            <v>랜덤 리더 스킬</v>
          </cell>
        </row>
        <row r="218">
          <cell r="A218">
            <v>217</v>
          </cell>
          <cell r="B218" t="str">
            <v>랜덤 액티브 스킬 설명</v>
          </cell>
        </row>
        <row r="219">
          <cell r="A219">
            <v>218</v>
          </cell>
          <cell r="B219" t="str">
            <v>랜덤 리더 스킬 설명</v>
          </cell>
        </row>
        <row r="220">
          <cell r="A220">
            <v>219</v>
          </cell>
          <cell r="B220" t="str">
            <v>추억 다수 판매</v>
          </cell>
        </row>
        <row r="221">
          <cell r="A221">
            <v>220</v>
          </cell>
          <cell r="B221" t="str">
            <v>판매할 추억의 수량을 결정해 주세요</v>
          </cell>
        </row>
        <row r="222">
          <cell r="A222">
            <v>221</v>
          </cell>
          <cell r="B222" t="str">
            <v>리더 스킬</v>
          </cell>
        </row>
        <row r="223">
          <cell r="A223">
            <v>222</v>
          </cell>
          <cell r="B223" t="str">
            <v>{0:00}:{1:00}:{2:00}</v>
          </cell>
        </row>
        <row r="224">
          <cell r="A224">
            <v>223</v>
          </cell>
          <cell r="B224" t="str">
            <v>{0}일 {1:00}:{2:00}:{3:00}</v>
          </cell>
        </row>
        <row r="225">
          <cell r="A225">
            <v>224</v>
          </cell>
          <cell r="B225" t="str">
            <v>레벨순</v>
          </cell>
        </row>
        <row r="226">
          <cell r="A226">
            <v>225</v>
          </cell>
          <cell r="B226" t="str">
            <v>스킬 다시받기
(-{0}골드)</v>
          </cell>
        </row>
        <row r="227">
          <cell r="A227">
            <v>226</v>
          </cell>
          <cell r="B227" t="str">
            <v xml:space="preserve">선택된 카드를 삭제하시겠습니까? </v>
          </cell>
        </row>
        <row r="228">
          <cell r="A228">
            <v>227</v>
          </cell>
          <cell r="B228" t="str">
            <v>{0}{1}를 {2}{3}에 구입하시겠습니까?</v>
          </cell>
        </row>
        <row r="229">
          <cell r="A229">
            <v>228</v>
          </cell>
          <cell r="B229" t="str">
            <v>다이아 내역</v>
          </cell>
        </row>
        <row r="230">
          <cell r="A230">
            <v>229</v>
          </cell>
          <cell r="B230" t="str">
            <v>친구리스트</v>
          </cell>
        </row>
        <row r="231">
          <cell r="A231">
            <v>230</v>
          </cell>
          <cell r="B231" t="str">
            <v>내 ID : {0}</v>
          </cell>
        </row>
        <row r="232">
          <cell r="A232">
            <v>231</v>
          </cell>
          <cell r="B232" t="str">
            <v>코드를 입력하여 친구를 검색해주세요.</v>
          </cell>
        </row>
        <row r="233">
          <cell r="A233">
            <v>232</v>
          </cell>
          <cell r="B233" t="str">
            <v>ID입력</v>
          </cell>
        </row>
        <row r="234">
          <cell r="A234">
            <v>233</v>
          </cell>
          <cell r="B234" t="str">
            <v>친구추가</v>
          </cell>
        </row>
        <row r="235">
          <cell r="A235">
            <v>234</v>
          </cell>
          <cell r="B235" t="str">
            <v>닉네임</v>
          </cell>
        </row>
        <row r="236">
          <cell r="A236">
            <v>235</v>
          </cell>
          <cell r="B236" t="str">
            <v>닉네임을 입력해주세요.</v>
          </cell>
        </row>
        <row r="237">
          <cell r="A237">
            <v>236</v>
          </cell>
          <cell r="B237" t="str">
            <v>닉네임 입력</v>
          </cell>
        </row>
        <row r="238">
          <cell r="A238">
            <v>237</v>
          </cell>
          <cell r="B238" t="str">
            <v>닉네임결정</v>
          </cell>
        </row>
        <row r="239">
          <cell r="A239">
            <v>238</v>
          </cell>
          <cell r="B239" t="str">
            <v>추억카드 조합</v>
          </cell>
        </row>
        <row r="240">
          <cell r="A240">
            <v>239</v>
          </cell>
          <cell r="B240" t="str">
            <v>조합 결과</v>
          </cell>
        </row>
        <row r="241">
          <cell r="A241">
            <v>240</v>
          </cell>
          <cell r="B241" t="str">
            <v>{0}{1}개를 조합하여 {2}{3}개를 생성할 수 있습니다.</v>
          </cell>
        </row>
        <row r="242">
          <cell r="A242">
            <v>241</v>
          </cell>
          <cell r="B242" t="str">
            <v>{0}{1}개를 조합하여 {2}{3}개를 생성하였습니다.</v>
          </cell>
        </row>
        <row r="243">
          <cell r="A243">
            <v>242</v>
          </cell>
          <cell r="B243" t="str">
            <v>조합</v>
          </cell>
        </row>
        <row r="244">
          <cell r="A244">
            <v>243</v>
          </cell>
          <cell r="B244" t="str">
            <v>일시정지</v>
          </cell>
        </row>
        <row r="245">
          <cell r="A245">
            <v>244</v>
          </cell>
          <cell r="B245" t="str">
            <v>계속하기</v>
          </cell>
        </row>
        <row r="246">
          <cell r="A246">
            <v>245</v>
          </cell>
          <cell r="B246" t="str">
            <v>그만두기</v>
          </cell>
        </row>
        <row r="247">
          <cell r="A247">
            <v>246</v>
          </cell>
          <cell r="B247" t="str">
            <v>프리미엄 구매</v>
          </cell>
        </row>
        <row r="248">
          <cell r="A248">
            <v>247</v>
          </cell>
          <cell r="B248" t="str">
            <v>쇼셜포인트</v>
          </cell>
        </row>
        <row r="249">
          <cell r="A249">
            <v>248</v>
          </cell>
          <cell r="B249" t="str">
            <v>{0}을 구매하시겠습니까?</v>
          </cell>
        </row>
        <row r="250">
          <cell r="A250">
            <v>249</v>
          </cell>
          <cell r="B250" t="str">
            <v>튜토리얼</v>
          </cell>
        </row>
        <row r="251">
          <cell r="A251">
            <v>250</v>
          </cell>
          <cell r="B251" t="str">
            <v>조합에 필요한 재료가 부족합니다.</v>
          </cell>
        </row>
        <row r="252">
          <cell r="A252">
            <v>251</v>
          </cell>
          <cell r="B252" t="str">
            <v>느림</v>
          </cell>
        </row>
        <row r="253">
          <cell r="A253">
            <v>252</v>
          </cell>
          <cell r="B253" t="str">
            <v>보통</v>
          </cell>
        </row>
        <row r="254">
          <cell r="A254">
            <v>253</v>
          </cell>
          <cell r="B254" t="str">
            <v>빠름</v>
          </cell>
        </row>
        <row r="255">
          <cell r="A255">
            <v>254</v>
          </cell>
          <cell r="B255" t="str">
            <v>가이드</v>
          </cell>
        </row>
        <row r="256">
          <cell r="A256">
            <v>255</v>
          </cell>
          <cell r="B256" t="str">
            <v>이용규약</v>
          </cell>
        </row>
        <row r="257">
          <cell r="A257">
            <v>256</v>
          </cell>
          <cell r="B257" t="str">
            <v>서포트</v>
          </cell>
        </row>
        <row r="258">
          <cell r="A258">
            <v>257</v>
          </cell>
          <cell r="B258" t="str">
            <v>보석사용내역</v>
          </cell>
        </row>
        <row r="259">
          <cell r="A259">
            <v>258</v>
          </cell>
          <cell r="B259" t="str">
            <v>금빛모자이크메모리즈</v>
          </cell>
        </row>
        <row r="260">
          <cell r="A260">
            <v>259</v>
          </cell>
          <cell r="B260" t="str">
            <v>현재도감현황</v>
          </cell>
        </row>
        <row r="261">
          <cell r="A261">
            <v>260</v>
          </cell>
          <cell r="B261" t="str">
            <v>{0}를 클리어해야지 해제됩니다.</v>
          </cell>
        </row>
        <row r="262">
          <cell r="A262">
            <v>261</v>
          </cell>
          <cell r="B262" t="str">
            <v>친구포인트</v>
          </cell>
        </row>
        <row r="263">
          <cell r="A263">
            <v>262</v>
          </cell>
          <cell r="B263" t="str">
            <v>높은 등급의 캐릭터카드입니다. 그래도 강화 재료로 사용하시겠습니까?</v>
          </cell>
        </row>
        <row r="264">
          <cell r="A264">
            <v>263</v>
          </cell>
          <cell r="B264" t="str">
            <v>높은 등급의 추억카드입니다. 그래도 강화 재료로 사용하시겠습니까?</v>
          </cell>
        </row>
        <row r="265">
          <cell r="A265">
            <v>264</v>
          </cell>
          <cell r="B265" t="str">
            <v>에피소드 5정도의 난이도</v>
          </cell>
        </row>
        <row r="266">
          <cell r="A266">
            <v>265</v>
          </cell>
          <cell r="B266" t="str">
            <v>에피소드 8정도의 난이도</v>
          </cell>
        </row>
        <row r="267">
          <cell r="A267">
            <v>266</v>
          </cell>
          <cell r="B267" t="str">
            <v>에피소드 13정도의 난이도</v>
          </cell>
        </row>
        <row r="268">
          <cell r="A268">
            <v>267</v>
          </cell>
          <cell r="B268" t="str">
            <v>{0}이 부족하여 이어하기를 진행할 수 없습니다.</v>
          </cell>
        </row>
        <row r="269">
          <cell r="A269">
            <v>268</v>
          </cell>
          <cell r="B269" t="str">
            <v>LP가 부족하여 다시하기를 진행할 수 없습니다.</v>
          </cell>
        </row>
        <row r="270">
          <cell r="A270">
            <v>269</v>
          </cell>
          <cell r="B270" t="str">
            <v>LP가 부족하여 다음스테이지를 진행할 수 없습니다.</v>
          </cell>
        </row>
        <row r="271">
          <cell r="A271">
            <v>270</v>
          </cell>
          <cell r="B271" t="str">
            <v>다음스테이지를 시작할 수 없습니다.</v>
          </cell>
        </row>
        <row r="272">
          <cell r="A272">
            <v>271</v>
          </cell>
          <cell r="B272" t="str">
            <v xml:space="preserve">{0} 친구 포인트 {1}획득! </v>
          </cell>
        </row>
        <row r="273">
          <cell r="A273">
            <v>272</v>
          </cell>
          <cell r="B273" t="str">
            <v>이어하기</v>
          </cell>
        </row>
        <row r="274">
          <cell r="A274">
            <v>273</v>
          </cell>
          <cell r="B274" t="str">
            <v>{0} 친구 포인트{1} 획득! 친구가 되면 좋은일이 많이 생깁니다. 친구 신청을 하시겠습니까?</v>
          </cell>
        </row>
        <row r="275">
          <cell r="A275">
            <v>274</v>
          </cell>
          <cell r="B275" t="str">
            <v>소모품</v>
          </cell>
        </row>
        <row r="276">
          <cell r="A276">
            <v>275</v>
          </cell>
          <cell r="B276" t="str">
            <v>보석 구입</v>
          </cell>
        </row>
        <row r="277">
          <cell r="A277">
            <v>276</v>
          </cell>
          <cell r="B277" t="str">
            <v>LP 구입</v>
          </cell>
        </row>
        <row r="278">
          <cell r="A278">
            <v>277</v>
          </cell>
          <cell r="B278" t="str">
            <v>골드 구입</v>
          </cell>
        </row>
        <row r="279">
          <cell r="A279">
            <v>278</v>
          </cell>
          <cell r="B279" t="str">
            <v>입장 준비</v>
          </cell>
        </row>
        <row r="280">
          <cell r="A280">
            <v>279</v>
          </cell>
          <cell r="B280" t="str">
            <v>보석</v>
          </cell>
        </row>
        <row r="281">
          <cell r="A281">
            <v>280</v>
          </cell>
          <cell r="B281" t="str">
            <v>LP</v>
          </cell>
        </row>
        <row r="282">
          <cell r="A282">
            <v>291</v>
          </cell>
          <cell r="B282" t="str">
            <v>현재 우편이 없습니다.</v>
          </cell>
        </row>
        <row r="283">
          <cell r="A283">
            <v>292</v>
          </cell>
          <cell r="B283" t="str">
            <v>{0}이 부족합니다.</v>
          </cell>
        </row>
        <row r="284">
          <cell r="A284">
            <v>293</v>
          </cell>
          <cell r="B284" t="str">
            <v>{0}가 부족합니다.</v>
          </cell>
        </row>
        <row r="285">
          <cell r="A285">
            <v>294</v>
          </cell>
          <cell r="B285" t="str">
            <v>요청리스트</v>
          </cell>
        </row>
        <row r="286">
          <cell r="A286">
            <v>295</v>
          </cell>
          <cell r="B286" t="str">
            <v>수락</v>
          </cell>
        </row>
        <row r="287">
          <cell r="A287">
            <v>296</v>
          </cell>
          <cell r="B287" t="str">
            <v>요청취소</v>
          </cell>
        </row>
        <row r="288">
          <cell r="A288">
            <v>297</v>
          </cell>
          <cell r="B288" t="str">
            <v>남은시간</v>
          </cell>
        </row>
        <row r="289">
          <cell r="A289">
            <v>298</v>
          </cell>
          <cell r="B289" t="str">
            <v>{0} 해제</v>
          </cell>
        </row>
        <row r="290">
          <cell r="A290">
            <v>299</v>
          </cell>
          <cell r="B290" t="str">
            <v>다시하기 시 {0}가 차감됩니다. 
다시하시겠습니까?</v>
          </cell>
        </row>
        <row r="291">
          <cell r="A291">
            <v>300</v>
          </cell>
          <cell r="B291" t="str">
            <v>닫기</v>
          </cell>
        </row>
        <row r="292">
          <cell r="A292">
            <v>301</v>
          </cell>
          <cell r="B292" t="str">
            <v>이어하기 시 {0}가 차감됩니다. 이어하시겠습니까?</v>
          </cell>
        </row>
        <row r="293">
          <cell r="A293">
            <v>302</v>
          </cell>
          <cell r="B293" t="str">
            <v>{0}을 {1}에 구입하시겠습니까?</v>
          </cell>
        </row>
        <row r="294">
          <cell r="A294">
            <v>303</v>
          </cell>
          <cell r="B294" t="str">
            <v>시리얼코드입력</v>
          </cell>
        </row>
        <row r="295">
          <cell r="A295">
            <v>304</v>
          </cell>
          <cell r="B295" t="str">
            <v>응답이 실패 했습니다.</v>
          </cell>
        </row>
        <row r="296">
          <cell r="A296">
            <v>305</v>
          </cell>
          <cell r="B296" t="str">
            <v>패킷 내용을 분석할 수 없습니다.</v>
          </cell>
        </row>
        <row r="297">
          <cell r="A297">
            <v>306</v>
          </cell>
          <cell r="B297" t="str">
            <v>서버에러입니다. Error {0}</v>
          </cell>
        </row>
        <row r="298">
          <cell r="A298">
            <v>307</v>
          </cell>
          <cell r="B298" t="str">
            <v>{0}스테이지가 언락되었습니다.</v>
          </cell>
        </row>
        <row r="299">
          <cell r="A299">
            <v>308</v>
          </cell>
          <cell r="B299" t="str">
            <v>에러</v>
          </cell>
        </row>
        <row r="300">
          <cell r="A300">
            <v>309</v>
          </cell>
          <cell r="B300" t="str">
            <v>서버에러</v>
          </cell>
        </row>
        <row r="301">
          <cell r="A301">
            <v>310</v>
          </cell>
          <cell r="B301" t="str">
            <v>재미있게 즐기셨나요?
평가 부탁드릴께요</v>
          </cell>
        </row>
        <row r="302">
          <cell r="A302">
            <v>311</v>
          </cell>
          <cell r="B302" t="str">
            <v>데이터 다운로드</v>
          </cell>
        </row>
        <row r="303">
          <cell r="A303">
            <v>312</v>
          </cell>
          <cell r="B303" t="str">
            <v>데이터 다운로드를 실행합니다.
통신환경이 원활한 곳에서
실행해 주세요.</v>
          </cell>
        </row>
        <row r="304">
          <cell r="A304">
            <v>313</v>
          </cell>
          <cell r="B304" t="str">
            <v>패치를 실패하였습니다.
다시 시도해주세요</v>
          </cell>
        </row>
        <row r="305">
          <cell r="A305">
            <v>314</v>
          </cell>
          <cell r="B305" t="str">
            <v>모든 패치데이터를 새로 받으시겠습니까?</v>
          </cell>
        </row>
        <row r="306">
          <cell r="A306">
            <v>315</v>
          </cell>
          <cell r="B306" t="str">
            <v>블럭들을 받고 있습니다.</v>
          </cell>
        </row>
        <row r="307">
          <cell r="A307">
            <v>316</v>
          </cell>
          <cell r="B307" t="str">
            <v>게임 효과들을 받고 있습니다.</v>
          </cell>
        </row>
        <row r="308">
          <cell r="A308">
            <v>317</v>
          </cell>
          <cell r="B308" t="str">
            <v>배경을 받고 있습니다.</v>
          </cell>
        </row>
        <row r="309">
          <cell r="A309">
            <v>318</v>
          </cell>
          <cell r="B309" t="str">
            <v>효과음을 받고 있습니다.</v>
          </cell>
        </row>
        <row r="310">
          <cell r="A310">
            <v>319</v>
          </cell>
          <cell r="B310" t="str">
            <v>캐릭터들의 목소리를 받고 있습니다.</v>
          </cell>
        </row>
        <row r="311">
          <cell r="A311">
            <v>320</v>
          </cell>
          <cell r="B311" t="str">
            <v>카드 배경을 받고 있습니다.</v>
          </cell>
        </row>
        <row r="312">
          <cell r="A312">
            <v>321</v>
          </cell>
          <cell r="B312" t="str">
            <v>카드들을 받고 있습니다.</v>
          </cell>
        </row>
        <row r="313">
          <cell r="A313">
            <v>322</v>
          </cell>
          <cell r="B313" t="str">
            <v>오브젝트들을 받고 있습니다.</v>
          </cell>
        </row>
        <row r="314">
          <cell r="A314">
            <v>323</v>
          </cell>
          <cell r="B314" t="str">
            <v>게임 배경을 받고 있습니다.</v>
          </cell>
        </row>
        <row r="315">
          <cell r="A315">
            <v>324</v>
          </cell>
          <cell r="B315" t="str">
            <v>시나리오를 받고 있습니다.</v>
          </cell>
        </row>
        <row r="316">
          <cell r="A316">
            <v>325</v>
          </cell>
          <cell r="B316" t="str">
            <v>등장할 사람들을 받고 있습니다.</v>
          </cell>
        </row>
        <row r="317">
          <cell r="A317">
            <v>326</v>
          </cell>
          <cell r="B317" t="str">
            <v>설정 정보를 받고 있습니다.</v>
          </cell>
        </row>
        <row r="318">
          <cell r="A318">
            <v>327</v>
          </cell>
          <cell r="B318" t="str">
            <v>텍스트 속도</v>
          </cell>
        </row>
        <row r="319">
          <cell r="A319">
            <v>328</v>
          </cell>
          <cell r="B319" t="str">
            <v>기기이전</v>
          </cell>
        </row>
        <row r="320">
          <cell r="A320">
            <v>329</v>
          </cell>
          <cell r="B320" t="str">
            <v>패치다시받기</v>
          </cell>
        </row>
        <row r="321">
          <cell r="A321">
            <v>330</v>
          </cell>
          <cell r="B321" t="str">
            <v>계정초기화</v>
          </cell>
        </row>
        <row r="322">
          <cell r="A322">
            <v>331</v>
          </cell>
          <cell r="B322" t="str">
            <v>전체열기</v>
          </cell>
        </row>
        <row r="323">
          <cell r="A323">
            <v>332</v>
          </cell>
          <cell r="B323" t="str">
            <v>다시뽑기</v>
          </cell>
        </row>
        <row r="324">
          <cell r="A324">
            <v>333</v>
          </cell>
          <cell r="B324" t="str">
            <v>닫기</v>
          </cell>
        </row>
        <row r="325">
          <cell r="A325">
            <v>334</v>
          </cell>
          <cell r="B325" t="str">
            <v>열기</v>
          </cell>
        </row>
        <row r="326">
          <cell r="A326">
            <v>345</v>
          </cell>
          <cell r="B326" t="str">
            <v>파티확인</v>
          </cell>
        </row>
        <row r="327">
          <cell r="A327">
            <v>346</v>
          </cell>
          <cell r="B327" t="str">
            <v>닉네임을 입력해주세요.</v>
          </cell>
        </row>
        <row r="328">
          <cell r="A328">
            <v>347</v>
          </cell>
          <cell r="B328" t="str">
            <v>타이틀로가기</v>
          </cell>
        </row>
        <row r="329">
          <cell r="A329">
            <v>348</v>
          </cell>
          <cell r="B329" t="str">
            <v>20살 이하의 미성년자가 보석을 구입할 경우 부모님의 동의를 받야야 합니다.
당신은 20세 이상입니까?</v>
          </cell>
        </row>
        <row r="330">
          <cell r="A330">
            <v>349</v>
          </cell>
          <cell r="B330" t="str">
            <v>20살 이하의 미성년자가 보석을 구입할 경우 부모님의 동의를 받아야 합니다.
부모님의 허락을 받았습니까?</v>
          </cell>
        </row>
        <row r="331">
          <cell r="A331">
            <v>350</v>
          </cell>
          <cell r="B331" t="str">
            <v>연령확인</v>
          </cell>
        </row>
        <row r="332">
          <cell r="A332">
            <v>351</v>
          </cell>
          <cell r="B332" t="str">
            <v>구입전에</v>
          </cell>
        </row>
        <row r="333">
          <cell r="A333">
            <v>352</v>
          </cell>
          <cell r="B333" t="str">
            <v>알림</v>
          </cell>
        </row>
        <row r="334">
          <cell r="A334">
            <v>353</v>
          </cell>
          <cell r="B334" t="str">
            <v>업적</v>
          </cell>
        </row>
        <row r="335">
          <cell r="A335">
            <v>354</v>
          </cell>
          <cell r="B335" t="str">
            <v>인벤토리 확장</v>
          </cell>
        </row>
        <row r="336">
          <cell r="A336">
            <v>355</v>
          </cell>
          <cell r="B336" t="str">
            <v>보석 구입</v>
          </cell>
        </row>
        <row r="337">
          <cell r="A337">
            <v>356</v>
          </cell>
          <cell r="B337" t="str">
            <v>인벤토리 확장</v>
          </cell>
        </row>
        <row r="338">
          <cell r="A338">
            <v>357</v>
          </cell>
          <cell r="B338" t="str">
            <v>더 이상 안보기</v>
          </cell>
        </row>
        <row r="339">
          <cell r="A339">
            <v>358</v>
          </cell>
          <cell r="B339" t="str">
            <v>예</v>
          </cell>
        </row>
        <row r="340">
          <cell r="A340">
            <v>359</v>
          </cell>
          <cell r="B340" t="str">
            <v>아니오</v>
          </cell>
        </row>
        <row r="341">
          <cell r="A341">
            <v>360</v>
          </cell>
          <cell r="B341" t="str">
            <v>친구스킬</v>
          </cell>
        </row>
        <row r="342">
          <cell r="A342">
            <v>361</v>
          </cell>
          <cell r="B342" t="str">
            <v>프리미엄 가챠</v>
          </cell>
        </row>
        <row r="343">
          <cell r="A343">
            <v>362</v>
          </cell>
          <cell r="B343" t="str">
            <v>[c][009BE8FF]{0}[-][/c]를 획득했습니다.
우편함을 확인하세요.</v>
          </cell>
        </row>
        <row r="344">
          <cell r="A344">
            <v>363</v>
          </cell>
          <cell r="B344" t="str">
            <v>[c][009BE8FF]x{0}[-][/c]를 획득했습니다.</v>
          </cell>
        </row>
        <row r="345">
          <cell r="A345">
            <v>364</v>
          </cell>
          <cell r="B345" t="str">
            <v>[c][009BE8FF]모든 보상[-][/c]을 수령했습니다.</v>
          </cell>
        </row>
        <row r="346">
          <cell r="A346">
            <v>365</v>
          </cell>
          <cell r="B346" t="str">
            <v>메일 전체 수령</v>
          </cell>
        </row>
        <row r="347">
          <cell r="A347">
            <v>366</v>
          </cell>
          <cell r="B347" t="str">
            <v>전</v>
          </cell>
        </row>
        <row r="348">
          <cell r="A348">
            <v>367</v>
          </cell>
          <cell r="B348" t="str">
            <v>일</v>
          </cell>
        </row>
        <row r="349">
          <cell r="A349">
            <v>368</v>
          </cell>
          <cell r="B349" t="str">
            <v>시간</v>
          </cell>
        </row>
        <row r="350">
          <cell r="A350">
            <v>369</v>
          </cell>
          <cell r="B350" t="str">
            <v>분</v>
          </cell>
        </row>
        <row r="351">
          <cell r="A351">
            <v>370</v>
          </cell>
          <cell r="B351" t="str">
            <v>초</v>
          </cell>
        </row>
        <row r="352">
          <cell r="A352">
            <v>371</v>
          </cell>
          <cell r="B352" t="str">
            <v>닉네임 변경</v>
          </cell>
        </row>
        <row r="353">
          <cell r="A353">
            <v>372</v>
          </cell>
          <cell r="B353" t="str">
            <v>{0}을 구매하였습니다.</v>
          </cell>
        </row>
        <row r="354">
          <cell r="A354">
            <v>373</v>
          </cell>
          <cell r="B354" t="str">
            <v>캐릭터슬롯이 확장되었습니다.
{0}</v>
          </cell>
        </row>
        <row r="355">
          <cell r="A355">
            <v>374</v>
          </cell>
          <cell r="B355" t="str">
            <v xml:space="preserve">[Normal] </v>
          </cell>
        </row>
        <row r="356">
          <cell r="A356">
            <v>375</v>
          </cell>
          <cell r="B356" t="str">
            <v xml:space="preserve">[Hard] </v>
          </cell>
        </row>
        <row r="357">
          <cell r="A357">
            <v>376</v>
          </cell>
          <cell r="B357" t="str">
            <v xml:space="preserve">[Very Hard] </v>
          </cell>
        </row>
        <row r="358">
          <cell r="A358">
            <v>377</v>
          </cell>
          <cell r="B358" t="str">
            <v>연동한다</v>
          </cell>
        </row>
        <row r="359">
          <cell r="A359">
            <v>10001</v>
          </cell>
          <cell r="B359" t="str">
            <v>오오미야 시노부</v>
          </cell>
        </row>
        <row r="360">
          <cell r="A360">
            <v>10002</v>
          </cell>
          <cell r="B360" t="str">
            <v>오오미야 시노부</v>
          </cell>
        </row>
        <row r="361">
          <cell r="A361">
            <v>10003</v>
          </cell>
          <cell r="B361" t="str">
            <v>앨리스 커틀렛</v>
          </cell>
        </row>
        <row r="362">
          <cell r="A362">
            <v>10004</v>
          </cell>
          <cell r="B362" t="str">
            <v>앨리스 커틀렛</v>
          </cell>
        </row>
        <row r="363">
          <cell r="A363">
            <v>10005</v>
          </cell>
          <cell r="B363" t="str">
            <v>코미치 아야</v>
          </cell>
        </row>
        <row r="364">
          <cell r="A364">
            <v>10006</v>
          </cell>
          <cell r="B364" t="str">
            <v>코미치 아야</v>
          </cell>
        </row>
        <row r="365">
          <cell r="A365">
            <v>10007</v>
          </cell>
          <cell r="B365" t="str">
            <v>이노쿠마 요우코</v>
          </cell>
        </row>
        <row r="366">
          <cell r="A366">
            <v>10008</v>
          </cell>
          <cell r="B366" t="str">
            <v>이노쿠마 요우코</v>
          </cell>
        </row>
        <row r="367">
          <cell r="A367">
            <v>10009</v>
          </cell>
          <cell r="B367" t="str">
            <v>쿠죠 카렌</v>
          </cell>
        </row>
        <row r="368">
          <cell r="A368">
            <v>10010</v>
          </cell>
          <cell r="B368" t="str">
            <v>쿠죠 카렌</v>
          </cell>
        </row>
        <row r="369">
          <cell r="A369">
            <v>10011</v>
          </cell>
          <cell r="B369" t="str">
            <v>마츠바라 호노카</v>
          </cell>
        </row>
        <row r="370">
          <cell r="A370">
            <v>10012</v>
          </cell>
          <cell r="B370" t="str">
            <v>마츠바라 호노카</v>
          </cell>
        </row>
        <row r="371">
          <cell r="A371">
            <v>10013</v>
          </cell>
          <cell r="B371" t="str">
            <v>오오미야 이사미</v>
          </cell>
        </row>
        <row r="372">
          <cell r="A372">
            <v>10014</v>
          </cell>
          <cell r="B372" t="str">
            <v>오오미야 이사미</v>
          </cell>
        </row>
        <row r="373">
          <cell r="A373">
            <v>10015</v>
          </cell>
          <cell r="B373" t="str">
            <v>카라스마 사쿠라</v>
          </cell>
        </row>
        <row r="374">
          <cell r="A374">
            <v>10016</v>
          </cell>
          <cell r="B374" t="str">
            <v>카라스마 사쿠라</v>
          </cell>
        </row>
        <row r="375">
          <cell r="A375">
            <v>10017</v>
          </cell>
          <cell r="B375" t="str">
            <v>쿠제하시 아카리</v>
          </cell>
        </row>
        <row r="376">
          <cell r="A376">
            <v>10018</v>
          </cell>
          <cell r="B376" t="str">
            <v>쿠제하시 아카리</v>
          </cell>
        </row>
        <row r="377">
          <cell r="A377">
            <v>10019</v>
          </cell>
          <cell r="B377" t="str">
            <v>이노쿠마 미츠키</v>
          </cell>
        </row>
        <row r="378">
          <cell r="A378">
            <v>10020</v>
          </cell>
          <cell r="B378" t="str">
            <v>이노쿠마 미츠키</v>
          </cell>
        </row>
        <row r="379">
          <cell r="A379">
            <v>10021</v>
          </cell>
          <cell r="B379" t="str">
            <v>이노쿠마 코우타</v>
          </cell>
        </row>
        <row r="380">
          <cell r="A380">
            <v>10022</v>
          </cell>
          <cell r="B380" t="str">
            <v>이노쿠마 코우타</v>
          </cell>
        </row>
        <row r="381">
          <cell r="A381">
            <v>10023</v>
          </cell>
          <cell r="B381" t="str">
            <v>고교생활 시노부</v>
          </cell>
        </row>
        <row r="382">
          <cell r="A382">
            <v>10024</v>
          </cell>
          <cell r="B382" t="str">
            <v>고교생활 시노부</v>
          </cell>
        </row>
        <row r="383">
          <cell r="A383">
            <v>10025</v>
          </cell>
          <cell r="B383" t="str">
            <v>고교생활 앨리스</v>
          </cell>
        </row>
        <row r="384">
          <cell r="A384">
            <v>10026</v>
          </cell>
          <cell r="B384" t="str">
            <v>고교생활 앨리스</v>
          </cell>
        </row>
        <row r="385">
          <cell r="A385">
            <v>10027</v>
          </cell>
          <cell r="B385" t="str">
            <v>고교생활 아야</v>
          </cell>
        </row>
        <row r="386">
          <cell r="A386">
            <v>10028</v>
          </cell>
          <cell r="B386" t="str">
            <v>고교생활 아야</v>
          </cell>
        </row>
        <row r="387">
          <cell r="A387">
            <v>10029</v>
          </cell>
          <cell r="B387" t="str">
            <v>고교생활 요우코</v>
          </cell>
        </row>
        <row r="388">
          <cell r="A388">
            <v>10030</v>
          </cell>
          <cell r="B388" t="str">
            <v>고교생활 요우코</v>
          </cell>
        </row>
        <row r="389">
          <cell r="A389">
            <v>10031</v>
          </cell>
          <cell r="B389" t="str">
            <v>고교생활 카렌</v>
          </cell>
        </row>
        <row r="390">
          <cell r="A390">
            <v>10032</v>
          </cell>
          <cell r="B390" t="str">
            <v>고교생활 카렌</v>
          </cell>
        </row>
        <row r="391">
          <cell r="A391">
            <v>10033</v>
          </cell>
          <cell r="B391" t="str">
            <v>고교생활 호노카</v>
          </cell>
        </row>
        <row r="392">
          <cell r="A392">
            <v>10034</v>
          </cell>
          <cell r="B392" t="str">
            <v>고교생활 호노카</v>
          </cell>
        </row>
        <row r="393">
          <cell r="A393">
            <v>10035</v>
          </cell>
          <cell r="B393" t="str">
            <v>다정한 언니 이사미</v>
          </cell>
        </row>
        <row r="394">
          <cell r="A394">
            <v>10036</v>
          </cell>
          <cell r="B394" t="str">
            <v>다정한 언니 이사미</v>
          </cell>
        </row>
        <row r="395">
          <cell r="A395">
            <v>10037</v>
          </cell>
          <cell r="B395" t="str">
            <v>후와후와 카라스마 선생</v>
          </cell>
        </row>
        <row r="396">
          <cell r="A396">
            <v>10038</v>
          </cell>
          <cell r="B396" t="str">
            <v>후와후와 카라스마 선생</v>
          </cell>
        </row>
        <row r="397">
          <cell r="A397">
            <v>10039</v>
          </cell>
          <cell r="B397" t="str">
            <v>성실침착 쿠제하시 선생</v>
          </cell>
        </row>
        <row r="398">
          <cell r="A398">
            <v>10040</v>
          </cell>
          <cell r="B398" t="str">
            <v>성실침착 쿠제하시 선생</v>
          </cell>
        </row>
        <row r="399">
          <cell r="A399">
            <v>10041</v>
          </cell>
          <cell r="B399" t="str">
            <v>지구력 일등 시노부</v>
          </cell>
        </row>
        <row r="400">
          <cell r="A400">
            <v>10042</v>
          </cell>
          <cell r="B400" t="str">
            <v>지구력 일등 시노부</v>
          </cell>
        </row>
        <row r="401">
          <cell r="A401">
            <v>10043</v>
          </cell>
          <cell r="B401" t="str">
            <v>저질체력 앨리스</v>
          </cell>
        </row>
        <row r="402">
          <cell r="A402">
            <v>10044</v>
          </cell>
          <cell r="B402" t="str">
            <v>저질체력 앨리스</v>
          </cell>
        </row>
        <row r="403">
          <cell r="A403">
            <v>10045</v>
          </cell>
          <cell r="B403" t="str">
            <v>움직이고 싶지 않아 아야</v>
          </cell>
        </row>
        <row r="404">
          <cell r="A404">
            <v>10046</v>
          </cell>
          <cell r="B404" t="str">
            <v>움직이고 싶지 않아 아야</v>
          </cell>
        </row>
        <row r="405">
          <cell r="A405">
            <v>10047</v>
          </cell>
          <cell r="B405" t="str">
            <v>체육시간의 히어로 요우코</v>
          </cell>
        </row>
        <row r="406">
          <cell r="A406">
            <v>10048</v>
          </cell>
          <cell r="B406" t="str">
            <v>체육시간의 히어로 요우코</v>
          </cell>
        </row>
        <row r="407">
          <cell r="A407">
            <v>10049</v>
          </cell>
          <cell r="B407" t="str">
            <v>받아봐 카렌</v>
          </cell>
        </row>
        <row r="408">
          <cell r="A408">
            <v>10050</v>
          </cell>
          <cell r="B408" t="str">
            <v>받아봐 카렌</v>
          </cell>
        </row>
        <row r="409">
          <cell r="A409">
            <v>10051</v>
          </cell>
          <cell r="B409" t="str">
            <v>그래도 테니스 부원 호노카</v>
          </cell>
        </row>
        <row r="410">
          <cell r="A410">
            <v>10052</v>
          </cell>
          <cell r="B410" t="str">
            <v>그래도 테니스 부원 호노카</v>
          </cell>
        </row>
        <row r="411">
          <cell r="A411">
            <v>10053</v>
          </cell>
          <cell r="B411" t="str">
            <v>빛나는 추억 카라스마 선생</v>
          </cell>
        </row>
        <row r="412">
          <cell r="A412">
            <v>10054</v>
          </cell>
          <cell r="B412" t="str">
            <v>빛나는 추억 카라스마 선생</v>
          </cell>
        </row>
        <row r="413">
          <cell r="A413">
            <v>10055</v>
          </cell>
          <cell r="B413" t="str">
            <v>고교의 추억 쿠제하시 선생</v>
          </cell>
        </row>
        <row r="414">
          <cell r="A414">
            <v>10056</v>
          </cell>
          <cell r="B414" t="str">
            <v>고교의 추억 쿠제하시 선생</v>
          </cell>
        </row>
        <row r="415">
          <cell r="A415">
            <v>10057</v>
          </cell>
          <cell r="B415" t="str">
            <v>파티시엘 시노부</v>
          </cell>
        </row>
        <row r="416">
          <cell r="A416">
            <v>10058</v>
          </cell>
          <cell r="B416" t="str">
            <v>파티시엘 시노부</v>
          </cell>
        </row>
        <row r="417">
          <cell r="A417">
            <v>10059</v>
          </cell>
          <cell r="B417" t="str">
            <v>파티시엘 엘리스</v>
          </cell>
        </row>
        <row r="418">
          <cell r="A418">
            <v>10060</v>
          </cell>
          <cell r="B418" t="str">
            <v>파티시엘 엘리스</v>
          </cell>
        </row>
        <row r="419">
          <cell r="A419">
            <v>10061</v>
          </cell>
          <cell r="B419" t="str">
            <v>파티시엘 아야</v>
          </cell>
        </row>
        <row r="420">
          <cell r="A420">
            <v>10062</v>
          </cell>
          <cell r="B420" t="str">
            <v>파티시엘 아야</v>
          </cell>
        </row>
        <row r="421">
          <cell r="A421">
            <v>10063</v>
          </cell>
          <cell r="B421" t="str">
            <v>파티시엘 요우코</v>
          </cell>
        </row>
        <row r="422">
          <cell r="A422">
            <v>10064</v>
          </cell>
          <cell r="B422" t="str">
            <v>파티시엘 요우코</v>
          </cell>
        </row>
        <row r="423">
          <cell r="A423">
            <v>10065</v>
          </cell>
          <cell r="B423" t="str">
            <v>파티시엘 카렌</v>
          </cell>
        </row>
        <row r="424">
          <cell r="A424">
            <v>10066</v>
          </cell>
          <cell r="B424" t="str">
            <v>파티시엘 카렌</v>
          </cell>
        </row>
        <row r="425">
          <cell r="A425">
            <v>10067</v>
          </cell>
          <cell r="B425" t="str">
            <v>범인은 너다 시노부</v>
          </cell>
        </row>
        <row r="426">
          <cell r="A426">
            <v>10068</v>
          </cell>
          <cell r="B426" t="str">
            <v>범인은 너다 시노부</v>
          </cell>
        </row>
        <row r="427">
          <cell r="A427">
            <v>10069</v>
          </cell>
          <cell r="B427" t="str">
            <v>어디로 갔을까 앨리스</v>
          </cell>
        </row>
        <row r="428">
          <cell r="A428">
            <v>10070</v>
          </cell>
          <cell r="B428" t="str">
            <v>어디로 갔을까 앨리스</v>
          </cell>
        </row>
        <row r="429">
          <cell r="A429">
            <v>10071</v>
          </cell>
          <cell r="B429" t="str">
            <v>비밀이야 아야</v>
          </cell>
        </row>
        <row r="430">
          <cell r="A430">
            <v>10072</v>
          </cell>
          <cell r="B430" t="str">
            <v>비밀이야 아야</v>
          </cell>
        </row>
        <row r="431">
          <cell r="A431">
            <v>10073</v>
          </cell>
          <cell r="B431" t="str">
            <v>비밀을 찾아 요우코</v>
          </cell>
        </row>
        <row r="432">
          <cell r="A432">
            <v>10074</v>
          </cell>
          <cell r="B432" t="str">
            <v>비밀을 찾아 요우코</v>
          </cell>
        </row>
        <row r="433">
          <cell r="A433">
            <v>10075</v>
          </cell>
          <cell r="B433" t="str">
            <v>명탐정 카렌</v>
          </cell>
        </row>
        <row r="434">
          <cell r="A434">
            <v>10076</v>
          </cell>
          <cell r="B434" t="str">
            <v>명탐정 카렌</v>
          </cell>
        </row>
        <row r="435">
          <cell r="A435">
            <v>10077</v>
          </cell>
          <cell r="B435" t="str">
            <v>파자마 파티 시노부</v>
          </cell>
        </row>
        <row r="436">
          <cell r="A436">
            <v>10078</v>
          </cell>
          <cell r="B436" t="str">
            <v>파자마 파티 시노부</v>
          </cell>
        </row>
        <row r="437">
          <cell r="A437">
            <v>10079</v>
          </cell>
          <cell r="B437" t="str">
            <v>파자마 파티 앨리스</v>
          </cell>
        </row>
        <row r="438">
          <cell r="A438">
            <v>10080</v>
          </cell>
          <cell r="B438" t="str">
            <v>파자마 파티 앨리스</v>
          </cell>
        </row>
        <row r="439">
          <cell r="A439">
            <v>10081</v>
          </cell>
          <cell r="B439" t="str">
            <v>파자마 파티 아야</v>
          </cell>
        </row>
        <row r="440">
          <cell r="A440">
            <v>10082</v>
          </cell>
          <cell r="B440" t="str">
            <v>파자마 파티 아야</v>
          </cell>
        </row>
        <row r="441">
          <cell r="A441">
            <v>10083</v>
          </cell>
          <cell r="B441" t="str">
            <v>파자마 파티 요우코</v>
          </cell>
        </row>
        <row r="442">
          <cell r="A442">
            <v>10084</v>
          </cell>
          <cell r="B442" t="str">
            <v>파자마 파티 요우코</v>
          </cell>
        </row>
        <row r="443">
          <cell r="A443">
            <v>10085</v>
          </cell>
          <cell r="B443" t="str">
            <v>파자마 파티 카렌</v>
          </cell>
        </row>
        <row r="444">
          <cell r="A444">
            <v>10086</v>
          </cell>
          <cell r="B444" t="str">
            <v>파자마 파티 카렌</v>
          </cell>
        </row>
        <row r="445">
          <cell r="A445">
            <v>10087</v>
          </cell>
          <cell r="B445" t="str">
            <v>파자마 파티 이사미</v>
          </cell>
        </row>
        <row r="446">
          <cell r="A446">
            <v>10088</v>
          </cell>
          <cell r="B446" t="str">
            <v>파자마 파티 이사미</v>
          </cell>
        </row>
        <row r="447">
          <cell r="A447">
            <v>10089</v>
          </cell>
          <cell r="B447" t="str">
            <v>파자마 파티 카라스마 선생</v>
          </cell>
        </row>
        <row r="448">
          <cell r="A448">
            <v>10090</v>
          </cell>
          <cell r="B448" t="str">
            <v>파자마 파티 카라스마 선생</v>
          </cell>
        </row>
        <row r="449">
          <cell r="A449">
            <v>10091</v>
          </cell>
          <cell r="B449" t="str">
            <v>파자마 파티 쿠제하시 선생</v>
          </cell>
        </row>
        <row r="450">
          <cell r="A450">
            <v>10092</v>
          </cell>
          <cell r="B450" t="str">
            <v>파자마 파티 쿠제하시 선생</v>
          </cell>
        </row>
        <row r="451">
          <cell r="A451">
            <v>10093</v>
          </cell>
          <cell r="B451" t="str">
            <v>파자마 미츠키</v>
          </cell>
        </row>
        <row r="452">
          <cell r="A452">
            <v>10094</v>
          </cell>
          <cell r="B452" t="str">
            <v>파자마 미츠키</v>
          </cell>
        </row>
        <row r="453">
          <cell r="A453">
            <v>10095</v>
          </cell>
          <cell r="B453" t="str">
            <v>파자마 코우타</v>
          </cell>
        </row>
        <row r="454">
          <cell r="A454">
            <v>10096</v>
          </cell>
          <cell r="B454" t="str">
            <v>파자마 코우타</v>
          </cell>
        </row>
        <row r="455">
          <cell r="A455">
            <v>10097</v>
          </cell>
          <cell r="B455" t="str">
            <v>추억 이야기 시노부</v>
          </cell>
        </row>
        <row r="456">
          <cell r="A456">
            <v>10098</v>
          </cell>
          <cell r="B456" t="str">
            <v>추억 이야기 시노부</v>
          </cell>
        </row>
        <row r="457">
          <cell r="A457">
            <v>10099</v>
          </cell>
          <cell r="B457" t="str">
            <v>추억 이야기 앨리스</v>
          </cell>
        </row>
        <row r="458">
          <cell r="A458">
            <v>10100</v>
          </cell>
          <cell r="B458" t="str">
            <v>추억 이야기 앨리스</v>
          </cell>
        </row>
        <row r="459">
          <cell r="A459">
            <v>10101</v>
          </cell>
          <cell r="B459" t="str">
            <v>추억 이야기 아야</v>
          </cell>
        </row>
        <row r="460">
          <cell r="A460">
            <v>10102</v>
          </cell>
          <cell r="B460" t="str">
            <v>추억 이야기 아야</v>
          </cell>
        </row>
        <row r="461">
          <cell r="A461">
            <v>10103</v>
          </cell>
          <cell r="B461" t="str">
            <v>추억 이야기 요우코</v>
          </cell>
        </row>
        <row r="462">
          <cell r="A462">
            <v>10104</v>
          </cell>
          <cell r="B462" t="str">
            <v>추억 이야기 요우코</v>
          </cell>
        </row>
        <row r="463">
          <cell r="A463">
            <v>10105</v>
          </cell>
          <cell r="B463" t="str">
            <v>추억 이야기 카렌</v>
          </cell>
        </row>
        <row r="464">
          <cell r="A464">
            <v>10106</v>
          </cell>
          <cell r="B464" t="str">
            <v>추억 이야기 카렌</v>
          </cell>
        </row>
        <row r="465">
          <cell r="A465">
            <v>10107</v>
          </cell>
          <cell r="B465" t="str">
            <v>추억 이야기 이사미</v>
          </cell>
        </row>
        <row r="466">
          <cell r="A466">
            <v>10108</v>
          </cell>
          <cell r="B466" t="str">
            <v>추억 이야기 이사미</v>
          </cell>
        </row>
        <row r="467">
          <cell r="A467">
            <v>10109</v>
          </cell>
          <cell r="B467" t="str">
            <v>추억 이야기 카라스마 선생</v>
          </cell>
        </row>
        <row r="468">
          <cell r="A468">
            <v>10110</v>
          </cell>
          <cell r="B468" t="str">
            <v>추억 이야기 카라스마 선생</v>
          </cell>
        </row>
        <row r="469">
          <cell r="A469">
            <v>10111</v>
          </cell>
          <cell r="B469" t="str">
            <v>추억 이야기 쿠제하시 선생</v>
          </cell>
        </row>
        <row r="470">
          <cell r="A470">
            <v>10112</v>
          </cell>
          <cell r="B470" t="str">
            <v>추억 이야기 쿠제하시 선생</v>
          </cell>
        </row>
        <row r="471">
          <cell r="A471">
            <v>10113</v>
          </cell>
          <cell r="B471" t="str">
            <v>금발상사 사원 시노부</v>
          </cell>
        </row>
        <row r="472">
          <cell r="A472">
            <v>10114</v>
          </cell>
          <cell r="B472" t="str">
            <v>금발상사 사원 시노부</v>
          </cell>
        </row>
        <row r="473">
          <cell r="A473">
            <v>10115</v>
          </cell>
          <cell r="B473" t="str">
            <v>금발상사 사원 앨리스</v>
          </cell>
        </row>
        <row r="474">
          <cell r="A474">
            <v>10116</v>
          </cell>
          <cell r="B474" t="str">
            <v>금발상사 사원 앨리스</v>
          </cell>
        </row>
        <row r="475">
          <cell r="A475">
            <v>10117</v>
          </cell>
          <cell r="B475" t="str">
            <v>금발상사 팀장 아야</v>
          </cell>
        </row>
        <row r="476">
          <cell r="A476">
            <v>10118</v>
          </cell>
          <cell r="B476" t="str">
            <v>금발상사 팀장 아야</v>
          </cell>
        </row>
        <row r="477">
          <cell r="A477">
            <v>10119</v>
          </cell>
          <cell r="B477" t="str">
            <v>금발상사 과장 요우코</v>
          </cell>
        </row>
        <row r="478">
          <cell r="A478">
            <v>10120</v>
          </cell>
          <cell r="B478" t="str">
            <v>금발상사 과장 요우코</v>
          </cell>
        </row>
        <row r="479">
          <cell r="A479">
            <v>10121</v>
          </cell>
          <cell r="B479" t="str">
            <v>금발상사 신입 카렌</v>
          </cell>
        </row>
        <row r="480">
          <cell r="A480">
            <v>10122</v>
          </cell>
          <cell r="B480" t="str">
            <v>금발상사 신입 카렌</v>
          </cell>
        </row>
        <row r="481">
          <cell r="A481">
            <v>10123</v>
          </cell>
          <cell r="B481" t="str">
            <v>금발상사 대표 이사미</v>
          </cell>
        </row>
        <row r="482">
          <cell r="A482">
            <v>10124</v>
          </cell>
          <cell r="B482" t="str">
            <v>금발상사 대표 이사미</v>
          </cell>
        </row>
        <row r="483">
          <cell r="A483">
            <v>10125</v>
          </cell>
          <cell r="B483" t="str">
            <v>휴일의 시노부</v>
          </cell>
        </row>
        <row r="484">
          <cell r="A484">
            <v>10126</v>
          </cell>
          <cell r="B484" t="str">
            <v>휴일의 시노부</v>
          </cell>
        </row>
        <row r="485">
          <cell r="A485">
            <v>10127</v>
          </cell>
          <cell r="B485" t="str">
            <v>휴일의 앨리스</v>
          </cell>
        </row>
        <row r="486">
          <cell r="A486">
            <v>10128</v>
          </cell>
          <cell r="B486" t="str">
            <v>휴일의 앨리스</v>
          </cell>
        </row>
        <row r="487">
          <cell r="A487">
            <v>10129</v>
          </cell>
          <cell r="B487" t="str">
            <v>휴일의 아야</v>
          </cell>
        </row>
        <row r="488">
          <cell r="A488">
            <v>10130</v>
          </cell>
          <cell r="B488" t="str">
            <v>휴일의 아야</v>
          </cell>
        </row>
        <row r="489">
          <cell r="A489">
            <v>10131</v>
          </cell>
          <cell r="B489" t="str">
            <v>휴일의 요우코</v>
          </cell>
        </row>
        <row r="490">
          <cell r="A490">
            <v>10132</v>
          </cell>
          <cell r="B490" t="str">
            <v>휴일의 요우코</v>
          </cell>
        </row>
        <row r="491">
          <cell r="A491">
            <v>10133</v>
          </cell>
          <cell r="B491" t="str">
            <v>휴일의 카렌</v>
          </cell>
        </row>
        <row r="492">
          <cell r="A492">
            <v>10134</v>
          </cell>
          <cell r="B492" t="str">
            <v>휴일의 카렌</v>
          </cell>
        </row>
        <row r="493">
          <cell r="A493">
            <v>10135</v>
          </cell>
          <cell r="B493" t="str">
            <v>휴일의 이사미</v>
          </cell>
        </row>
        <row r="494">
          <cell r="A494">
            <v>10136</v>
          </cell>
          <cell r="B494" t="str">
            <v>휴일의 이사미</v>
          </cell>
        </row>
        <row r="495">
          <cell r="A495">
            <v>10137</v>
          </cell>
          <cell r="B495" t="str">
            <v>휴일의 카라스마 선생</v>
          </cell>
        </row>
        <row r="496">
          <cell r="A496">
            <v>10138</v>
          </cell>
          <cell r="B496" t="str">
            <v>휴일의 카라스마 선생</v>
          </cell>
        </row>
        <row r="497">
          <cell r="A497">
            <v>10139</v>
          </cell>
          <cell r="B497" t="str">
            <v>휴일의 쿠제하시 선생</v>
          </cell>
        </row>
        <row r="498">
          <cell r="A498">
            <v>10140</v>
          </cell>
          <cell r="B498" t="str">
            <v>휴일의 쿠제하시 선생</v>
          </cell>
        </row>
        <row r="499">
          <cell r="A499">
            <v>10141</v>
          </cell>
          <cell r="B499" t="str">
            <v>백의의 천사 시노부</v>
          </cell>
        </row>
        <row r="500">
          <cell r="A500">
            <v>10142</v>
          </cell>
          <cell r="B500" t="str">
            <v>백의의 천사 시노부</v>
          </cell>
        </row>
        <row r="501">
          <cell r="A501">
            <v>10143</v>
          </cell>
          <cell r="B501" t="str">
            <v>백의의 천사 앨리스</v>
          </cell>
        </row>
        <row r="502">
          <cell r="A502">
            <v>10144</v>
          </cell>
          <cell r="B502" t="str">
            <v>백의의 천사 앨리스</v>
          </cell>
        </row>
        <row r="503">
          <cell r="A503">
            <v>10145</v>
          </cell>
          <cell r="B503" t="str">
            <v>백의의 천사 아야</v>
          </cell>
        </row>
        <row r="504">
          <cell r="A504">
            <v>10146</v>
          </cell>
          <cell r="B504" t="str">
            <v>백의의 천사 아야</v>
          </cell>
        </row>
        <row r="505">
          <cell r="A505">
            <v>10147</v>
          </cell>
          <cell r="B505" t="str">
            <v>백의의 천사 요우코</v>
          </cell>
        </row>
        <row r="506">
          <cell r="A506">
            <v>10148</v>
          </cell>
          <cell r="B506" t="str">
            <v>백의의 천사 요우코</v>
          </cell>
        </row>
        <row r="507">
          <cell r="A507">
            <v>10149</v>
          </cell>
          <cell r="B507" t="str">
            <v>백의의 천사 카렌</v>
          </cell>
        </row>
        <row r="508">
          <cell r="A508">
            <v>10150</v>
          </cell>
          <cell r="B508" t="str">
            <v>백의의 천사 카렌</v>
          </cell>
        </row>
        <row r="509">
          <cell r="A509">
            <v>10151</v>
          </cell>
          <cell r="B509" t="str">
            <v>차이니즈 시노부</v>
          </cell>
        </row>
        <row r="510">
          <cell r="A510">
            <v>10152</v>
          </cell>
          <cell r="B510" t="str">
            <v>차이니즈 시노부</v>
          </cell>
        </row>
        <row r="511">
          <cell r="A511">
            <v>10153</v>
          </cell>
          <cell r="B511" t="str">
            <v>차이니즈 앨리스</v>
          </cell>
        </row>
        <row r="512">
          <cell r="A512">
            <v>10154</v>
          </cell>
          <cell r="B512" t="str">
            <v>차이니즈 앨리스</v>
          </cell>
        </row>
        <row r="513">
          <cell r="A513">
            <v>10155</v>
          </cell>
          <cell r="B513" t="str">
            <v>차이니즈 아야</v>
          </cell>
        </row>
        <row r="514">
          <cell r="A514">
            <v>10156</v>
          </cell>
          <cell r="B514" t="str">
            <v>차이니즈 아야</v>
          </cell>
        </row>
        <row r="515">
          <cell r="A515">
            <v>10157</v>
          </cell>
          <cell r="B515" t="str">
            <v>차이니즈 요우코</v>
          </cell>
        </row>
        <row r="516">
          <cell r="A516">
            <v>10158</v>
          </cell>
          <cell r="B516" t="str">
            <v>차이니즈 요우코</v>
          </cell>
        </row>
        <row r="517">
          <cell r="A517">
            <v>10159</v>
          </cell>
          <cell r="B517" t="str">
            <v>차이니즈 카렌</v>
          </cell>
        </row>
        <row r="518">
          <cell r="A518">
            <v>10160</v>
          </cell>
          <cell r="B518" t="str">
            <v>차이니즈 카렌</v>
          </cell>
        </row>
        <row r="519">
          <cell r="A519">
            <v>10161</v>
          </cell>
          <cell r="B519" t="str">
            <v>체포하겠다 시노부</v>
          </cell>
        </row>
        <row r="520">
          <cell r="A520">
            <v>10162</v>
          </cell>
          <cell r="B520" t="str">
            <v>체포하겠다 시노부</v>
          </cell>
        </row>
        <row r="521">
          <cell r="A521">
            <v>10163</v>
          </cell>
          <cell r="B521" t="str">
            <v>법을 지키세요 앨리스</v>
          </cell>
        </row>
        <row r="522">
          <cell r="A522">
            <v>10164</v>
          </cell>
          <cell r="B522" t="str">
            <v>법을 지키세요 앨리스</v>
          </cell>
        </row>
        <row r="523">
          <cell r="A523">
            <v>10165</v>
          </cell>
          <cell r="B523" t="str">
            <v>일일 순경 아야</v>
          </cell>
        </row>
        <row r="524">
          <cell r="A524">
            <v>10166</v>
          </cell>
          <cell r="B524" t="str">
            <v>일일 순경 아야</v>
          </cell>
        </row>
        <row r="525">
          <cell r="A525">
            <v>10167</v>
          </cell>
          <cell r="B525" t="str">
            <v>나한테 잡혀볼래? 요우코</v>
          </cell>
        </row>
        <row r="526">
          <cell r="A526">
            <v>10168</v>
          </cell>
          <cell r="B526" t="str">
            <v>나한테 잡혀볼래? 요우코</v>
          </cell>
        </row>
        <row r="527">
          <cell r="A527">
            <v>10169</v>
          </cell>
          <cell r="B527" t="str">
            <v>이것이 경찰입니다! 카렌</v>
          </cell>
        </row>
        <row r="528">
          <cell r="A528">
            <v>10170</v>
          </cell>
          <cell r="B528" t="str">
            <v>이것이 경찰입니다! 카렌</v>
          </cell>
        </row>
        <row r="529">
          <cell r="A529">
            <v>10171</v>
          </cell>
          <cell r="B529" t="str">
            <v>깜짝선물 시노부</v>
          </cell>
        </row>
        <row r="530">
          <cell r="A530">
            <v>10172</v>
          </cell>
          <cell r="B530" t="str">
            <v>깜짝선물 시노부</v>
          </cell>
        </row>
        <row r="531">
          <cell r="A531">
            <v>10173</v>
          </cell>
          <cell r="B531" t="str">
            <v>깜짝선물 앨리스</v>
          </cell>
        </row>
        <row r="532">
          <cell r="A532">
            <v>10174</v>
          </cell>
          <cell r="B532" t="str">
            <v>깜짝선물 앨리스</v>
          </cell>
        </row>
        <row r="533">
          <cell r="A533">
            <v>10175</v>
          </cell>
          <cell r="B533" t="str">
            <v>깜짝선물 아야</v>
          </cell>
        </row>
        <row r="534">
          <cell r="A534">
            <v>10176</v>
          </cell>
          <cell r="B534" t="str">
            <v>깜짝선물 아야</v>
          </cell>
        </row>
        <row r="535">
          <cell r="A535">
            <v>10177</v>
          </cell>
          <cell r="B535" t="str">
            <v>깜짝선물 요우코</v>
          </cell>
        </row>
        <row r="536">
          <cell r="A536">
            <v>10178</v>
          </cell>
          <cell r="B536" t="str">
            <v>깜짝선물 요우코</v>
          </cell>
        </row>
        <row r="537">
          <cell r="A537">
            <v>10179</v>
          </cell>
          <cell r="B537" t="str">
            <v>깜짝선물 카렌</v>
          </cell>
        </row>
        <row r="538">
          <cell r="A538">
            <v>10180</v>
          </cell>
          <cell r="B538" t="str">
            <v>깜짝선물 카렌</v>
          </cell>
        </row>
        <row r="539">
          <cell r="A539">
            <v>10181</v>
          </cell>
          <cell r="B539" t="str">
            <v>체조요정 시노부</v>
          </cell>
        </row>
        <row r="540">
          <cell r="A540">
            <v>10182</v>
          </cell>
          <cell r="B540" t="str">
            <v>체조요정 시노부</v>
          </cell>
        </row>
        <row r="541">
          <cell r="A541">
            <v>10183</v>
          </cell>
          <cell r="B541" t="str">
            <v>체조요정 앨리스</v>
          </cell>
        </row>
        <row r="542">
          <cell r="A542">
            <v>10184</v>
          </cell>
          <cell r="B542" t="str">
            <v>체조요정 앨리스</v>
          </cell>
        </row>
        <row r="543">
          <cell r="A543">
            <v>10185</v>
          </cell>
          <cell r="B543" t="str">
            <v>체조요정 아야</v>
          </cell>
        </row>
        <row r="544">
          <cell r="A544">
            <v>10186</v>
          </cell>
          <cell r="B544" t="str">
            <v>체조요정 아야</v>
          </cell>
        </row>
        <row r="545">
          <cell r="A545">
            <v>10187</v>
          </cell>
          <cell r="B545" t="str">
            <v>체조요정 요우코</v>
          </cell>
        </row>
        <row r="546">
          <cell r="A546">
            <v>10188</v>
          </cell>
          <cell r="B546" t="str">
            <v>체조요정 요우코</v>
          </cell>
        </row>
        <row r="547">
          <cell r="A547">
            <v>10189</v>
          </cell>
          <cell r="B547" t="str">
            <v>체조요정 카렌</v>
          </cell>
        </row>
        <row r="548">
          <cell r="A548">
            <v>10190</v>
          </cell>
          <cell r="B548" t="str">
            <v>체조요정 카렌</v>
          </cell>
        </row>
        <row r="549">
          <cell r="A549">
            <v>10191</v>
          </cell>
          <cell r="B549" t="str">
            <v>궁도부 부장 시노부</v>
          </cell>
        </row>
        <row r="550">
          <cell r="A550">
            <v>10192</v>
          </cell>
          <cell r="B550" t="str">
            <v>궁도부 부장 시노부</v>
          </cell>
        </row>
        <row r="551">
          <cell r="A551">
            <v>10193</v>
          </cell>
          <cell r="B551" t="str">
            <v>궁도부 주전 앨리스</v>
          </cell>
        </row>
        <row r="552">
          <cell r="A552">
            <v>10194</v>
          </cell>
          <cell r="B552" t="str">
            <v>궁도부 주전 앨리스</v>
          </cell>
        </row>
        <row r="553">
          <cell r="A553">
            <v>10195</v>
          </cell>
          <cell r="B553" t="str">
            <v>궁도부 신입 아야</v>
          </cell>
        </row>
        <row r="554">
          <cell r="A554">
            <v>10196</v>
          </cell>
          <cell r="B554" t="str">
            <v>궁도부 신입 아야</v>
          </cell>
        </row>
        <row r="555">
          <cell r="A555">
            <v>10197</v>
          </cell>
          <cell r="B555" t="str">
            <v>궁도부 부원 요우코</v>
          </cell>
        </row>
        <row r="556">
          <cell r="A556">
            <v>10198</v>
          </cell>
          <cell r="B556" t="str">
            <v>궁도부 부원 요우코</v>
          </cell>
        </row>
        <row r="557">
          <cell r="A557">
            <v>10199</v>
          </cell>
          <cell r="B557" t="str">
            <v>궁도부 사고뭉치 카렌</v>
          </cell>
        </row>
        <row r="558">
          <cell r="A558">
            <v>10200</v>
          </cell>
          <cell r="B558" t="str">
            <v>궁도부 사고뭉치 카렌</v>
          </cell>
        </row>
        <row r="559">
          <cell r="A559">
            <v>10201</v>
          </cell>
          <cell r="B559" t="str">
            <v>설원의 스타 시노부</v>
          </cell>
        </row>
        <row r="560">
          <cell r="A560">
            <v>10202</v>
          </cell>
          <cell r="B560" t="str">
            <v>설원의 스타 시노부</v>
          </cell>
        </row>
        <row r="561">
          <cell r="A561">
            <v>10203</v>
          </cell>
          <cell r="B561" t="str">
            <v>설원의 요정 앨리스</v>
          </cell>
        </row>
        <row r="562">
          <cell r="A562">
            <v>10204</v>
          </cell>
          <cell r="B562" t="str">
            <v>설원의 요정 앨리스</v>
          </cell>
        </row>
        <row r="563">
          <cell r="A563">
            <v>10205</v>
          </cell>
          <cell r="B563" t="str">
            <v>설원의 공주 아야</v>
          </cell>
        </row>
        <row r="564">
          <cell r="A564">
            <v>10206</v>
          </cell>
          <cell r="B564" t="str">
            <v>설원의 공주 아야</v>
          </cell>
        </row>
        <row r="565">
          <cell r="A565">
            <v>10207</v>
          </cell>
          <cell r="B565" t="str">
            <v>설원의 왕자님 요우코</v>
          </cell>
        </row>
        <row r="566">
          <cell r="A566">
            <v>10208</v>
          </cell>
          <cell r="B566" t="str">
            <v>설원의 왕자님 요우코</v>
          </cell>
        </row>
        <row r="567">
          <cell r="A567">
            <v>10209</v>
          </cell>
          <cell r="B567" t="str">
            <v>설원의 주인공 카렌</v>
          </cell>
        </row>
        <row r="568">
          <cell r="A568">
            <v>10210</v>
          </cell>
          <cell r="B568" t="str">
            <v>설원의 주인공 카렌</v>
          </cell>
        </row>
        <row r="569">
          <cell r="A569">
            <v>10211</v>
          </cell>
          <cell r="B569" t="str">
            <v>백설공주 시노부</v>
          </cell>
        </row>
        <row r="570">
          <cell r="A570">
            <v>10212</v>
          </cell>
          <cell r="B570" t="str">
            <v>백설공주 시노부</v>
          </cell>
        </row>
        <row r="571">
          <cell r="A571">
            <v>10213</v>
          </cell>
          <cell r="B571" t="str">
            <v>마법사 앨리스</v>
          </cell>
        </row>
        <row r="572">
          <cell r="A572">
            <v>10214</v>
          </cell>
          <cell r="B572" t="str">
            <v>마법사 앨리스</v>
          </cell>
        </row>
        <row r="573">
          <cell r="A573">
            <v>10215</v>
          </cell>
          <cell r="B573" t="str">
            <v>신데렐라 아야</v>
          </cell>
        </row>
        <row r="574">
          <cell r="A574">
            <v>10216</v>
          </cell>
          <cell r="B574" t="str">
            <v>신데렐라 아야</v>
          </cell>
        </row>
        <row r="575">
          <cell r="A575">
            <v>10217</v>
          </cell>
          <cell r="B575" t="str">
            <v>빨강모자 요우코</v>
          </cell>
        </row>
        <row r="576">
          <cell r="A576">
            <v>10218</v>
          </cell>
          <cell r="B576" t="str">
            <v>빨강모자 요우코</v>
          </cell>
        </row>
        <row r="577">
          <cell r="A577">
            <v>10219</v>
          </cell>
          <cell r="B577" t="str">
            <v>늑대 카렌</v>
          </cell>
        </row>
        <row r="578">
          <cell r="A578">
            <v>10220</v>
          </cell>
          <cell r="B578" t="str">
            <v>늑대 카렌</v>
          </cell>
        </row>
        <row r="579">
          <cell r="A579">
            <v>10221</v>
          </cell>
          <cell r="B579" t="str">
            <v>서도초보 시노부</v>
          </cell>
        </row>
        <row r="580">
          <cell r="A580">
            <v>10222</v>
          </cell>
          <cell r="B580" t="str">
            <v>서도초보 시노부</v>
          </cell>
        </row>
        <row r="581">
          <cell r="A581">
            <v>10223</v>
          </cell>
          <cell r="B581" t="str">
            <v>서도문하생 앨리스</v>
          </cell>
        </row>
        <row r="582">
          <cell r="A582">
            <v>10224</v>
          </cell>
          <cell r="B582" t="str">
            <v>서도문하생 앨리스</v>
          </cell>
        </row>
        <row r="583">
          <cell r="A583">
            <v>10225</v>
          </cell>
          <cell r="B583" t="str">
            <v>아가씨의 서도 아야</v>
          </cell>
        </row>
        <row r="584">
          <cell r="A584">
            <v>10226</v>
          </cell>
          <cell r="B584" t="str">
            <v>아가씨의 서도 아야</v>
          </cell>
        </row>
        <row r="585">
          <cell r="A585">
            <v>10227</v>
          </cell>
          <cell r="B585" t="str">
            <v>자유로운 서도 요우코</v>
          </cell>
        </row>
        <row r="586">
          <cell r="A586">
            <v>10228</v>
          </cell>
          <cell r="B586" t="str">
            <v>자유로운 서도 요우코</v>
          </cell>
        </row>
        <row r="587">
          <cell r="A587">
            <v>10229</v>
          </cell>
          <cell r="B587" t="str">
            <v>서도와 낙서 카렌</v>
          </cell>
        </row>
        <row r="588">
          <cell r="A588">
            <v>10230</v>
          </cell>
          <cell r="B588" t="str">
            <v>서도와 낙서 카렌</v>
          </cell>
        </row>
        <row r="589">
          <cell r="A589">
            <v>10231</v>
          </cell>
          <cell r="B589" t="str">
            <v>모두 함께 퍼레이드! 시노부</v>
          </cell>
        </row>
        <row r="590">
          <cell r="A590">
            <v>10232</v>
          </cell>
          <cell r="B590" t="str">
            <v>모두 함께 퍼레이드! 시노부</v>
          </cell>
        </row>
        <row r="591">
          <cell r="A591">
            <v>10233</v>
          </cell>
          <cell r="B591" t="str">
            <v>퍼레이드 단장 앨리스</v>
          </cell>
        </row>
        <row r="592">
          <cell r="A592">
            <v>10234</v>
          </cell>
          <cell r="B592" t="str">
            <v>퍼레이드 단장 앨리스</v>
          </cell>
        </row>
        <row r="593">
          <cell r="A593">
            <v>10235</v>
          </cell>
          <cell r="B593" t="str">
            <v>퍼레이드의 꽃 아야</v>
          </cell>
        </row>
        <row r="594">
          <cell r="A594">
            <v>10236</v>
          </cell>
          <cell r="B594" t="str">
            <v>퍼레이드의 꽃 아야</v>
          </cell>
        </row>
        <row r="595">
          <cell r="A595">
            <v>10237</v>
          </cell>
          <cell r="B595" t="str">
            <v>퍼레이드의 열기 요우코</v>
          </cell>
        </row>
        <row r="596">
          <cell r="A596">
            <v>10238</v>
          </cell>
          <cell r="B596" t="str">
            <v>퍼레이드의 열기 요우코</v>
          </cell>
        </row>
        <row r="597">
          <cell r="A597">
            <v>10239</v>
          </cell>
          <cell r="B597" t="str">
            <v>퍼레이드의 선두 카렌</v>
          </cell>
        </row>
        <row r="598">
          <cell r="A598">
            <v>10240</v>
          </cell>
          <cell r="B598" t="str">
            <v>퍼레이드의 선두 카렌</v>
          </cell>
        </row>
        <row r="599">
          <cell r="A599">
            <v>10241</v>
          </cell>
          <cell r="B599" t="str">
            <v>금발의 시노부</v>
          </cell>
        </row>
        <row r="600">
          <cell r="A600">
            <v>10242</v>
          </cell>
          <cell r="B600" t="str">
            <v>금발의 시노부</v>
          </cell>
        </row>
        <row r="601">
          <cell r="A601">
            <v>10243</v>
          </cell>
          <cell r="B601" t="str">
            <v>금발나라 공주님 앨리스</v>
          </cell>
        </row>
        <row r="602">
          <cell r="A602">
            <v>10244</v>
          </cell>
          <cell r="B602" t="str">
            <v>금발나라 공주님 앨리스</v>
          </cell>
        </row>
        <row r="603">
          <cell r="A603">
            <v>10245</v>
          </cell>
          <cell r="B603" t="str">
            <v>인어공주 아야</v>
          </cell>
        </row>
        <row r="604">
          <cell r="A604">
            <v>10246</v>
          </cell>
          <cell r="B604" t="str">
            <v>인어공주 아야</v>
          </cell>
        </row>
        <row r="605">
          <cell r="A605">
            <v>10247</v>
          </cell>
          <cell r="B605" t="str">
            <v>왕자님 요우코</v>
          </cell>
        </row>
        <row r="606">
          <cell r="A606">
            <v>10248</v>
          </cell>
          <cell r="B606" t="str">
            <v>왕자님 요우코</v>
          </cell>
        </row>
        <row r="607">
          <cell r="A607">
            <v>10249</v>
          </cell>
          <cell r="B607" t="str">
            <v>해적 카렌</v>
          </cell>
        </row>
        <row r="608">
          <cell r="A608">
            <v>10250</v>
          </cell>
          <cell r="B608" t="str">
            <v>해적 카렌</v>
          </cell>
        </row>
        <row r="609">
          <cell r="A609">
            <v>10251</v>
          </cell>
          <cell r="B609" t="str">
            <v>시구하는 시노부</v>
          </cell>
        </row>
        <row r="610">
          <cell r="A610">
            <v>10252</v>
          </cell>
          <cell r="B610" t="str">
            <v>시구하는 시노부</v>
          </cell>
        </row>
        <row r="611">
          <cell r="A611">
            <v>10253</v>
          </cell>
          <cell r="B611" t="str">
            <v>홈런타자 앨리스</v>
          </cell>
        </row>
        <row r="612">
          <cell r="A612">
            <v>10254</v>
          </cell>
          <cell r="B612" t="str">
            <v>홈런타자 앨리스</v>
          </cell>
        </row>
        <row r="613">
          <cell r="A613">
            <v>10255</v>
          </cell>
          <cell r="B613" t="str">
            <v>치어걸 아야</v>
          </cell>
        </row>
        <row r="614">
          <cell r="A614">
            <v>10256</v>
          </cell>
          <cell r="B614" t="str">
            <v>치어걸 아야</v>
          </cell>
        </row>
        <row r="615">
          <cell r="A615">
            <v>10257</v>
          </cell>
          <cell r="B615" t="str">
            <v>4번타자 요우코</v>
          </cell>
        </row>
        <row r="616">
          <cell r="A616">
            <v>10258</v>
          </cell>
          <cell r="B616" t="str">
            <v>4번타자 요우코</v>
          </cell>
        </row>
        <row r="617">
          <cell r="A617">
            <v>10259</v>
          </cell>
          <cell r="B617" t="str">
            <v>치어리더 카렌</v>
          </cell>
        </row>
        <row r="618">
          <cell r="A618">
            <v>10260</v>
          </cell>
          <cell r="B618" t="str">
            <v>치어리더 카렌</v>
          </cell>
        </row>
        <row r="619">
          <cell r="A619">
            <v>10261</v>
          </cell>
          <cell r="B619" t="str">
            <v>메이드 찻집에 어서오세요 시노부</v>
          </cell>
        </row>
        <row r="620">
          <cell r="A620">
            <v>10262</v>
          </cell>
          <cell r="B620" t="str">
            <v>메이드 찻집에 어서오세요 시노부</v>
          </cell>
        </row>
        <row r="621">
          <cell r="A621">
            <v>10263</v>
          </cell>
          <cell r="B621" t="str">
            <v>메이드 찻집에 어서오세요 앨리스</v>
          </cell>
        </row>
        <row r="622">
          <cell r="A622">
            <v>10264</v>
          </cell>
          <cell r="B622" t="str">
            <v>메이드 찻집에 어서오세요 앨리스</v>
          </cell>
        </row>
        <row r="623">
          <cell r="A623">
            <v>10265</v>
          </cell>
          <cell r="B623" t="str">
            <v>주문은 무엇입니까? 아야</v>
          </cell>
        </row>
        <row r="624">
          <cell r="A624">
            <v>10266</v>
          </cell>
          <cell r="B624" t="str">
            <v>주문은 무엇입니까? 아야</v>
          </cell>
        </row>
        <row r="625">
          <cell r="A625">
            <v>10267</v>
          </cell>
          <cell r="B625" t="str">
            <v>주문은 무엇입니까? 요우코</v>
          </cell>
        </row>
        <row r="626">
          <cell r="A626">
            <v>10268</v>
          </cell>
          <cell r="B626" t="str">
            <v>주문은 무엇입니까? 요우코</v>
          </cell>
        </row>
        <row r="627">
          <cell r="A627">
            <v>10269</v>
          </cell>
          <cell r="B627" t="str">
            <v>주문은 무엇입니까? 카렌</v>
          </cell>
        </row>
        <row r="628">
          <cell r="A628">
            <v>10270</v>
          </cell>
          <cell r="B628" t="str">
            <v>주문은 무엇입니까? 카렌</v>
          </cell>
        </row>
        <row r="629">
          <cell r="A629">
            <v>10271</v>
          </cell>
          <cell r="B629" t="str">
            <v>메이 브라이드 시노부</v>
          </cell>
        </row>
        <row r="630">
          <cell r="A630">
            <v>10272</v>
          </cell>
          <cell r="B630" t="str">
            <v>메이 브라이드 시노부</v>
          </cell>
        </row>
        <row r="631">
          <cell r="A631">
            <v>10273</v>
          </cell>
          <cell r="B631" t="str">
            <v>메이 브라이드 앨리스</v>
          </cell>
        </row>
        <row r="632">
          <cell r="A632">
            <v>10274</v>
          </cell>
          <cell r="B632" t="str">
            <v>메이 브라이드 앨리스</v>
          </cell>
        </row>
        <row r="633">
          <cell r="A633">
            <v>10275</v>
          </cell>
          <cell r="B633" t="str">
            <v>메이 브라이드 아야</v>
          </cell>
        </row>
        <row r="634">
          <cell r="A634">
            <v>10276</v>
          </cell>
          <cell r="B634" t="str">
            <v>메이 브라이드 아야</v>
          </cell>
        </row>
        <row r="635">
          <cell r="A635">
            <v>10277</v>
          </cell>
          <cell r="B635" t="str">
            <v>메이 브라이드 요우코</v>
          </cell>
        </row>
        <row r="636">
          <cell r="A636">
            <v>10278</v>
          </cell>
          <cell r="B636" t="str">
            <v>메이 브라이드 요우코</v>
          </cell>
        </row>
        <row r="637">
          <cell r="A637">
            <v>10279</v>
          </cell>
          <cell r="B637" t="str">
            <v>메이 브라이드 카렌</v>
          </cell>
        </row>
        <row r="638">
          <cell r="A638">
            <v>10280</v>
          </cell>
          <cell r="B638" t="str">
            <v>메이 브라이드 카렌</v>
          </cell>
        </row>
        <row r="639">
          <cell r="A639">
            <v>10281</v>
          </cell>
          <cell r="B639" t="str">
            <v>풀 사이드 시노부</v>
          </cell>
        </row>
        <row r="640">
          <cell r="A640">
            <v>10282</v>
          </cell>
          <cell r="B640" t="str">
            <v>풀 사이드 시노부</v>
          </cell>
        </row>
        <row r="641">
          <cell r="A641">
            <v>10283</v>
          </cell>
          <cell r="B641" t="str">
            <v>풀 사이드 앨리스</v>
          </cell>
        </row>
        <row r="642">
          <cell r="A642">
            <v>10284</v>
          </cell>
          <cell r="B642" t="str">
            <v>풀 사이드 앨리스</v>
          </cell>
        </row>
        <row r="643">
          <cell r="A643">
            <v>10285</v>
          </cell>
          <cell r="B643" t="str">
            <v>풀 사이드 아야</v>
          </cell>
        </row>
        <row r="644">
          <cell r="A644">
            <v>10286</v>
          </cell>
          <cell r="B644" t="str">
            <v>풀 사이드 아야</v>
          </cell>
        </row>
        <row r="645">
          <cell r="A645">
            <v>10287</v>
          </cell>
          <cell r="B645" t="str">
            <v>풀 사이드 요우코</v>
          </cell>
        </row>
        <row r="646">
          <cell r="A646">
            <v>10288</v>
          </cell>
          <cell r="B646" t="str">
            <v>풀 사이드 요우코</v>
          </cell>
        </row>
        <row r="647">
          <cell r="A647">
            <v>10289</v>
          </cell>
          <cell r="B647" t="str">
            <v>풀 사이드 카렌</v>
          </cell>
        </row>
        <row r="648">
          <cell r="A648">
            <v>10290</v>
          </cell>
          <cell r="B648" t="str">
            <v>풀 사이드 카렌</v>
          </cell>
        </row>
        <row r="649">
          <cell r="A649">
            <v>10291</v>
          </cell>
          <cell r="B649" t="str">
            <v>신년의 무녀 시노부</v>
          </cell>
        </row>
        <row r="650">
          <cell r="A650">
            <v>10292</v>
          </cell>
          <cell r="B650" t="str">
            <v>신년의 무녀 시노부</v>
          </cell>
        </row>
        <row r="651">
          <cell r="A651">
            <v>10293</v>
          </cell>
          <cell r="B651" t="str">
            <v>신년의 무녀 앨리스</v>
          </cell>
        </row>
        <row r="652">
          <cell r="A652">
            <v>10294</v>
          </cell>
          <cell r="B652" t="str">
            <v>신년의 무녀 앨리스</v>
          </cell>
        </row>
        <row r="653">
          <cell r="A653">
            <v>10295</v>
          </cell>
          <cell r="B653" t="str">
            <v>신년의 무녀 아야</v>
          </cell>
        </row>
        <row r="654">
          <cell r="A654">
            <v>10296</v>
          </cell>
          <cell r="B654" t="str">
            <v>신년의 무녀 아야</v>
          </cell>
        </row>
        <row r="655">
          <cell r="A655">
            <v>10297</v>
          </cell>
          <cell r="B655" t="str">
            <v>신년의 무녀 요우코</v>
          </cell>
        </row>
        <row r="656">
          <cell r="A656">
            <v>10298</v>
          </cell>
          <cell r="B656" t="str">
            <v>신년의 무녀 요우코</v>
          </cell>
        </row>
        <row r="657">
          <cell r="A657">
            <v>10299</v>
          </cell>
          <cell r="B657" t="str">
            <v>신년의 무녀 카렌</v>
          </cell>
        </row>
        <row r="658">
          <cell r="A658">
            <v>10300</v>
          </cell>
          <cell r="B658" t="str">
            <v>신년의 무녀 카렌</v>
          </cell>
        </row>
        <row r="659">
          <cell r="A659">
            <v>10301</v>
          </cell>
          <cell r="B659" t="str">
            <v>불꽃구경 시노부</v>
          </cell>
        </row>
        <row r="660">
          <cell r="A660">
            <v>10302</v>
          </cell>
          <cell r="B660" t="str">
            <v>불꽃구경 시노부</v>
          </cell>
        </row>
        <row r="661">
          <cell r="A661">
            <v>10303</v>
          </cell>
          <cell r="B661" t="str">
            <v>불꽃구경 앨리스</v>
          </cell>
        </row>
        <row r="662">
          <cell r="A662">
            <v>10304</v>
          </cell>
          <cell r="B662" t="str">
            <v>불꽃구경 앨리스</v>
          </cell>
        </row>
        <row r="663">
          <cell r="A663">
            <v>10305</v>
          </cell>
          <cell r="B663" t="str">
            <v>불꽃구경 아야</v>
          </cell>
        </row>
        <row r="664">
          <cell r="A664">
            <v>10306</v>
          </cell>
          <cell r="B664" t="str">
            <v>불꽃구경 아야</v>
          </cell>
        </row>
        <row r="665">
          <cell r="A665">
            <v>10307</v>
          </cell>
          <cell r="B665" t="str">
            <v>불꽃구경 요우코</v>
          </cell>
        </row>
        <row r="666">
          <cell r="A666">
            <v>10308</v>
          </cell>
          <cell r="B666" t="str">
            <v>불꽃구경 요우코</v>
          </cell>
        </row>
        <row r="667">
          <cell r="A667">
            <v>10309</v>
          </cell>
          <cell r="B667" t="str">
            <v>불꽃구경 카렌</v>
          </cell>
        </row>
        <row r="668">
          <cell r="A668">
            <v>10310</v>
          </cell>
          <cell r="B668" t="str">
            <v>불꽃구경 카렌</v>
          </cell>
        </row>
        <row r="669">
          <cell r="A669">
            <v>10311</v>
          </cell>
          <cell r="B669" t="str">
            <v>해변의 시노부</v>
          </cell>
        </row>
        <row r="670">
          <cell r="A670">
            <v>10312</v>
          </cell>
          <cell r="B670" t="str">
            <v>해변의 시노부</v>
          </cell>
        </row>
        <row r="671">
          <cell r="A671">
            <v>10313</v>
          </cell>
          <cell r="B671" t="str">
            <v>해변의 앨리스</v>
          </cell>
        </row>
        <row r="672">
          <cell r="A672">
            <v>10314</v>
          </cell>
          <cell r="B672" t="str">
            <v>해변의 앨리스</v>
          </cell>
        </row>
        <row r="673">
          <cell r="A673">
            <v>10315</v>
          </cell>
          <cell r="B673" t="str">
            <v>해변의 아야</v>
          </cell>
        </row>
        <row r="674">
          <cell r="A674">
            <v>10316</v>
          </cell>
          <cell r="B674" t="str">
            <v>해변의 아야</v>
          </cell>
        </row>
        <row r="675">
          <cell r="A675">
            <v>10317</v>
          </cell>
          <cell r="B675" t="str">
            <v>해변의 요우코</v>
          </cell>
        </row>
        <row r="676">
          <cell r="A676">
            <v>10318</v>
          </cell>
          <cell r="B676" t="str">
            <v>해변의 요우코</v>
          </cell>
        </row>
        <row r="677">
          <cell r="A677">
            <v>10319</v>
          </cell>
          <cell r="B677" t="str">
            <v>해변의 카렌</v>
          </cell>
        </row>
        <row r="678">
          <cell r="A678">
            <v>10320</v>
          </cell>
          <cell r="B678" t="str">
            <v>해변의 카렌</v>
          </cell>
        </row>
        <row r="679">
          <cell r="A679">
            <v>10347</v>
          </cell>
          <cell r="B679" t="str">
            <v>언제나의 이사미</v>
          </cell>
        </row>
        <row r="680">
          <cell r="A680">
            <v>10348</v>
          </cell>
          <cell r="B680" t="str">
            <v>언제나의 이사미</v>
          </cell>
        </row>
        <row r="681">
          <cell r="A681">
            <v>10349</v>
          </cell>
          <cell r="B681" t="str">
            <v>언제나의 카렌</v>
          </cell>
        </row>
        <row r="682">
          <cell r="A682">
            <v>10350</v>
          </cell>
          <cell r="B682" t="str">
            <v>언제나의 카렌</v>
          </cell>
        </row>
        <row r="683">
          <cell r="A683">
            <v>10351</v>
          </cell>
          <cell r="B683" t="str">
            <v>테니스부 요우코</v>
          </cell>
        </row>
        <row r="684">
          <cell r="A684">
            <v>10352</v>
          </cell>
          <cell r="B684" t="str">
            <v>테니스부 요우코</v>
          </cell>
        </row>
        <row r="685">
          <cell r="A685">
            <v>20001</v>
          </cell>
          <cell r="B685" t="str">
            <v>하로-!</v>
          </cell>
        </row>
        <row r="686">
          <cell r="A686">
            <v>20002</v>
          </cell>
          <cell r="B686" t="str">
            <v>곤니치와-!</v>
          </cell>
        </row>
        <row r="687">
          <cell r="A687">
            <v>20003</v>
          </cell>
          <cell r="B687" t="str">
            <v>아…안녕?</v>
          </cell>
        </row>
        <row r="688">
          <cell r="A688">
            <v>20004</v>
          </cell>
          <cell r="B688" t="str">
            <v>여~ 안녕!</v>
          </cell>
        </row>
        <row r="689">
          <cell r="A689">
            <v>20005</v>
          </cell>
          <cell r="B689" t="str">
            <v>안녕하세요오?!</v>
          </cell>
        </row>
        <row r="690">
          <cell r="A690">
            <v>20006</v>
          </cell>
          <cell r="B690" t="str">
            <v>안녕하세요?</v>
          </cell>
        </row>
        <row r="691">
          <cell r="A691">
            <v>20007</v>
          </cell>
          <cell r="B691" t="str">
            <v>안녕?</v>
          </cell>
        </row>
        <row r="692">
          <cell r="A692">
            <v>20008</v>
          </cell>
          <cell r="B692" t="str">
            <v>아라, 모두 안녕하세요?</v>
          </cell>
        </row>
        <row r="693">
          <cell r="A693">
            <v>20009</v>
          </cell>
          <cell r="B693" t="str">
            <v>안녕하십니까?</v>
          </cell>
        </row>
        <row r="694">
          <cell r="A694">
            <v>20010</v>
          </cell>
          <cell r="B694" t="str">
            <v>응, 안녕.</v>
          </cell>
        </row>
        <row r="695">
          <cell r="A695">
            <v>20011</v>
          </cell>
          <cell r="B695" t="str">
            <v>어, 안녕.</v>
          </cell>
        </row>
        <row r="696">
          <cell r="A696">
            <v>20012</v>
          </cell>
          <cell r="B696" t="str">
            <v>좋은 아침이에요!</v>
          </cell>
        </row>
        <row r="697">
          <cell r="A697">
            <v>20013</v>
          </cell>
          <cell r="B697" t="str">
            <v>Good Morning!</v>
          </cell>
        </row>
        <row r="698">
          <cell r="A698">
            <v>20014</v>
          </cell>
          <cell r="B698" t="str">
            <v>좋은 아침이야!</v>
          </cell>
        </row>
        <row r="699">
          <cell r="A699">
            <v>20015</v>
          </cell>
          <cell r="B699" t="str">
            <v>오! 잘 잤어?</v>
          </cell>
        </row>
        <row r="700">
          <cell r="A700">
            <v>20016</v>
          </cell>
          <cell r="B700" t="str">
            <v>오늘도 원기 가득입니다!</v>
          </cell>
        </row>
        <row r="701">
          <cell r="A701">
            <v>20017</v>
          </cell>
          <cell r="B701" t="str">
            <v>아!... 카렌, 안녕?</v>
          </cell>
        </row>
        <row r="702">
          <cell r="A702">
            <v>20018</v>
          </cell>
          <cell r="B702" t="str">
            <v>좋은 아침-</v>
          </cell>
        </row>
        <row r="703">
          <cell r="A703">
            <v>20019</v>
          </cell>
          <cell r="B703" t="str">
            <v>마, 아침 공기가 포근하네요~</v>
          </cell>
        </row>
        <row r="704">
          <cell r="A704">
            <v>20020</v>
          </cell>
          <cell r="B704" t="str">
            <v>조, 좋은 아침입니다! 카라스마 선생님!</v>
          </cell>
        </row>
        <row r="705">
          <cell r="A705">
            <v>20021</v>
          </cell>
          <cell r="B705" t="str">
            <v>그냥 달리면 괜찮아요!</v>
          </cell>
        </row>
        <row r="706">
          <cell r="A706">
            <v>20022</v>
          </cell>
          <cell r="B706" t="str">
            <v>하아…. 날 버리고 먼저 가…</v>
          </cell>
        </row>
        <row r="707">
          <cell r="A707">
            <v>20023</v>
          </cell>
          <cell r="B707" t="str">
            <v>체육따위, 없어져 버리면 좋을텐데…</v>
          </cell>
        </row>
        <row r="708">
          <cell r="A708">
            <v>20024</v>
          </cell>
          <cell r="B708" t="str">
            <v>몸을 좀 움직여 보라고!</v>
          </cell>
        </row>
        <row r="709">
          <cell r="A709">
            <v>20025</v>
          </cell>
          <cell r="B709" t="str">
            <v>이걸 받아보는 겁니다! 에잇~</v>
          </cell>
        </row>
        <row r="710">
          <cell r="A710">
            <v>20026</v>
          </cell>
          <cell r="B710" t="str">
            <v>달리기 정도는 할 수 있어요!</v>
          </cell>
        </row>
        <row r="711">
          <cell r="A711">
            <v>20027</v>
          </cell>
          <cell r="B711" t="str">
            <v>고등학생일 때, 정말 즐거웠어요~</v>
          </cell>
        </row>
        <row r="712">
          <cell r="A712">
            <v>20028</v>
          </cell>
          <cell r="B712" t="str">
            <v>그건 역시 카라스마 선생님…!</v>
          </cell>
        </row>
        <row r="713">
          <cell r="A713">
            <v>20029</v>
          </cell>
          <cell r="B713" t="str">
            <v>달콤한 과자를 당신에게!</v>
          </cell>
        </row>
        <row r="714">
          <cell r="A714">
            <v>20030</v>
          </cell>
          <cell r="B714" t="str">
            <v>특별히 만든 Sweets야!</v>
          </cell>
        </row>
        <row r="715">
          <cell r="A715">
            <v>20031</v>
          </cell>
          <cell r="B715" t="str">
            <v>처음 해보는 거지만… 괜찮게 됐네</v>
          </cell>
        </row>
        <row r="716">
          <cell r="A716">
            <v>20032</v>
          </cell>
          <cell r="B716" t="str">
            <v>어때? 맛있지!</v>
          </cell>
        </row>
        <row r="717">
          <cell r="A717">
            <v>20033</v>
          </cell>
          <cell r="B717" t="str">
            <v>영국의 맛을 보여드리겠습니다!</v>
          </cell>
        </row>
        <row r="718">
          <cell r="A718">
            <v>20034</v>
          </cell>
          <cell r="B718" t="str">
            <v>범인은… 당신이에요!</v>
          </cell>
        </row>
        <row r="719">
          <cell r="A719">
            <v>20035</v>
          </cell>
          <cell r="B719" t="str">
            <v>단서는 어디에 있을까나?</v>
          </cell>
        </row>
        <row r="720">
          <cell r="A720">
            <v>20036</v>
          </cell>
          <cell r="B720" t="str">
            <v>쉿! 비밀이에요.</v>
          </cell>
        </row>
        <row r="721">
          <cell r="A721">
            <v>20037</v>
          </cell>
          <cell r="B721" t="str">
            <v>흐음. 단서를 찾아 보실까!</v>
          </cell>
        </row>
        <row r="722">
          <cell r="A722">
            <v>20038</v>
          </cell>
          <cell r="B722" t="str">
            <v>명탐정 카렌에게 맡겨두는 겁니다!</v>
          </cell>
        </row>
        <row r="723">
          <cell r="A723">
            <v>20039</v>
          </cell>
          <cell r="B723" t="str">
            <v>안녕히 주무세요오~ 코오…</v>
          </cell>
        </row>
        <row r="724">
          <cell r="A724">
            <v>20040</v>
          </cell>
          <cell r="B724" t="str">
            <v>잘 자! 시노부!</v>
          </cell>
        </row>
        <row r="725">
          <cell r="A725">
            <v>20041</v>
          </cell>
          <cell r="B725" t="str">
            <v>꾸…꿈에 요우코가 나와버려!</v>
          </cell>
        </row>
        <row r="726">
          <cell r="A726">
            <v>20042</v>
          </cell>
          <cell r="B726" t="str">
            <v>아야? 잠이 잘 안오나?</v>
          </cell>
        </row>
        <row r="727">
          <cell r="A727">
            <v>20043</v>
          </cell>
          <cell r="B727" t="str">
            <v>하하! 이 밤을 불태우는 겁니다!</v>
          </cell>
        </row>
        <row r="728">
          <cell r="A728">
            <v>20044</v>
          </cell>
          <cell r="B728" t="str">
            <v>헤에… 파자마 파티네. 오랜만이야…</v>
          </cell>
        </row>
        <row r="729">
          <cell r="A729">
            <v>20045</v>
          </cell>
          <cell r="B729" t="str">
            <v>쿠제하시 선생님, 좋은 꿈 꾸세요.</v>
          </cell>
        </row>
        <row r="730">
          <cell r="A730">
            <v>20046</v>
          </cell>
          <cell r="B730" t="str">
            <v>네. 카라스마 선생님! 안녕히 주무세요!</v>
          </cell>
        </row>
        <row r="731">
          <cell r="A731">
            <v>20047</v>
          </cell>
          <cell r="B731" t="str">
            <v>잘 자.</v>
          </cell>
        </row>
        <row r="732">
          <cell r="A732">
            <v>20048</v>
          </cell>
          <cell r="B732" t="str">
            <v>잘 자~</v>
          </cell>
        </row>
        <row r="733">
          <cell r="A733">
            <v>20049</v>
          </cell>
          <cell r="B733" t="str">
            <v>홈스테이 갔을 땐 정말 즐거웠어요!</v>
          </cell>
        </row>
        <row r="734">
          <cell r="A734">
            <v>20050</v>
          </cell>
          <cell r="B734" t="str">
            <v>우리 집엔 시노 Day가 있어!</v>
          </cell>
        </row>
        <row r="735">
          <cell r="A735">
            <v>20051</v>
          </cell>
          <cell r="B735" t="str">
            <v>중학교때 요우코와 처음 만났지…</v>
          </cell>
        </row>
        <row r="736">
          <cell r="A736">
            <v>20052</v>
          </cell>
          <cell r="B736" t="str">
            <v>그때 아야는 정말~</v>
          </cell>
        </row>
        <row r="737">
          <cell r="A737">
            <v>20053</v>
          </cell>
          <cell r="B737" t="str">
            <v>아하하! 이젠 내가 앨리스보다 큽니다!</v>
          </cell>
        </row>
        <row r="738">
          <cell r="A738">
            <v>20054</v>
          </cell>
          <cell r="B738" t="str">
            <v>정말… 못말리는 여동생들이네.</v>
          </cell>
        </row>
        <row r="739">
          <cell r="A739">
            <v>20055</v>
          </cell>
          <cell r="B739" t="str">
            <v>전 고등학생 때부터 이 학교가 좋았어요!</v>
          </cell>
        </row>
        <row r="740">
          <cell r="A740">
            <v>20056</v>
          </cell>
          <cell r="B740" t="str">
            <v>카라스마 선생님은 변함없으시네요.</v>
          </cell>
        </row>
        <row r="741">
          <cell r="A741">
            <v>20057</v>
          </cell>
          <cell r="B741" t="str">
            <v>후아아~ 잔업, 잔업;;;</v>
          </cell>
        </row>
        <row r="742">
          <cell r="A742">
            <v>20058</v>
          </cell>
          <cell r="B742" t="str">
            <v>시노, 힘 내! 내 응원이야!</v>
          </cell>
        </row>
        <row r="743">
          <cell r="A743">
            <v>20059</v>
          </cell>
          <cell r="B743" t="str">
            <v>아이, 참! 바쁘단 말야!</v>
          </cell>
        </row>
        <row r="744">
          <cell r="A744">
            <v>20060</v>
          </cell>
          <cell r="B744" t="str">
            <v>역시 도시락은 하아벤이 최고야!</v>
          </cell>
        </row>
        <row r="745">
          <cell r="A745">
            <v>20061</v>
          </cell>
          <cell r="B745" t="str">
            <v>출근해도 졸립니다... Zzz….</v>
          </cell>
        </row>
        <row r="746">
          <cell r="A746">
            <v>20062</v>
          </cell>
          <cell r="B746" t="str">
            <v>너희들, 일은 확실히 해야지?</v>
          </cell>
        </row>
        <row r="747">
          <cell r="A747">
            <v>20063</v>
          </cell>
          <cell r="B747" t="str">
            <v>모두와 함께 즐기는 휴일은 즐거워요!</v>
          </cell>
        </row>
        <row r="748">
          <cell r="A748">
            <v>20064</v>
          </cell>
          <cell r="B748" t="str">
            <v>시노~! 주말은 즐겁게 보내자!</v>
          </cell>
        </row>
        <row r="749">
          <cell r="A749">
            <v>20065</v>
          </cell>
          <cell r="B749" t="str">
            <v>역시 쇼핑몰에는 멋진 옷들이 많네…</v>
          </cell>
        </row>
        <row r="750">
          <cell r="A750">
            <v>20066</v>
          </cell>
          <cell r="B750" t="str">
            <v>아야? 어디 한눈 파는거야. 두고갈거야~</v>
          </cell>
        </row>
        <row r="751">
          <cell r="A751">
            <v>20067</v>
          </cell>
          <cell r="B751" t="str">
            <v>간만에 즐거운 휴일에 잔뜩 노는 겁니다!</v>
          </cell>
        </row>
        <row r="752">
          <cell r="A752">
            <v>20068</v>
          </cell>
          <cell r="B752" t="str">
            <v>후훗, 정말 귀엽다니깐.</v>
          </cell>
        </row>
        <row r="753">
          <cell r="A753">
            <v>20069</v>
          </cell>
          <cell r="B753" t="str">
            <v>쿠제하시 선생님, 휴일엔 어꺠에 힘을 빼도 괜찮아요~</v>
          </cell>
        </row>
        <row r="754">
          <cell r="A754">
            <v>20070</v>
          </cell>
          <cell r="B754" t="str">
            <v>어깨에 힘을…! 알겠습니다!</v>
          </cell>
        </row>
        <row r="755">
          <cell r="A755">
            <v>20071</v>
          </cell>
          <cell r="B755" t="str">
            <v>아프지 않게 잘 해드릴 수 있어요!</v>
          </cell>
        </row>
        <row r="756">
          <cell r="A756">
            <v>20072</v>
          </cell>
          <cell r="B756" t="str">
            <v>어디…가 아파? 여기?</v>
          </cell>
        </row>
        <row r="757">
          <cell r="A757">
            <v>20073</v>
          </cell>
          <cell r="B757" t="str">
            <v>이 약을 먹으면 괜찮아 질거에요</v>
          </cell>
        </row>
        <row r="758">
          <cell r="A758">
            <v>20074</v>
          </cell>
          <cell r="B758" t="str">
            <v>열이 있다고? 어디어디…</v>
          </cell>
        </row>
        <row r="759">
          <cell r="A759">
            <v>20075</v>
          </cell>
          <cell r="B759" t="str">
            <v>이 주사 한 방이면 다 나을겁니다!</v>
          </cell>
        </row>
        <row r="760">
          <cell r="A760">
            <v>20076</v>
          </cell>
          <cell r="B760" t="str">
            <v>아~ 오늘도 즐거운 날이네요!</v>
          </cell>
        </row>
        <row r="761">
          <cell r="A761">
            <v>20077</v>
          </cell>
          <cell r="B761" t="str">
            <v>그럼요. 시노 부인.</v>
          </cell>
        </row>
        <row r="762">
          <cell r="A762">
            <v>20078</v>
          </cell>
          <cell r="B762" t="str">
            <v>아이, 정말! 바쁘니까 빨리빨리 좀 해줘!</v>
          </cell>
        </row>
        <row r="763">
          <cell r="A763">
            <v>20079</v>
          </cell>
          <cell r="B763" t="str">
            <v>그까이꺼 천천히 해도 되잖아~</v>
          </cell>
        </row>
        <row r="764">
          <cell r="A764">
            <v>20080</v>
          </cell>
          <cell r="B764" t="str">
            <v>어서오세요~! 맛있는 만두가 있습니다! 입니다!</v>
          </cell>
        </row>
        <row r="765">
          <cell r="A765">
            <v>20081</v>
          </cell>
          <cell r="B765" t="str">
            <v>꼼짝마!</v>
          </cell>
        </row>
        <row r="766">
          <cell r="A766">
            <v>20082</v>
          </cell>
          <cell r="B766" t="str">
            <v>선물은… 바로 저에요!</v>
          </cell>
        </row>
        <row r="767">
          <cell r="A767">
            <v>20083</v>
          </cell>
          <cell r="B767" t="str">
            <v>내 선물도 나야! 축하해, 시노!</v>
          </cell>
        </row>
        <row r="768">
          <cell r="A768">
            <v>20084</v>
          </cell>
          <cell r="B768" t="str">
            <v>딱히 신경써서 만든건 아니니까 말야!</v>
          </cell>
        </row>
        <row r="769">
          <cell r="A769">
            <v>20085</v>
          </cell>
          <cell r="B769" t="str">
            <v>생일 축하해! 언제나 고마워.</v>
          </cell>
        </row>
        <row r="770">
          <cell r="A770">
            <v>20086</v>
          </cell>
          <cell r="B770" t="str">
            <v>Happy Birthday! 입니다!</v>
          </cell>
        </row>
        <row r="771">
          <cell r="A771">
            <v>20087</v>
          </cell>
          <cell r="B771" t="str">
            <v>제가 부드럽게 할 수 있을까요?</v>
          </cell>
        </row>
        <row r="772">
          <cell r="A772">
            <v>20088</v>
          </cell>
          <cell r="B772" t="str">
            <v>시노! 체조, 생각보다 재미있어!</v>
          </cell>
        </row>
        <row r="773">
          <cell r="A773">
            <v>20089</v>
          </cell>
          <cell r="B773" t="str">
            <v>자, 갈고 닦은 실력을 보여줄테니까!</v>
          </cell>
        </row>
        <row r="774">
          <cell r="A774">
            <v>20090</v>
          </cell>
          <cell r="B774" t="str">
            <v>곤봉체조? 이렇게 하는거야?!</v>
          </cell>
        </row>
        <row r="775">
          <cell r="A775">
            <v>20091</v>
          </cell>
          <cell r="B775" t="str">
            <v>훌라후프는 재미있는 운동기구입니다!</v>
          </cell>
        </row>
        <row r="776">
          <cell r="A776">
            <v>20092</v>
          </cell>
          <cell r="B776" t="str">
            <v>과녁을 노리고… 쏩니다!</v>
          </cell>
        </row>
        <row r="777">
          <cell r="A777">
            <v>20093</v>
          </cell>
          <cell r="B777" t="str">
            <v>이런 일본풍의 운동도 좋아해!</v>
          </cell>
        </row>
        <row r="778">
          <cell r="A778">
            <v>20094</v>
          </cell>
          <cell r="B778" t="str">
            <v>으… 자꾸 손이 떨리네…</v>
          </cell>
        </row>
        <row r="779">
          <cell r="A779">
            <v>20095</v>
          </cell>
          <cell r="B779" t="str">
            <v>헤헤, 맞추는 건 식은 죽 먹기지!</v>
          </cell>
        </row>
        <row r="780">
          <cell r="A780">
            <v>20096</v>
          </cell>
          <cell r="B780" t="str">
            <v>One shot, One Kill! 입니다!</v>
          </cell>
        </row>
        <row r="781">
          <cell r="A781">
            <v>20097</v>
          </cell>
          <cell r="B781" t="str">
            <v>앨리스! 봐요! 눈이 예뻐요~</v>
          </cell>
        </row>
        <row r="782">
          <cell r="A782">
            <v>20098</v>
          </cell>
          <cell r="B782" t="str">
            <v>응! 일본의 눈… 정말 아름다워!</v>
          </cell>
        </row>
        <row r="783">
          <cell r="A783">
            <v>20099</v>
          </cell>
          <cell r="B783" t="str">
            <v>으… 요우코 앞인데 자꾸 넘어지게 되네…</v>
          </cell>
        </row>
        <row r="784">
          <cell r="A784">
            <v>20100</v>
          </cell>
          <cell r="B784" t="str">
            <v>아야! 다치지 않았어?</v>
          </cell>
        </row>
        <row r="785">
          <cell r="A785">
            <v>20101</v>
          </cell>
          <cell r="B785" t="str">
            <v>하하! 요우코의 얼굴이 홍당무입니다!</v>
          </cell>
        </row>
        <row r="786">
          <cell r="A786">
            <v>20102</v>
          </cell>
          <cell r="B786" t="str">
            <v>제가 그렇게 예쁜가요?</v>
          </cell>
        </row>
        <row r="787">
          <cell r="A787">
            <v>20103</v>
          </cell>
          <cell r="B787" t="str">
            <v>신데렐라에게 마법을!</v>
          </cell>
        </row>
        <row r="788">
          <cell r="A788">
            <v>20104</v>
          </cell>
          <cell r="B788" t="str">
            <v>곧 12시야! 서두르지 않으면…</v>
          </cell>
        </row>
        <row r="789">
          <cell r="A789">
            <v>20105</v>
          </cell>
          <cell r="B789" t="str">
            <v>숲 속 할머니 집으로 가자!</v>
          </cell>
        </row>
        <row r="790">
          <cell r="A790">
            <v>20106</v>
          </cell>
          <cell r="B790" t="str">
            <v>빨간모자야, 왔구나입니다. 후후후…</v>
          </cell>
        </row>
        <row r="791">
          <cell r="A791">
            <v>20107</v>
          </cell>
          <cell r="B791" t="str">
            <v>이거 봐요! 금발이에요!</v>
          </cell>
        </row>
        <row r="792">
          <cell r="A792">
            <v>20108</v>
          </cell>
          <cell r="B792" t="str">
            <v>이렇게 글을 쓰는 것도 색다르네!</v>
          </cell>
        </row>
        <row r="793">
          <cell r="A793">
            <v>20109</v>
          </cell>
          <cell r="B793" t="str">
            <v>서도는 원래 이렇게 하는거야!</v>
          </cell>
        </row>
        <row r="794">
          <cell r="A794">
            <v>20110</v>
          </cell>
          <cell r="B794" t="str">
            <v>역시 쓴다면 크게크게 써야지!</v>
          </cell>
        </row>
        <row r="795">
          <cell r="A795">
            <v>20111</v>
          </cell>
          <cell r="B795" t="str">
            <v>전 자유로운 영혼입니다!</v>
          </cell>
        </row>
        <row r="796">
          <cell r="A796">
            <v>20112</v>
          </cell>
          <cell r="B796" t="str">
            <v>다 함께 축제를 즐겨주세요!</v>
          </cell>
        </row>
        <row r="797">
          <cell r="A797">
            <v>20113</v>
          </cell>
          <cell r="B797" t="str">
            <v>앞으로! 오늘은 신나는 날이야!</v>
          </cell>
        </row>
        <row r="798">
          <cell r="A798">
            <v>20114</v>
          </cell>
          <cell r="B798" t="str">
            <v>조금은 부끄럽지만, 오늘만큼은 신나게 갈거야!</v>
          </cell>
        </row>
        <row r="799">
          <cell r="A799">
            <v>20115</v>
          </cell>
          <cell r="B799" t="str">
            <v>이야~! 기운이 넘치니, 좋은데?</v>
          </cell>
        </row>
        <row r="800">
          <cell r="A800">
            <v>20116</v>
          </cell>
          <cell r="B800" t="str">
            <v>모두 즐겁게! 입니다!</v>
          </cell>
        </row>
        <row r="801">
          <cell r="A801">
            <v>20117</v>
          </cell>
          <cell r="B801" t="str">
            <v>앨리스를 위해서, 제 금발을 바칠게요!</v>
          </cell>
        </row>
        <row r="802">
          <cell r="A802">
            <v>20118</v>
          </cell>
          <cell r="B802" t="str">
            <v>시노~!!!</v>
          </cell>
        </row>
        <row r="803">
          <cell r="A803">
            <v>20119</v>
          </cell>
          <cell r="B803" t="str">
            <v>왕자님… 멀리서 바라보는 걸로 충분해요.</v>
          </cell>
        </row>
        <row r="804">
          <cell r="A804">
            <v>20120</v>
          </cell>
          <cell r="B804" t="str">
            <v>내 아내가 되어주지 않겟소?</v>
          </cell>
        </row>
        <row r="805">
          <cell r="A805">
            <v>20121</v>
          </cell>
          <cell r="B805" t="str">
            <v>제가 바로 해적, 카렌입니다!</v>
          </cell>
        </row>
        <row r="806">
          <cell r="A806">
            <v>20122</v>
          </cell>
          <cell r="B806" t="str">
            <v>자~ 던질게요~</v>
          </cell>
        </row>
        <row r="807">
          <cell r="A807">
            <v>20123</v>
          </cell>
          <cell r="B807" t="str">
            <v>다음엔 홈런 칠거니까!</v>
          </cell>
        </row>
        <row r="808">
          <cell r="A808">
            <v>20124</v>
          </cell>
          <cell r="B808" t="str">
            <v>요우코! 힘 내라!</v>
          </cell>
        </row>
        <row r="809">
          <cell r="A809">
            <v>20125</v>
          </cell>
          <cell r="B809" t="str">
            <v>어디 한 번 던져봐!</v>
          </cell>
        </row>
        <row r="810">
          <cell r="A810">
            <v>20126</v>
          </cell>
          <cell r="B810" t="str">
            <v>그게 아닙니다, 아야야! 더 기운차게입니다!</v>
          </cell>
        </row>
        <row r="811">
          <cell r="A811">
            <v>20127</v>
          </cell>
          <cell r="B811" t="str">
            <v>어서오세요! 영국 과자점 금발미소녀 입니다!</v>
          </cell>
        </row>
        <row r="812">
          <cell r="A812">
            <v>20128</v>
          </cell>
          <cell r="B812" t="str">
            <v>역시 여름에는 수영장이네요!</v>
          </cell>
        </row>
        <row r="813">
          <cell r="A813">
            <v>20129</v>
          </cell>
          <cell r="B813" t="str">
            <v>시노! 헤엄칠 줄 알아?</v>
          </cell>
        </row>
        <row r="814">
          <cell r="A814">
            <v>20130</v>
          </cell>
          <cell r="B814" t="str">
            <v>요우코! 물에 안 들어갈거야?</v>
          </cell>
        </row>
        <row r="815">
          <cell r="A815">
            <v>20131</v>
          </cell>
          <cell r="B815" t="str">
            <v>물에 들어가기 전엔 준비운동해야지!</v>
          </cell>
        </row>
        <row r="816">
          <cell r="A816">
            <v>20132</v>
          </cell>
          <cell r="B816" t="str">
            <v>이게 바로 이 몸의 수영실력입니다!</v>
          </cell>
        </row>
        <row r="817">
          <cell r="A817">
            <v>20133</v>
          </cell>
          <cell r="B817" t="str">
            <v>새해 복 많이 받으세요~!</v>
          </cell>
        </row>
        <row r="818">
          <cell r="A818">
            <v>20134</v>
          </cell>
          <cell r="B818" t="str">
            <v>Happy New Year, 시노!</v>
          </cell>
        </row>
        <row r="819">
          <cell r="A819">
            <v>20135</v>
          </cell>
          <cell r="B819" t="str">
            <v>요우코는… 새해 소원으로 뭘 빌었어?</v>
          </cell>
        </row>
        <row r="820">
          <cell r="A820">
            <v>20136</v>
          </cell>
          <cell r="B820" t="str">
            <v>헤헷, 비밀이지롱!</v>
          </cell>
        </row>
        <row r="821">
          <cell r="A821">
            <v>20137</v>
          </cell>
          <cell r="B821" t="str">
            <v>모두 행복한 새해입니다!</v>
          </cell>
        </row>
        <row r="822">
          <cell r="A822">
            <v>20138</v>
          </cell>
          <cell r="B822" t="str">
            <v>1챕터 보스 스킬</v>
          </cell>
        </row>
        <row r="823">
          <cell r="A823">
            <v>20139</v>
          </cell>
          <cell r="B823" t="str">
            <v>2챕터 보스 스킬</v>
          </cell>
        </row>
        <row r="824">
          <cell r="A824">
            <v>20140</v>
          </cell>
          <cell r="B824" t="str">
            <v>3챕터 보스 스킬</v>
          </cell>
        </row>
        <row r="825">
          <cell r="A825">
            <v>20141</v>
          </cell>
          <cell r="B825" t="str">
            <v>4챕터 보스 스킬</v>
          </cell>
        </row>
        <row r="826">
          <cell r="A826">
            <v>20142</v>
          </cell>
          <cell r="B826" t="str">
            <v>5챕터 보스 스킬</v>
          </cell>
        </row>
        <row r="827">
          <cell r="A827">
            <v>20143</v>
          </cell>
          <cell r="B827" t="str">
            <v>6챕터 보스 스킬</v>
          </cell>
        </row>
        <row r="828">
          <cell r="A828">
            <v>20144</v>
          </cell>
          <cell r="B828" t="str">
            <v>7챕터 보스 스킬</v>
          </cell>
        </row>
        <row r="829">
          <cell r="A829">
            <v>20145</v>
          </cell>
          <cell r="B829" t="str">
            <v>8챕터 보스 스킬</v>
          </cell>
        </row>
        <row r="830">
          <cell r="A830">
            <v>20146</v>
          </cell>
          <cell r="B830" t="str">
            <v>9챕터 보스 스킬</v>
          </cell>
        </row>
        <row r="831">
          <cell r="A831">
            <v>20147</v>
          </cell>
          <cell r="B831" t="str">
            <v>10챕터 보스 스킬</v>
          </cell>
        </row>
        <row r="832">
          <cell r="A832">
            <v>20148</v>
          </cell>
          <cell r="B832" t="str">
            <v>11챕터 보스 스킬</v>
          </cell>
        </row>
        <row r="833">
          <cell r="A833">
            <v>20149</v>
          </cell>
          <cell r="B833" t="str">
            <v>12챕터 보스 스킬</v>
          </cell>
        </row>
        <row r="834">
          <cell r="A834">
            <v>20150</v>
          </cell>
          <cell r="B834" t="str">
            <v>13챕터 보스 스킬</v>
          </cell>
        </row>
        <row r="835">
          <cell r="A835">
            <v>20151</v>
          </cell>
          <cell r="B835" t="str">
            <v>14챕터 보스 스킬</v>
          </cell>
        </row>
        <row r="836">
          <cell r="A836">
            <v>20152</v>
          </cell>
          <cell r="B836" t="str">
            <v>액티브스킬 없음</v>
          </cell>
        </row>
        <row r="837">
          <cell r="A837">
            <v>20153</v>
          </cell>
          <cell r="B837" t="str">
            <v>게씨, 안녕하세요?</v>
          </cell>
        </row>
        <row r="838">
          <cell r="A838">
            <v>20154</v>
          </cell>
          <cell r="B838" t="str">
            <v>시노! 그러다 물려!</v>
          </cell>
        </row>
        <row r="839">
          <cell r="A839">
            <v>20155</v>
          </cell>
          <cell r="B839" t="str">
            <v>시노, 그렇게 만지면 위험해!</v>
          </cell>
        </row>
        <row r="840">
          <cell r="A840">
            <v>20156</v>
          </cell>
          <cell r="B840" t="str">
            <v>카렌도 제법이잖아!</v>
          </cell>
        </row>
        <row r="841">
          <cell r="A841">
            <v>20157</v>
          </cell>
          <cell r="B841" t="str">
            <v>에헷~ 이거나 받아라!입니다!</v>
          </cell>
        </row>
        <row r="842">
          <cell r="A842">
            <v>20158</v>
          </cell>
          <cell r="B842" t="str">
            <v>언제나 즐겁게! 입니다!</v>
          </cell>
        </row>
        <row r="843">
          <cell r="A843">
            <v>20159</v>
          </cell>
          <cell r="B843" t="str">
            <v>간다~ 스매애애쉬!</v>
          </cell>
        </row>
        <row r="844">
          <cell r="A844">
            <v>30001</v>
          </cell>
          <cell r="B844" t="str">
            <v>모든 NPC에게 이 카드의 행동력만큼 요구사항 달성</v>
          </cell>
        </row>
        <row r="845">
          <cell r="A845">
            <v>30002</v>
          </cell>
          <cell r="B845" t="str">
            <v>그레이프 블록을 [c][00AAFFFF]체리[-][/c]로 변화</v>
          </cell>
        </row>
        <row r="846">
          <cell r="A846">
            <v>30003</v>
          </cell>
          <cell r="B846" t="str">
            <v>모든 NPC에게 이 카드의 행동력만큼 요구사항 달성</v>
          </cell>
        </row>
        <row r="847">
          <cell r="A847">
            <v>30004</v>
          </cell>
          <cell r="B847" t="str">
            <v>모든 NPC에게 이 카드의 행동력만큼 요구사항 달성</v>
          </cell>
        </row>
        <row r="848">
          <cell r="A848">
            <v>30005</v>
          </cell>
          <cell r="B848" t="str">
            <v>모든 NPC에게 이 카드의 행동력만큼 요구사항 달성</v>
          </cell>
        </row>
        <row r="849">
          <cell r="A849">
            <v>30006</v>
          </cell>
          <cell r="B849" t="str">
            <v>그레이프 블록을 [c][00AAFFFF]체리[-][/c]로 변화</v>
          </cell>
        </row>
        <row r="850">
          <cell r="A850">
            <v>30007</v>
          </cell>
          <cell r="B850" t="str">
            <v>메론 블록을 [c][00AAFFFF]그레이프[-][/c]로 변화</v>
          </cell>
        </row>
        <row r="851">
          <cell r="A851">
            <v>30008</v>
          </cell>
          <cell r="B851" t="str">
            <v>블루베리 블록을 [c][00AAFFFF]오렌지[-][/c]로 변화</v>
          </cell>
        </row>
        <row r="852">
          <cell r="A852">
            <v>30009</v>
          </cell>
          <cell r="B852" t="str">
            <v>체리 블록을 [c][00AAFFFF]블루베리[-][/c]로 변화</v>
          </cell>
        </row>
        <row r="853">
          <cell r="A853">
            <v>30010</v>
          </cell>
          <cell r="B853" t="str">
            <v>오렌지 블록을 [c][00AAFFFF]메론[-][/c]으로 변화</v>
          </cell>
        </row>
        <row r="854">
          <cell r="A854">
            <v>30011</v>
          </cell>
          <cell r="B854" t="str">
            <v>오렌지 블록을 [c][00AAFFFF]메론[-][/c]으로 변화</v>
          </cell>
        </row>
        <row r="855">
          <cell r="A855">
            <v>30012</v>
          </cell>
          <cell r="B855" t="str">
            <v>랜덤한 NPC 1명의 요구사항을 [c][00AAFFFF]행동력*5배[-][/c] 달성</v>
          </cell>
        </row>
        <row r="856">
          <cell r="A856">
            <v>30013</v>
          </cell>
          <cell r="B856" t="str">
            <v>랜덤한 NPC 1명의 요구사항을 [c][00AAFFFF]행동력*5배[-][/c] 달성</v>
          </cell>
        </row>
        <row r="857">
          <cell r="A857">
            <v>30014</v>
          </cell>
          <cell r="B857" t="str">
            <v>랜덤한 NPC 1명의 요구사항을 [c][00AAFFFF]행동력*5배[-][/c] 달성</v>
          </cell>
        </row>
        <row r="858">
          <cell r="A858">
            <v>30015</v>
          </cell>
          <cell r="B858" t="str">
            <v>랜덤한 NPC 1명의 요구사항을 [c][00AAFFFF]행동력*5배[-][/c] 달성</v>
          </cell>
        </row>
        <row r="859">
          <cell r="A859">
            <v>30016</v>
          </cell>
          <cell r="B859" t="str">
            <v>랜덤한 NPC 1명의 요구사항을 [c][00AAFFFF]행동력*5배[-][/c] 달성</v>
          </cell>
        </row>
        <row r="860">
          <cell r="A860">
            <v>30017</v>
          </cell>
          <cell r="B860" t="str">
            <v>랜덤으로 [c][00AAFFFF]회복 블록 1개[-][/c]를 생성</v>
          </cell>
        </row>
        <row r="861">
          <cell r="A861">
            <v>30018</v>
          </cell>
          <cell r="B861" t="str">
            <v>랜덤으로 [c][00AAFFFF]회복 블록 1개[-][/c]를 생성</v>
          </cell>
        </row>
        <row r="862">
          <cell r="A862">
            <v>30019</v>
          </cell>
          <cell r="B862" t="str">
            <v>랜덤으로 [c][00AAFFFF]회복 블록 1개[-][/c]를 생성</v>
          </cell>
        </row>
        <row r="863">
          <cell r="A863">
            <v>30020</v>
          </cell>
          <cell r="B863" t="str">
            <v>랜덤으로 [c][00AAFFFF]회복 블록 1개[-][/c]를 생성</v>
          </cell>
        </row>
        <row r="864">
          <cell r="A864">
            <v>30021</v>
          </cell>
          <cell r="B864" t="str">
            <v>맨 왼쪽의 세로 1줄을 모두 [c][00AAFFFF]회복블록[-][/c]으로 변화</v>
          </cell>
        </row>
        <row r="865">
          <cell r="A865">
            <v>30022</v>
          </cell>
          <cell r="B865" t="str">
            <v>왼쪽에서 두 번째 세로 1줄을 모두 [c][00AAFFFF]I자 블록[-][/c]으로 변화</v>
          </cell>
        </row>
        <row r="866">
          <cell r="A866">
            <v>30023</v>
          </cell>
          <cell r="B866" t="str">
            <v>왼쪽에서 세 번째 세로 1줄을 모두 [c][00AAFFFF]회복 블록[-][/c]으로 변화</v>
          </cell>
        </row>
        <row r="867">
          <cell r="A867">
            <v>30024</v>
          </cell>
          <cell r="B867" t="str">
            <v>오른쪽에서 세 번재 세로 1줄을 모두 [c][00AAFFFF]I자 블록[-][/c]으로 변화</v>
          </cell>
        </row>
        <row r="868">
          <cell r="A868">
            <v>30025</v>
          </cell>
          <cell r="B868" t="str">
            <v>맨 오른쪽 세로 1줄을 모두 [c][00AAFFFF]폭탄블록[-][/c]으로 변화</v>
          </cell>
        </row>
        <row r="869">
          <cell r="A869">
            <v>30026</v>
          </cell>
          <cell r="B869" t="str">
            <v>L자 블록을 [c][00AAFFFF]I자 블록[-][/c]으로 변환</v>
          </cell>
        </row>
        <row r="870">
          <cell r="A870">
            <v>30027</v>
          </cell>
          <cell r="B870" t="str">
            <v>L자 블록을 [c][00AAFFFF]회복 블록[-][/c]으로 변환</v>
          </cell>
        </row>
        <row r="871">
          <cell r="A871">
            <v>30028</v>
          </cell>
          <cell r="B871" t="str">
            <v>L자 블록을 [c][00AAFFFF]라인 파괴 블록[-][/c]으로 변환</v>
          </cell>
        </row>
        <row r="872">
          <cell r="A872">
            <v>30029</v>
          </cell>
          <cell r="B872" t="str">
            <v>랜덤으로 4개를 [c][00AAFFFF]T자 블록[-][/c]으로 변화</v>
          </cell>
        </row>
        <row r="873">
          <cell r="A873">
            <v>30030</v>
          </cell>
          <cell r="B873" t="str">
            <v>랜덤으로 6개를 [c][00AAFFFF]I자 블록[-][/c]으로 변화</v>
          </cell>
        </row>
        <row r="874">
          <cell r="A874">
            <v>30031</v>
          </cell>
          <cell r="B874" t="str">
            <v>랜덤으로 2개를 [c][00AAFFFF]십자 블록[-][/c]으로 변화</v>
          </cell>
        </row>
        <row r="875">
          <cell r="A875">
            <v>30032</v>
          </cell>
          <cell r="B875" t="str">
            <v>랜덤으로 3개를 [c][00AAFFFF]링크 블록[-][/c]으로 변화</v>
          </cell>
        </row>
        <row r="876">
          <cell r="A876">
            <v>30033</v>
          </cell>
          <cell r="B876" t="str">
            <v>랜덤으로 3개를 [c][00AAFFFF]L자 블록[-][/c]으로 변화</v>
          </cell>
        </row>
        <row r="877">
          <cell r="A877">
            <v>30034</v>
          </cell>
          <cell r="B877" t="str">
            <v>[c][00AAFFFF]숨겨져 있던 블록[-][/c]을 찾는다</v>
          </cell>
        </row>
        <row r="878">
          <cell r="A878">
            <v>30035</v>
          </cell>
          <cell r="B878" t="str">
            <v>[c][00AAFFFF]숨겨져 있던 블록[-][/c]을 찾는다</v>
          </cell>
        </row>
        <row r="879">
          <cell r="A879">
            <v>30036</v>
          </cell>
          <cell r="B879" t="str">
            <v>[c][00AAFFFF]숨겨져 있던 블록[-][/c]을 찾는다</v>
          </cell>
        </row>
        <row r="880">
          <cell r="A880">
            <v>30037</v>
          </cell>
          <cell r="B880" t="str">
            <v>[c][00AAFFFF]숨겨져 있던 블록[-][/c]을 찾는다</v>
          </cell>
        </row>
        <row r="881">
          <cell r="A881">
            <v>30038</v>
          </cell>
          <cell r="B881" t="str">
            <v>[c][00AAFFFF]숨겨져 있던 십자 블록[-][/c]을 찾는다</v>
          </cell>
        </row>
        <row r="882">
          <cell r="A882">
            <v>30039</v>
          </cell>
          <cell r="B882" t="str">
            <v>잠시동안 [c][00AAFFFF]블루베리 블록[-][/c]이 조금 더 잘 떨어진다.</v>
          </cell>
        </row>
        <row r="883">
          <cell r="A883">
            <v>30040</v>
          </cell>
          <cell r="B883" t="str">
            <v>잠시동안 [c][00AAFFFF]체리 블록[-][/c]이 조금 더 잘 떨어진다.</v>
          </cell>
        </row>
        <row r="884">
          <cell r="A884">
            <v>30041</v>
          </cell>
          <cell r="B884" t="str">
            <v>잠시동안 [c][00AAFFFF]그레이프 블록[-][/c]이 조금 더 잘 떨어진다.</v>
          </cell>
        </row>
        <row r="885">
          <cell r="A885">
            <v>30042</v>
          </cell>
          <cell r="B885" t="str">
            <v>잠시동안 [c][00AAFFFF]메론 블록[-][/c]이 조금 더 잘 떨어진다.</v>
          </cell>
        </row>
        <row r="886">
          <cell r="A886">
            <v>30043</v>
          </cell>
          <cell r="B886" t="str">
            <v>잠시동안 [c][00AAFFFF]오렌지 블록[-][/c]이 조금 더 잘 떨어진다.</v>
          </cell>
        </row>
        <row r="887">
          <cell r="A887">
            <v>30044</v>
          </cell>
          <cell r="B887" t="str">
            <v>잠시동안 [c][00AAFFFF]그레이프 블록[-][/c]이 조금 더 잘 떨어진다.</v>
          </cell>
        </row>
        <row r="888">
          <cell r="A888">
            <v>30045</v>
          </cell>
          <cell r="B888" t="str">
            <v>잠시동안 [c][00AAFFFF]오렌지 블록[-][/c]이 조금 더 잘 떨어진다.</v>
          </cell>
        </row>
        <row r="889">
          <cell r="A889">
            <v>30046</v>
          </cell>
          <cell r="B889" t="str">
            <v>잠시동안 [c][00AAFFFF]블루베리 블록[-][/c]이 조금 더 잘 떨어진다.</v>
          </cell>
        </row>
        <row r="890">
          <cell r="A890">
            <v>30047</v>
          </cell>
          <cell r="B890" t="str">
            <v>잠시동안 [c][00AAFFFF]메론 블록[-][/c]이 조금 더 잘 떨어진다.</v>
          </cell>
        </row>
        <row r="891">
          <cell r="A891">
            <v>30048</v>
          </cell>
          <cell r="B891" t="str">
            <v>잠시동안 [c][00AAFFFF]메론 블록[-][/c]이 조금 더 잘 떨어진다.</v>
          </cell>
        </row>
        <row r="892">
          <cell r="A892">
            <v>30049</v>
          </cell>
          <cell r="B892" t="str">
            <v>5초 동안 모든 NPC들을 [c][00AAFFFF]계속 만족[-][/c]시킨다</v>
          </cell>
        </row>
        <row r="893">
          <cell r="A893">
            <v>30050</v>
          </cell>
          <cell r="B893" t="str">
            <v>세로 맨 위 1줄을 모두 [c][00AAFFFF]블루베리 블록[-][/c]으로 변화</v>
          </cell>
        </row>
        <row r="894">
          <cell r="A894">
            <v>30051</v>
          </cell>
          <cell r="B894" t="str">
            <v>세로 두 번째 1줄을 모두 [c][00AAFFFF]메론 블록[-][/c]으로 변화</v>
          </cell>
        </row>
        <row r="895">
          <cell r="A895">
            <v>30052</v>
          </cell>
          <cell r="B895" t="str">
            <v>세로 세 번째 1 줄을 모두 [c][00AAFFFF]그레이프 블록[-][/c]으로 변화</v>
          </cell>
        </row>
        <row r="896">
          <cell r="A896">
            <v>30053</v>
          </cell>
          <cell r="B896" t="str">
            <v>세로 맨 아래 한 줄을 모두 [c][00AAFFFF]체리 블록[-][/c]으로 변화</v>
          </cell>
        </row>
        <row r="897">
          <cell r="A897">
            <v>30054</v>
          </cell>
          <cell r="B897" t="str">
            <v>세로 맨 위 1줄을 모두 블루베리 블록으로,
세로 맨 아래 1 줄을 모두 [c][00AAFFFF]메론 블록[-][/c]으로 변화</v>
          </cell>
        </row>
        <row r="898">
          <cell r="A898">
            <v>30055</v>
          </cell>
          <cell r="B898" t="str">
            <v>팀 전원의 [c][00AAFFFF]프리즈 상태 10초 해제[-][/c]</v>
          </cell>
        </row>
        <row r="899">
          <cell r="A899">
            <v>30056</v>
          </cell>
          <cell r="B899" t="str">
            <v>모든 NPC들의 [c][00AAFFFF]대기 시간을 초기화[-][/c] 시킨다.</v>
          </cell>
        </row>
        <row r="900">
          <cell r="A900">
            <v>30057</v>
          </cell>
          <cell r="B900" t="str">
            <v>체리 블록을 모두 [c][00AAFFFF]회복 블록[-][/c]으로 변화</v>
          </cell>
        </row>
        <row r="901">
          <cell r="A901">
            <v>30058</v>
          </cell>
          <cell r="B901" t="str">
            <v>블루베리 블록을 모두 [c][00AAFFFF]폭탄 블록[-][/c]으로 변화</v>
          </cell>
        </row>
        <row r="902">
          <cell r="A902">
            <v>30059</v>
          </cell>
          <cell r="B902" t="str">
            <v>메론 블록을 모두 [c][00AAFFFF]회복 블록[-][/c]으로 변화</v>
          </cell>
        </row>
        <row r="903">
          <cell r="A903">
            <v>30060</v>
          </cell>
          <cell r="B903" t="str">
            <v>그레이프 블록을 모두 [c][00AAFFFF]폭탄 블록[-][/c]으로 변화</v>
          </cell>
        </row>
        <row r="904">
          <cell r="A904">
            <v>30061</v>
          </cell>
          <cell r="B904" t="str">
            <v>5초 동안 [c][00AAFFFF]게임의 시간을 멈춤[-][/c]</v>
          </cell>
        </row>
        <row r="905">
          <cell r="A905">
            <v>30062</v>
          </cell>
          <cell r="B905" t="str">
            <v>모든 [c][00AAFFFF]회복 블록을 파괴[-][/c]한다</v>
          </cell>
        </row>
        <row r="906">
          <cell r="A906">
            <v>30063</v>
          </cell>
          <cell r="B906" t="str">
            <v>랜덤으로 [c][00AAFFFF]블루베리 블록 6개 생성[-][/c]</v>
          </cell>
        </row>
        <row r="907">
          <cell r="A907">
            <v>30064</v>
          </cell>
          <cell r="B907" t="str">
            <v>랜덤으로 [c][00AAFFFF]체리 블록 6개 생성[-][/c]</v>
          </cell>
        </row>
        <row r="908">
          <cell r="A908">
            <v>30065</v>
          </cell>
          <cell r="B908" t="str">
            <v>랜덤으로 [c][00AAFFFF]그레이프 블록 6개 생성[-][/c]</v>
          </cell>
        </row>
        <row r="909">
          <cell r="A909">
            <v>30066</v>
          </cell>
          <cell r="B909" t="str">
            <v>랜덤으로 [c][00AAFFFF]메론 블록 6개 생성[-][/c]</v>
          </cell>
        </row>
        <row r="910">
          <cell r="A910">
            <v>30067</v>
          </cell>
          <cell r="B910" t="str">
            <v>랜덤으로 [c][00AAFFFF]오렌지 블록 6개 생성[-][/c]</v>
          </cell>
        </row>
        <row r="911">
          <cell r="A911">
            <v>30068</v>
          </cell>
          <cell r="B911" t="str">
            <v>랜덤으로 [c][00AAFFFF]폭탄 블록을 1개 생성[-][/c]</v>
          </cell>
        </row>
        <row r="912">
          <cell r="A912">
            <v>30069</v>
          </cell>
          <cell r="B912" t="str">
            <v>랜덤으로 [c][00AAFFFF]회복 블록을 3개 생성[-][/c]</v>
          </cell>
        </row>
        <row r="913">
          <cell r="A913">
            <v>30070</v>
          </cell>
          <cell r="B913" t="str">
            <v>랜덤으로 [c][00AAFFFF]링크 블록을 2개 생성[-][/c]</v>
          </cell>
        </row>
        <row r="914">
          <cell r="A914">
            <v>30071</v>
          </cell>
          <cell r="B914" t="str">
            <v>체리 블록을 [c][00AAFFFF]회복 블록[-][/c]으로 변화</v>
          </cell>
        </row>
        <row r="915">
          <cell r="A915">
            <v>30072</v>
          </cell>
          <cell r="B915" t="str">
            <v>그레이프 블록을 [c][00AAFFFF]회복 블록[-][/c]으로 변화</v>
          </cell>
        </row>
        <row r="916">
          <cell r="A916">
            <v>30073</v>
          </cell>
          <cell r="B916" t="str">
            <v>메론 블록을 [c][00AAFFFF]회복 블록[-][/c]으로 변화</v>
          </cell>
        </row>
        <row r="917">
          <cell r="A917">
            <v>30074</v>
          </cell>
          <cell r="B917" t="str">
            <v>오렌지 블록을 [c][00AAFFFF]회복 블록[-][/c]으로 변화</v>
          </cell>
        </row>
        <row r="918">
          <cell r="A918">
            <v>30075</v>
          </cell>
          <cell r="B918" t="str">
            <v>블루베리 블록을 [c][00AAFFFF]회복 블록[-][/c]으로 변화</v>
          </cell>
        </row>
        <row r="919">
          <cell r="A919">
            <v>30076</v>
          </cell>
          <cell r="B919" t="str">
            <v>체리 블록을 [c][00AAFFFF]모두 파괴[-][/c]한다</v>
          </cell>
        </row>
        <row r="920">
          <cell r="A920">
            <v>30077</v>
          </cell>
          <cell r="B920" t="str">
            <v>그레이프 블록을 [c][00AAFFFF]모두 파괴[-][/c]한다</v>
          </cell>
        </row>
        <row r="921">
          <cell r="A921">
            <v>30078</v>
          </cell>
          <cell r="B921" t="str">
            <v>메론 블록을 [c][00AAFFFF]모두 파괴[-][/c]한다</v>
          </cell>
        </row>
        <row r="922">
          <cell r="A922">
            <v>30079</v>
          </cell>
          <cell r="B922" t="str">
            <v>오렌지 블록을 [c][00AAFFFF]모두 파괴[-][/c]한다</v>
          </cell>
        </row>
        <row r="923">
          <cell r="A923">
            <v>30080</v>
          </cell>
          <cell r="B923" t="str">
            <v>블루베리 블록을 [c][00AAFFFF]모두 파괴[-][/c]한다</v>
          </cell>
        </row>
        <row r="924">
          <cell r="A924">
            <v>30081</v>
          </cell>
          <cell r="B924" t="str">
            <v>NPC 1명의 [c][00AAFFFF]대기시간을 초기화[-][/c]시킨다.</v>
          </cell>
        </row>
        <row r="925">
          <cell r="A925">
            <v>30082</v>
          </cell>
          <cell r="B925" t="str">
            <v>[c][00AAFFFF]십자 블록, 벽돌 블록, 폭탄 블록을 1개씩 생성[-][/c]한다.</v>
          </cell>
        </row>
        <row r="926">
          <cell r="A926">
            <v>30083</v>
          </cell>
          <cell r="B926" t="str">
            <v>[c][00AAFFFF]회복 블록, 벽돌 블록, 폭탄 블록을 2개씩 생성[-][/c]한다.</v>
          </cell>
        </row>
        <row r="927">
          <cell r="A927">
            <v>30084</v>
          </cell>
          <cell r="B927" t="str">
            <v>[c][00AAFFFF]회복 블록, 링크 블록, 폭탄 블록을 3개씩 생성[-][/c]한다.</v>
          </cell>
        </row>
        <row r="928">
          <cell r="A928">
            <v>30085</v>
          </cell>
          <cell r="B928" t="str">
            <v>[c][00AAFFFF]링크 블록, 폭탄 블록 4개씩 생성[-][/c]한다.</v>
          </cell>
        </row>
        <row r="929">
          <cell r="A929">
            <v>30086</v>
          </cell>
          <cell r="B929" t="str">
            <v>[c][00AAFFFF]벽돌 블록, 폭탄 블록을 5개씩 생성[-][/c]한다.</v>
          </cell>
        </row>
        <row r="930">
          <cell r="A930">
            <v>30087</v>
          </cell>
          <cell r="B930" t="str">
            <v>NPC 전원의 요구치를 이 캐릭터의 [c][00AAFFFF]행동력의 47%만큼 만족[-][/c]한다</v>
          </cell>
        </row>
        <row r="931">
          <cell r="A931">
            <v>30088</v>
          </cell>
          <cell r="B931" t="str">
            <v>10초간 받는 [c][00AAFFFF]데미지를 절반[-][/c]으로 한다</v>
          </cell>
        </row>
        <row r="932">
          <cell r="A932">
            <v>30089</v>
          </cell>
          <cell r="B932" t="str">
            <v>L자 블록을 모두 [c][00AAFFFF]십자 블록으로 변화[-][/c]</v>
          </cell>
        </row>
        <row r="933">
          <cell r="A933">
            <v>30090</v>
          </cell>
          <cell r="B933" t="str">
            <v>모든 캐릭터의 행동력을 [c][00AAFFFF]5초간 50% 상승[-][/c]</v>
          </cell>
        </row>
        <row r="934">
          <cell r="A934">
            <v>30091</v>
          </cell>
          <cell r="B934" t="str">
            <v>오렌지 블록을 [c][00AAFFFF]랜덤으로 3개 생성[-][/c]</v>
          </cell>
        </row>
        <row r="935">
          <cell r="A935">
            <v>30092</v>
          </cell>
          <cell r="B935" t="str">
            <v>회복 블록을 라인 [c][00AAFFFF]파괴 블록으로 변화[-][/c]</v>
          </cell>
        </row>
        <row r="936">
          <cell r="A936">
            <v>30093</v>
          </cell>
          <cell r="B936" t="str">
            <v>체리 블록을 라인 [c][00AAFFFF]파괴 블록으로 변화[-][/c]</v>
          </cell>
        </row>
        <row r="937">
          <cell r="A937">
            <v>30094</v>
          </cell>
          <cell r="B937" t="str">
            <v>10초간 라인 파괴 블록이 나올 [c][00AAFFFF]확률이 조금 상승한다(5%)[-][/c]</v>
          </cell>
        </row>
        <row r="938">
          <cell r="A938">
            <v>30095</v>
          </cell>
          <cell r="B938" t="str">
            <v>I자 블록을 라인 [c][00AAFFFF]파괴 블록으로 변화[-][/c]</v>
          </cell>
        </row>
        <row r="939">
          <cell r="A939">
            <v>30096</v>
          </cell>
          <cell r="B939" t="str">
            <v>T자 블록을 [c][00AAFFFF]I자 블록으로 변화[-][/c]</v>
          </cell>
        </row>
        <row r="940">
          <cell r="A940">
            <v>30097</v>
          </cell>
          <cell r="B940" t="str">
            <v>10초 동안 파괴하는 블록 당 전체 [c][00AAFFFF]정신력의 2%를 회복[-][/c]한다</v>
          </cell>
        </row>
        <row r="941">
          <cell r="A941">
            <v>30098</v>
          </cell>
          <cell r="B941" t="str">
            <v>5초 동안 파괴하는 블록 당 [c][00AAFFFF]모든 캐릭터가 SP의 1%를 회복[-][/c]한다</v>
          </cell>
        </row>
        <row r="942">
          <cell r="A942">
            <v>30099</v>
          </cell>
          <cell r="B942" t="str">
            <v>5초 동안 블록 파괴에 의한 [c][00AAFFFF]SP회복양이 2배[-][/c]가 된다.</v>
          </cell>
        </row>
        <row r="943">
          <cell r="A943">
            <v>30100</v>
          </cell>
          <cell r="B943" t="str">
            <v>3초 동안 터치하는 블록이 [c][00AAFFFF]모두 I자 블록[-][/c]이 된다.</v>
          </cell>
        </row>
        <row r="944">
          <cell r="A944">
            <v>30101</v>
          </cell>
          <cell r="B944" t="str">
            <v>10초간 I자 블록이 [c][00AAFFFF]조금 더 잘 나오게 된다.[-][/c]</v>
          </cell>
        </row>
        <row r="945">
          <cell r="A945">
            <v>30102</v>
          </cell>
          <cell r="B945" t="str">
            <v>랜덤으로 [c][00AAFFFF]회복 블록을 5개 생성[-][/c]</v>
          </cell>
        </row>
        <row r="946">
          <cell r="A946">
            <v>30103</v>
          </cell>
          <cell r="B946" t="str">
            <v>랜덤으로 [c][00AAFFFF]체리 블록 8개 생성[-][/c]</v>
          </cell>
        </row>
        <row r="947">
          <cell r="A947">
            <v>30104</v>
          </cell>
          <cell r="B947" t="str">
            <v>랜덤으로 [c][00AAFFFF]그레이프, 블루베리 블록 각각 4개씩 생성[-][/c]</v>
          </cell>
        </row>
        <row r="948">
          <cell r="A948">
            <v>30105</v>
          </cell>
          <cell r="B948" t="str">
            <v>랜덤으로 [c][00AAFFFF]메론, 체리 블록 각각 4개씩 생성[-][/c]</v>
          </cell>
        </row>
        <row r="949">
          <cell r="A949">
            <v>30106</v>
          </cell>
          <cell r="B949" t="str">
            <v>랜덤으로 [c][00AAFFFF]오렌지, 메론 블록 각각 4개씩 생성[-][/c]</v>
          </cell>
        </row>
        <row r="950">
          <cell r="A950">
            <v>30107</v>
          </cell>
          <cell r="B950" t="str">
            <v>3초 동안 [c][00AAFFFF]터치하는 블록이 십자 블록으로 바뀐다.[-][/c]</v>
          </cell>
        </row>
        <row r="951">
          <cell r="A951">
            <v>30108</v>
          </cell>
          <cell r="B951" t="str">
            <v>3초 동안 블럭 [c][00AAFFFF]추가 연결 시간이 조금 증가[-][/c]</v>
          </cell>
        </row>
        <row r="952">
          <cell r="A952">
            <v>30109</v>
          </cell>
          <cell r="B952" t="str">
            <v>모든 NPC들의 [c][00AAFFFF]의뢰를 조금 수행[-][/c]한다.</v>
          </cell>
        </row>
        <row r="953">
          <cell r="A953">
            <v>30110</v>
          </cell>
          <cell r="B953" t="str">
            <v>팀의 캐릭터 모두가 [c][00AAFFFF]5초간 프리즈[-][/c] 상태가 되지만, [c][00AAFFFF]행동력이 60% 증가[-][/c]한다</v>
          </cell>
        </row>
        <row r="954">
          <cell r="A954">
            <v>30111</v>
          </cell>
          <cell r="B954" t="str">
            <v>L자 블록을 [c][00AAFFFF]벽돌블록으로 변화[-][/c]</v>
          </cell>
        </row>
        <row r="955">
          <cell r="A955">
            <v>30112</v>
          </cell>
          <cell r="B955" t="str">
            <v>그레이프 블록을 [c][00AAFFFF]블루베리 블록으로 변화[-][/c]</v>
          </cell>
        </row>
        <row r="956">
          <cell r="A956">
            <v>30113</v>
          </cell>
          <cell r="B956" t="str">
            <v>메론 블록을 [c][00AAFFFF]체리 블록으로 변화[-][/c]</v>
          </cell>
        </row>
        <row r="957">
          <cell r="A957">
            <v>30114</v>
          </cell>
          <cell r="B957" t="str">
            <v>오렌지 블록을 [c][00AAFFFF]그레이프 블록으로 변화[-][/c]</v>
          </cell>
        </row>
        <row r="958">
          <cell r="A958">
            <v>30115</v>
          </cell>
          <cell r="B958" t="str">
            <v>블루베리 블록을 [c][00AAFFFF]메론 블록으로 변화[-][/c]</v>
          </cell>
        </row>
        <row r="959">
          <cell r="A959">
            <v>30116</v>
          </cell>
          <cell r="B959" t="str">
            <v>체리 블록을 [c][00AAFFFF]오렌지 블록으로 변화[-][/c]</v>
          </cell>
        </row>
        <row r="960">
          <cell r="A960">
            <v>30117</v>
          </cell>
          <cell r="B960" t="str">
            <v>오렌지 블록을 [c][00AAFFFF]블루베리 블록으로 변화[-][/c]</v>
          </cell>
        </row>
        <row r="961">
          <cell r="A961">
            <v>30118</v>
          </cell>
          <cell r="B961" t="str">
            <v>정신력 [c][00AAFFFF]60% 회복[-][/c]</v>
          </cell>
        </row>
        <row r="962">
          <cell r="A962">
            <v>30119</v>
          </cell>
          <cell r="B962" t="str">
            <v>메론 이외의 모든 블록을 [c][00AAFFFF]그레이프 블록으로 변화[-][/c]</v>
          </cell>
        </row>
        <row r="963">
          <cell r="A963">
            <v>30120</v>
          </cell>
          <cell r="B963" t="str">
            <v>그레이프 블록 이외의 모든 블록을 [c][00AAFFFF]메론 블록으로 변화[-][/c]</v>
          </cell>
        </row>
        <row r="964">
          <cell r="A964">
            <v>30121</v>
          </cell>
          <cell r="B964" t="str">
            <v>오렌지 블록 이외의 모든 블록을 [c][00AAFFFF]블루베리 블록으로 변화[-][/c]</v>
          </cell>
        </row>
        <row r="965">
          <cell r="A965">
            <v>30122</v>
          </cell>
          <cell r="B965" t="str">
            <v>맨 왼쪽 세로 1줄의 블록을 전부 [c][00AAFFFF]I자 블록으로 변화[-][/c]</v>
          </cell>
        </row>
        <row r="966">
          <cell r="A966">
            <v>30123</v>
          </cell>
          <cell r="B966" t="str">
            <v>랜덤한 블록 6개를 [c][00AAFFFF]I자 블록으로 변화[-][/c]</v>
          </cell>
        </row>
        <row r="967">
          <cell r="A967">
            <v>30124</v>
          </cell>
          <cell r="B967" t="str">
            <v>랜덤한 블록 6개를 [c][00AAFFFF]T자로 변화[-][/c]</v>
          </cell>
        </row>
        <row r="968">
          <cell r="A968">
            <v>30125</v>
          </cell>
          <cell r="B968" t="str">
            <v>L자 블록을 [c][00AAFFFF]I자 블록으로 변화[-][/c]</v>
          </cell>
        </row>
        <row r="969">
          <cell r="A969">
            <v>30126</v>
          </cell>
          <cell r="B969" t="str">
            <v>L자 블록을 [c][00AAFFFF]T자 블록으로 변화[-][/c]</v>
          </cell>
        </row>
        <row r="970">
          <cell r="A970">
            <v>30127</v>
          </cell>
          <cell r="B970" t="str">
            <v>I자 블록을 [c][00AAFFFF]L자 블록으로 변화[-][/c]</v>
          </cell>
        </row>
        <row r="971">
          <cell r="A971">
            <v>30128</v>
          </cell>
          <cell r="B971" t="str">
            <v>그레이프 블록을 [c][00AAFFFF]블루베리 블록[-][/c]으로, 메론 블록을 [c][00AAFFFF]체리 블록으로 변화[-][/c]</v>
          </cell>
        </row>
        <row r="972">
          <cell r="A972">
            <v>30129</v>
          </cell>
          <cell r="B972" t="str">
            <v>오렌지 블록을 [c][00AAFFFF]체리 블록으로 변화[-][/c]</v>
          </cell>
        </row>
        <row r="973">
          <cell r="A973">
            <v>30130</v>
          </cell>
          <cell r="B973" t="str">
            <v>블루베리 블록을 [c][00AAFFFF]T자 블록으로 변화[-][/c]</v>
          </cell>
        </row>
        <row r="974">
          <cell r="A974">
            <v>30131</v>
          </cell>
          <cell r="B974" t="str">
            <v>블루베리 블록을 [c][00AAFFFF]T자[-][/c]로, 체리 블록을 [c][00AAFFFF]I자로 블록으로 변화[-][/c]</v>
          </cell>
        </row>
        <row r="975">
          <cell r="A975">
            <v>30132</v>
          </cell>
          <cell r="B975" t="str">
            <v>체리, 블루베리, 오렌지 블록을 [c][00AAFFFF]각각 8개씩 만든다[-][/c]</v>
          </cell>
        </row>
        <row r="976">
          <cell r="A976">
            <v>30133</v>
          </cell>
          <cell r="B976" t="str">
            <v>체리와 그레이프 블록을 [c][00AAFFFF]블루베리 블록으로 변화[-][/c]</v>
          </cell>
        </row>
        <row r="977">
          <cell r="A977">
            <v>30134</v>
          </cell>
          <cell r="B977" t="str">
            <v>그레이프와 메론 블록을 [c][00AAFFFF]체리 블록으로 변화[-][/c]</v>
          </cell>
        </row>
        <row r="978">
          <cell r="A978">
            <v>30135</v>
          </cell>
          <cell r="B978" t="str">
            <v>메론 블록과 오렌지 블록을 [c][00AAFFFF]그레이프 블록으로 변화[-][/c]</v>
          </cell>
        </row>
        <row r="979">
          <cell r="A979">
            <v>30136</v>
          </cell>
          <cell r="B979" t="str">
            <v>블루베리와 오렌지 블록을 [c][00AAFFFF]메론 블록으로 변화[-][/c]</v>
          </cell>
        </row>
        <row r="980">
          <cell r="A980">
            <v>30137</v>
          </cell>
          <cell r="B980" t="str">
            <v>블루베리와 체리 블록을 [c][00AAFFFF]오렌지 블록으로 변화[-][/c]</v>
          </cell>
        </row>
        <row r="981">
          <cell r="A981">
            <v>30138</v>
          </cell>
          <cell r="B981" t="str">
            <v>[c][00AAFFFF]벽돌 블록을 1개 생성[-][/c]한다</v>
          </cell>
        </row>
        <row r="982">
          <cell r="A982">
            <v>30139</v>
          </cell>
          <cell r="B982" t="str">
            <v>[c][00AAFFFF]회복 블록을 5개 생성[-][/c]한다</v>
          </cell>
        </row>
        <row r="983">
          <cell r="A983">
            <v>30140</v>
          </cell>
          <cell r="B983" t="str">
            <v>[c][00AAFFFF]벽돌 블록을 3개 생성[-][/c]한다</v>
          </cell>
        </row>
        <row r="984">
          <cell r="A984">
            <v>30141</v>
          </cell>
          <cell r="B984" t="str">
            <v>벽돌 블록과 회복 블록을 [c][00AAFFFF]3개씩 생성[-][/c]한다</v>
          </cell>
        </row>
        <row r="985">
          <cell r="A985">
            <v>30142</v>
          </cell>
          <cell r="B985" t="str">
            <v>십자 블록을 파괴하여, [c][00AAFFFF]정신력을 회복[-][/c]해준다</v>
          </cell>
        </row>
        <row r="986">
          <cell r="A986">
            <v>30143</v>
          </cell>
          <cell r="B986" t="str">
            <v>L자 블록을 [c][00AAFFFF]6개 생성[-][/c]한다</v>
          </cell>
        </row>
        <row r="987">
          <cell r="A987">
            <v>30144</v>
          </cell>
          <cell r="B987" t="str">
            <v>게임의 [c][00AAFFFF]시간을 조금 빠르게[-][/c] 흐르도록 한다</v>
          </cell>
        </row>
        <row r="988">
          <cell r="A988">
            <v>30145</v>
          </cell>
          <cell r="B988" t="str">
            <v>블록의 [c][00AAFFFF]터치시 반대로 돌아가도록[-][/c] 만든다</v>
          </cell>
        </row>
        <row r="989">
          <cell r="A989">
            <v>30146</v>
          </cell>
          <cell r="B989" t="str">
            <v>[c][00AAFFFF]벽돌 블록이 떨어질 확률이 증가[-][/c]한다</v>
          </cell>
        </row>
        <row r="990">
          <cell r="A990">
            <v>30147</v>
          </cell>
          <cell r="B990" t="str">
            <v>3초 동안 [c][00AAFFFF]6명의 캐릭터를 얼린다[-][/c]</v>
          </cell>
        </row>
        <row r="991">
          <cell r="A991">
            <v>30148</v>
          </cell>
          <cell r="B991" t="str">
            <v>2초 동안, 터치하는 [c][00AAFFFF]블록이 벽돌블록[-][/c]이 된다</v>
          </cell>
        </row>
        <row r="992">
          <cell r="A992">
            <v>30149</v>
          </cell>
          <cell r="B992" t="str">
            <v>캐릭터 [c][00AAFFFF]2명의 SP를 0으로 만든다[-][/c]</v>
          </cell>
        </row>
        <row r="993">
          <cell r="A993">
            <v>30150</v>
          </cell>
          <cell r="B993" t="str">
            <v>맨 위의 가로 1줄과 맨 아래의 가로 1줄을 [c][00AAFFFF]벽돌 블록으로 바꾼다[-][/c]</v>
          </cell>
        </row>
        <row r="994">
          <cell r="A994">
            <v>30151</v>
          </cell>
          <cell r="B994" t="str">
            <v>모든 블록을 [c][00AAFFFF]벽돌 블록으로 바꾼다[-][/c]</v>
          </cell>
        </row>
        <row r="995">
          <cell r="A995">
            <v>30152</v>
          </cell>
          <cell r="B995" t="str">
            <v>사용가능한 액티브 스킬이 없습니다.</v>
          </cell>
        </row>
        <row r="996">
          <cell r="A996">
            <v>30156</v>
          </cell>
          <cell r="B996" t="str">
            <v>랜덤한 NPC 2명의 요구사항을 [c][00AAFFFF]행동력*2배[-][/c] 달성</v>
          </cell>
        </row>
        <row r="997">
          <cell r="A997">
            <v>30157</v>
          </cell>
          <cell r="B997" t="str">
            <v>랜덤한 NPC 2명의 요구사항을 [c][00AAFFFF]행동력*2배[-][/c] 달성</v>
          </cell>
        </row>
        <row r="998">
          <cell r="A998">
            <v>30158</v>
          </cell>
          <cell r="B998" t="str">
            <v>랜덤한 NPC 2명의 요구사항을 [c][00AAFFFF]행동력*2배[-][/c] 달성</v>
          </cell>
        </row>
        <row r="999">
          <cell r="A999">
            <v>30159</v>
          </cell>
          <cell r="B999" t="str">
            <v>랜덤한 NPC 2명의 요구사항을 [c][00AAFFFF]행동력*2배[-][/c] 달성</v>
          </cell>
        </row>
        <row r="1000">
          <cell r="A1000">
            <v>30160</v>
          </cell>
          <cell r="B1000" t="str">
            <v>랜덤한 NPC 2명의 요구사항을 [c][00AAFFFF]행동력*2배[-][/c] 달성</v>
          </cell>
        </row>
        <row r="1001">
          <cell r="A1001">
            <v>30161</v>
          </cell>
          <cell r="B1001" t="str">
            <v>모든 NPC에게 이 카드의 [c][00AAFFFF]행동력*2배 요구사항 달성</v>
          </cell>
        </row>
        <row r="1002">
          <cell r="A1002">
            <v>30162</v>
          </cell>
          <cell r="B1002" t="str">
            <v>모든 NPC에게 이 카드의 [c][00AAFFFF]행동력*3배 요구사항 달성</v>
          </cell>
        </row>
        <row r="1003">
          <cell r="A1003">
            <v>30163</v>
          </cell>
          <cell r="B1003" t="str">
            <v>모든 NPC에게 이 카드의 [c][00AAFFFF]행동력*4배 요구사항 달성</v>
          </cell>
        </row>
        <row r="1004">
          <cell r="A1004">
            <v>30164</v>
          </cell>
          <cell r="B1004" t="str">
            <v>모든 NPC에게 이 카드의 [c][00AAFFFF]행동력*5배 요구사항 달성</v>
          </cell>
        </row>
        <row r="1005">
          <cell r="A1005">
            <v>30165</v>
          </cell>
          <cell r="B1005" t="str">
            <v>모든 NPC에게 이 카드의 [c][00AAFFFF]행동력*6배 요구사항 달성</v>
          </cell>
        </row>
        <row r="1006">
          <cell r="A1006">
            <v>30166</v>
          </cell>
          <cell r="B1006" t="str">
            <v>그레이프 블록을 파괴하여 [c][00AAFFFF]개당 20%%의 행동력으로 1개의 요구사항[-][/c]에 행동</v>
          </cell>
        </row>
        <row r="1007">
          <cell r="A1007">
            <v>30167</v>
          </cell>
          <cell r="B1007" t="str">
            <v>멜론 블록을 파괴하여 [c][00AAFFFF]개당 20%%의 행동력으로 1개의 요구사항[-][/c]에 행동</v>
          </cell>
        </row>
        <row r="1008">
          <cell r="A1008">
            <v>30168</v>
          </cell>
          <cell r="B1008" t="str">
            <v>오렌지 블록을 파괴하여 [c][00AAFFFF]개당 20%%의 행동력으로 1개의 요구사항[-][/c]에 행동</v>
          </cell>
        </row>
        <row r="1009">
          <cell r="A1009">
            <v>30169</v>
          </cell>
          <cell r="B1009" t="str">
            <v>블루베리 블록을 파괴하여  [c][00AAFFFF]개당 20%%의 행동력으로 1개의 요구사항[-][/c]에 행동</v>
          </cell>
        </row>
        <row r="1010">
          <cell r="A1010">
            <v>30170</v>
          </cell>
          <cell r="B1010" t="str">
            <v>체리 블록을 파괴하여 [c][00AAFFFF]개당 20%%의 행동력으로 1개의 요구사항[-][/c]에 행동</v>
          </cell>
        </row>
        <row r="1011">
          <cell r="A1011">
            <v>30171</v>
          </cell>
          <cell r="B1011" t="str">
            <v>그레이프 블록을 파괴하여 [c][00AAFFFF]개당 15%%의 행동력으로 2개의 요구사항[-][/c]에 행동</v>
          </cell>
        </row>
        <row r="1012">
          <cell r="A1012">
            <v>30172</v>
          </cell>
          <cell r="B1012" t="str">
            <v>멜론 블록을 파괴하여 [c][00AAFFFF]개당 15%%의 행동력으로 2개의 요구사항[-][/c]에 행동</v>
          </cell>
        </row>
        <row r="1013">
          <cell r="A1013">
            <v>30173</v>
          </cell>
          <cell r="B1013" t="str">
            <v>오렌지 블록을 파괴하여 [c][00AAFFFF]개당 15%%의 행동력으로 2개의 요구사항[-][/c]에 행동</v>
          </cell>
        </row>
        <row r="1014">
          <cell r="A1014">
            <v>30174</v>
          </cell>
          <cell r="B1014" t="str">
            <v>블루베리 블록을 파괴하여 [c][00AAFFFF]개당 15%%의 행동력으로 2개의 요구사항[-][/c]에 행동</v>
          </cell>
        </row>
        <row r="1015">
          <cell r="A1015">
            <v>30175</v>
          </cell>
          <cell r="B1015" t="str">
            <v>체리 블록을 파괴하여 [c][00AAFFFF]개당 15%%의 행동력으로 2개의 요구사항[-][/c]에 행동</v>
          </cell>
        </row>
        <row r="1016">
          <cell r="A1016">
            <v>30176</v>
          </cell>
          <cell r="B1016" t="str">
            <v>십자블록을 파괴하여 [c][00AAFFFF]개당 100%%의 행동력으로 1개의 요구사항[-][/c]에 행동</v>
          </cell>
        </row>
        <row r="1017">
          <cell r="A1017">
            <v>30177</v>
          </cell>
          <cell r="B1017" t="str">
            <v>I블록을 파괴하여 [c][00AAFFFF]개당 20%%의 행동력으로 1개의 요구사항[-][/c]에 행동</v>
          </cell>
        </row>
        <row r="1018">
          <cell r="A1018">
            <v>30178</v>
          </cell>
          <cell r="B1018" t="str">
            <v>T블록을 파괴하여 [c][00AAFFFF]개당 20%%의 행동력으로 1개의 요구사항[-][/c]에 행동</v>
          </cell>
        </row>
        <row r="1019">
          <cell r="A1019">
            <v>30179</v>
          </cell>
          <cell r="B1019" t="str">
            <v xml:space="preserve"> L블록을 파괴하여 [c][00AAFFFF]개당 50%%의 행동력으로 1개의 요구사항[-][/c]에 행동</v>
          </cell>
        </row>
        <row r="1020">
          <cell r="A1020">
            <v>30180</v>
          </cell>
          <cell r="B1020" t="str">
            <v>십자블록을 파괴하여 [c][00AAFFFF]개당 70%%의 행동력으로 2개의 요구사항[-][/c]에 행동</v>
          </cell>
        </row>
        <row r="1021">
          <cell r="A1021">
            <v>30181</v>
          </cell>
          <cell r="B1021" t="str">
            <v>I블록을 파괴하여 [c][00AAFFFF]개당 15%%의 행동력으로 2개의 요구사항[-][/c]에 행동</v>
          </cell>
        </row>
        <row r="1022">
          <cell r="A1022">
            <v>30182</v>
          </cell>
          <cell r="B1022" t="str">
            <v>T블록을 파괴하여 [c][00AAFFFF]개당 15%%의 행동력으로 2개의 요구사항[-][/c]에 행동</v>
          </cell>
        </row>
        <row r="1023">
          <cell r="A1023">
            <v>30183</v>
          </cell>
          <cell r="B1023" t="str">
            <v xml:space="preserve"> L블록을 파괴하여 [c][00AAFFFF]개당 30%%의 행동력으로 2개의 요구사항[-][/c]에 행동</v>
          </cell>
        </row>
        <row r="1024">
          <cell r="A1024">
            <v>30184</v>
          </cell>
          <cell r="B1024" t="str">
            <v>방해블록을 파괴하여 [c][00AAFFFF]개당 100%%의 행동력으로 1개의 요구사항[-][/c]에 행동</v>
          </cell>
        </row>
        <row r="1025">
          <cell r="A1025">
            <v>30185</v>
          </cell>
          <cell r="B1025" t="str">
            <v>방해블록을 파괴하여 [c][00AAFFFF]개당 70%%의 행동력으로 2개의 요구사항[-][/c]에 행동</v>
          </cell>
        </row>
        <row r="1026">
          <cell r="A1026">
            <v>30186</v>
          </cell>
          <cell r="B1026" t="str">
            <v>체력블록을 파괴하여 [c][00AAFFFF]개당 100%%의 행동력으로 1개의 요구사항[-][/c]에 행동</v>
          </cell>
        </row>
        <row r="1027">
          <cell r="A1027">
            <v>30187</v>
          </cell>
          <cell r="B1027" t="str">
            <v>체력블록을 파괴하여 [c][00AAFFFF]개당 70%%의 행동력으로 2개의 요구사항[-][/c]에 행동</v>
          </cell>
        </row>
        <row r="1028">
          <cell r="A1028">
            <v>30188</v>
          </cell>
          <cell r="B1028" t="str">
            <v>링크블록을 파괴하여 [c][00AAFFFF]개당 100%%의 행동력으로 1개의 요구사항[-][/c]에 행동</v>
          </cell>
        </row>
        <row r="1029">
          <cell r="A1029">
            <v>30189</v>
          </cell>
          <cell r="B1029" t="str">
            <v>링크블록을 파괴하여 [c][00AAFFFF]개당 70%%의 행동력으로 2개의 요구사항[-][/c]에 행동</v>
          </cell>
        </row>
        <row r="1030">
          <cell r="A1030">
            <v>30190</v>
          </cell>
          <cell r="B1030" t="str">
            <v>폭탄블록을 파괴하여 [c][00AAFFFF]개당 100%%의 행동력으로 1개의 요구사항[-][/c]에 행동</v>
          </cell>
        </row>
        <row r="1031">
          <cell r="A1031">
            <v>30191</v>
          </cell>
          <cell r="B1031" t="str">
            <v>폭탄블록을 파괴하여 [c][00AAFFFF]개당 70%%의 행동력으로 2개의 요구사항[-][/c]에 행동</v>
          </cell>
        </row>
        <row r="1032">
          <cell r="A1032">
            <v>30192</v>
          </cell>
          <cell r="B1032" t="str">
            <v>그레이프 블록을 파괴하여 [c][00AAFFFF]개당 20%%의 행동력으로 전체 요구사항[-][/c]에 행동</v>
          </cell>
        </row>
        <row r="1033">
          <cell r="A1033">
            <v>30193</v>
          </cell>
          <cell r="B1033" t="str">
            <v>멜론 블록을 파괴하여 [c][00AAFFFF]개당 20%%의 행동력으로 전체 요구사항[-][/c]에 행동</v>
          </cell>
        </row>
        <row r="1034">
          <cell r="A1034">
            <v>30194</v>
          </cell>
          <cell r="B1034" t="str">
            <v>오렌지 블록을 파괴하여 [c][00AAFFFF]개당 20%%의 행동력으로 전체 요구사항[-][/c]에 행동</v>
          </cell>
        </row>
        <row r="1035">
          <cell r="A1035">
            <v>30195</v>
          </cell>
          <cell r="B1035" t="str">
            <v>블루베리 블록을 파괴하여 [c][00AAFFFF]개당 20%%의 행동력으로 전체 요구사항[-][/c]에 행동</v>
          </cell>
        </row>
        <row r="1036">
          <cell r="A1036">
            <v>30196</v>
          </cell>
          <cell r="B1036" t="str">
            <v>체리 블록을 파괴하여 [c][00AAFFFF]개당 20%%의 행동력으로 전체 요구사항[-][/c]에 행동</v>
          </cell>
        </row>
        <row r="1037">
          <cell r="A1037">
            <v>30197</v>
          </cell>
          <cell r="B1037" t="str">
            <v>십자블록을 파괴하여 [c][00AAFFFF]개당 100%%의 행동력으로 전체 요구사항[-][/c]에 행동</v>
          </cell>
        </row>
        <row r="1038">
          <cell r="A1038">
            <v>30198</v>
          </cell>
          <cell r="B1038" t="str">
            <v>I블록을 파괴하여 [c][00AAFFFF]개당 20%%의 행동력으로 전체 요구사항[-][/c]에 행동</v>
          </cell>
        </row>
        <row r="1039">
          <cell r="A1039">
            <v>30199</v>
          </cell>
          <cell r="B1039" t="str">
            <v>T블록을 파괴하여 [c][00AAFFFF]개당 20%%의 행동력으로 전체 요구사항[-][/c]에 행동</v>
          </cell>
        </row>
        <row r="1040">
          <cell r="A1040">
            <v>30200</v>
          </cell>
          <cell r="B1040" t="str">
            <v xml:space="preserve"> L블록을 파괴하여 [c][00AAFFFF]개당 50%%의 행동력으로 전체 요구사항[-][/c]에 행동</v>
          </cell>
        </row>
        <row r="1041">
          <cell r="A1041">
            <v>30201</v>
          </cell>
          <cell r="B1041" t="str">
            <v>방해블록을 파괴하여 [c][00AAFFFF]개당 100%%의 행동력으로 전체 요구사항[-][/c]에 행동</v>
          </cell>
        </row>
        <row r="1042">
          <cell r="A1042">
            <v>30202</v>
          </cell>
          <cell r="B1042" t="str">
            <v>체력블록을 파괴하여 [c][00AAFFFF]개당 100%%의 행동력으로 전체 요구사항[-][/c]에 행동</v>
          </cell>
        </row>
        <row r="1043">
          <cell r="A1043">
            <v>30203</v>
          </cell>
          <cell r="B1043" t="str">
            <v>링크블록을 파괴하여 [c][00AAFFFF]개당 100%%의 행동력으로 전체 요구사항[-][/c]에 행동</v>
          </cell>
        </row>
        <row r="1044">
          <cell r="A1044">
            <v>30204</v>
          </cell>
          <cell r="B1044" t="str">
            <v>폭탄블록을 파괴하여 [c][00AAFFFF]개당 100%%의 행동력으로 전체 요구사항[-][/c]에 행동</v>
          </cell>
        </row>
        <row r="1045">
          <cell r="A1045">
            <v>40001</v>
          </cell>
          <cell r="B1045" t="str">
            <v>낡은 갸우뚱한 고양이 사진</v>
          </cell>
        </row>
        <row r="1046">
          <cell r="A1046">
            <v>40002</v>
          </cell>
          <cell r="B1046" t="str">
            <v>갸우뚱한 고양이 사진</v>
          </cell>
        </row>
        <row r="1047">
          <cell r="A1047">
            <v>40003</v>
          </cell>
          <cell r="B1047" t="str">
            <v>반짝이는 갸우뚱한 고양이 사진</v>
          </cell>
        </row>
        <row r="1048">
          <cell r="A1048">
            <v>40004</v>
          </cell>
          <cell r="B1048" t="str">
            <v>찬란한 갸우뚱한 고양이 사진</v>
          </cell>
        </row>
        <row r="1049">
          <cell r="A1049">
            <v>40005</v>
          </cell>
          <cell r="B1049" t="str">
            <v>낣은 회색 고양이 사진</v>
          </cell>
        </row>
        <row r="1050">
          <cell r="A1050">
            <v>40006</v>
          </cell>
          <cell r="B1050" t="str">
            <v>회색 고양이 사진</v>
          </cell>
        </row>
        <row r="1051">
          <cell r="A1051">
            <v>40007</v>
          </cell>
          <cell r="B1051" t="str">
            <v>반짝이는 회색 고양이 사진</v>
          </cell>
        </row>
        <row r="1052">
          <cell r="A1052">
            <v>40008</v>
          </cell>
          <cell r="B1052" t="str">
            <v>찬란한 회색 고양이 사진</v>
          </cell>
        </row>
        <row r="1053">
          <cell r="A1053">
            <v>40009</v>
          </cell>
          <cell r="B1053" t="str">
            <v>낡은 또아리 고양이 사진</v>
          </cell>
        </row>
        <row r="1054">
          <cell r="A1054">
            <v>40010</v>
          </cell>
          <cell r="B1054" t="str">
            <v>또아리 고양이 사진</v>
          </cell>
        </row>
        <row r="1055">
          <cell r="A1055">
            <v>40011</v>
          </cell>
          <cell r="B1055" t="str">
            <v>반짝이는 또아리 고양이 사진</v>
          </cell>
        </row>
        <row r="1056">
          <cell r="A1056">
            <v>40012</v>
          </cell>
          <cell r="B1056" t="str">
            <v>찬란한 또아리 고양이 사진</v>
          </cell>
        </row>
        <row r="1057">
          <cell r="A1057">
            <v>40013</v>
          </cell>
          <cell r="B1057" t="str">
            <v>낡은 졸린 고양이 사진</v>
          </cell>
        </row>
        <row r="1058">
          <cell r="A1058">
            <v>40014</v>
          </cell>
          <cell r="B1058" t="str">
            <v>졸린 고양이 사진</v>
          </cell>
        </row>
        <row r="1059">
          <cell r="A1059">
            <v>40015</v>
          </cell>
          <cell r="B1059" t="str">
            <v>반짝이는 졸린 고양이 사진</v>
          </cell>
        </row>
        <row r="1060">
          <cell r="A1060">
            <v>40016</v>
          </cell>
          <cell r="B1060" t="str">
            <v>찬란한 졸린 고양이 사진</v>
          </cell>
        </row>
        <row r="1061">
          <cell r="A1061">
            <v>40017</v>
          </cell>
          <cell r="B1061" t="str">
            <v>살짝 탄 장난꾸러기 코케시 과자</v>
          </cell>
        </row>
        <row r="1062">
          <cell r="A1062">
            <v>40018</v>
          </cell>
          <cell r="B1062" t="str">
            <v>장난꾸러기 코케시 과자</v>
          </cell>
        </row>
        <row r="1063">
          <cell r="A1063">
            <v>40019</v>
          </cell>
          <cell r="B1063" t="str">
            <v>잘 구워진 장난꾸러기 코케시 과자</v>
          </cell>
        </row>
        <row r="1064">
          <cell r="A1064">
            <v>40020</v>
          </cell>
          <cell r="B1064" t="str">
            <v>장인급 장난꾸러기 코케시 과자</v>
          </cell>
        </row>
        <row r="1065">
          <cell r="A1065">
            <v>40021</v>
          </cell>
          <cell r="B1065" t="str">
            <v>살짝 탄 여자아이 코케시 과자</v>
          </cell>
        </row>
        <row r="1066">
          <cell r="A1066">
            <v>40022</v>
          </cell>
          <cell r="B1066" t="str">
            <v>여자아이 코케시 과자</v>
          </cell>
        </row>
        <row r="1067">
          <cell r="A1067">
            <v>40023</v>
          </cell>
          <cell r="B1067" t="str">
            <v>잘 구워진 여자아이 코케시 과자</v>
          </cell>
        </row>
        <row r="1068">
          <cell r="A1068">
            <v>40024</v>
          </cell>
          <cell r="B1068" t="str">
            <v>장인급 여자아이 코케시 과자</v>
          </cell>
        </row>
        <row r="1069">
          <cell r="A1069">
            <v>40025</v>
          </cell>
          <cell r="B1069" t="str">
            <v>살짝 탄 아저씨 코케시 과자</v>
          </cell>
        </row>
        <row r="1070">
          <cell r="A1070">
            <v>40026</v>
          </cell>
          <cell r="B1070" t="str">
            <v>아저씨 코케시 과자</v>
          </cell>
        </row>
        <row r="1071">
          <cell r="A1071">
            <v>40027</v>
          </cell>
          <cell r="B1071" t="str">
            <v>잘 구워진 아저씨 코케시 과자</v>
          </cell>
        </row>
        <row r="1072">
          <cell r="A1072">
            <v>40028</v>
          </cell>
          <cell r="B1072" t="str">
            <v>장인급 아저씨 코케시 과자</v>
          </cell>
        </row>
        <row r="1073">
          <cell r="A1073">
            <v>40029</v>
          </cell>
          <cell r="B1073" t="str">
            <v>살짝 탄 귀부인 코케시 과자</v>
          </cell>
        </row>
        <row r="1074">
          <cell r="A1074">
            <v>40030</v>
          </cell>
          <cell r="B1074" t="str">
            <v>귀부인 코케시 과자</v>
          </cell>
        </row>
        <row r="1075">
          <cell r="A1075">
            <v>40031</v>
          </cell>
          <cell r="B1075" t="str">
            <v>잘 구워진 귀부인 코케시 과자</v>
          </cell>
        </row>
        <row r="1076">
          <cell r="A1076">
            <v>40032</v>
          </cell>
          <cell r="B1076" t="str">
            <v>장인급 귀부인 코케시 과자</v>
          </cell>
        </row>
        <row r="1077">
          <cell r="A1077">
            <v>40033</v>
          </cell>
          <cell r="B1077" t="str">
            <v>부스러진 장난꾸러기 코케시 과자 더미</v>
          </cell>
        </row>
        <row r="1078">
          <cell r="A1078">
            <v>40034</v>
          </cell>
          <cell r="B1078" t="str">
            <v>장난꾸러기 코케시 과자 더미</v>
          </cell>
        </row>
        <row r="1079">
          <cell r="A1079">
            <v>40035</v>
          </cell>
          <cell r="B1079" t="str">
            <v>깨가 섞인 장난꾸러기 코케시 과자 더미</v>
          </cell>
        </row>
        <row r="1080">
          <cell r="A1080">
            <v>40036</v>
          </cell>
          <cell r="B1080" t="str">
            <v>선물용 장난꾸러기 코케시 과자 더미</v>
          </cell>
        </row>
        <row r="1081">
          <cell r="A1081">
            <v>40037</v>
          </cell>
          <cell r="B1081" t="str">
            <v>부스러진 여자아이 코케시 과자 더미</v>
          </cell>
        </row>
        <row r="1082">
          <cell r="A1082">
            <v>40038</v>
          </cell>
          <cell r="B1082" t="str">
            <v>여자아이 코케시 과자 더미</v>
          </cell>
        </row>
        <row r="1083">
          <cell r="A1083">
            <v>40039</v>
          </cell>
          <cell r="B1083" t="str">
            <v>깨가 섞인 여자아이 코케시 과자 더미</v>
          </cell>
        </row>
        <row r="1084">
          <cell r="A1084">
            <v>40040</v>
          </cell>
          <cell r="B1084" t="str">
            <v>선물용 여자아이 코케시 과자 더미</v>
          </cell>
        </row>
        <row r="1085">
          <cell r="A1085">
            <v>40041</v>
          </cell>
          <cell r="B1085" t="str">
            <v>부스러진 아저씨 코케시 과자 더미</v>
          </cell>
        </row>
        <row r="1086">
          <cell r="A1086">
            <v>40042</v>
          </cell>
          <cell r="B1086" t="str">
            <v>아저씨 코케시 과자 더미</v>
          </cell>
        </row>
        <row r="1087">
          <cell r="A1087">
            <v>40043</v>
          </cell>
          <cell r="B1087" t="str">
            <v>깨가 섞인 아저씨 코케시 과자 더미</v>
          </cell>
        </row>
        <row r="1088">
          <cell r="A1088">
            <v>40044</v>
          </cell>
          <cell r="B1088" t="str">
            <v>선물용 아저씨 코케시 과자 더미</v>
          </cell>
        </row>
        <row r="1089">
          <cell r="A1089">
            <v>40045</v>
          </cell>
          <cell r="B1089" t="str">
            <v>부스러진 귀부인 코케시 과자 더미</v>
          </cell>
        </row>
        <row r="1090">
          <cell r="A1090">
            <v>40046</v>
          </cell>
          <cell r="B1090" t="str">
            <v>귀부인 코케시 과자 더미</v>
          </cell>
        </row>
        <row r="1091">
          <cell r="A1091">
            <v>40047</v>
          </cell>
          <cell r="B1091" t="str">
            <v>깨가 섞인 귀부인 코케시 과자 더미</v>
          </cell>
        </row>
        <row r="1092">
          <cell r="A1092">
            <v>40048</v>
          </cell>
          <cell r="B1092" t="str">
            <v>선물용 귀부인 코케시 과자 더미</v>
          </cell>
        </row>
        <row r="1093">
          <cell r="A1093">
            <v>40049</v>
          </cell>
          <cell r="B1093" t="str">
            <v>염가형 손지도</v>
          </cell>
        </row>
        <row r="1094">
          <cell r="A1094">
            <v>40050</v>
          </cell>
          <cell r="B1094" t="str">
            <v>손지도</v>
          </cell>
        </row>
        <row r="1095">
          <cell r="A1095">
            <v>40051</v>
          </cell>
          <cell r="B1095" t="str">
            <v>정교한 손지도</v>
          </cell>
        </row>
        <row r="1096">
          <cell r="A1096">
            <v>40052</v>
          </cell>
          <cell r="B1096" t="str">
            <v>다목적 손지도</v>
          </cell>
        </row>
        <row r="1097">
          <cell r="A1097">
            <v>40053</v>
          </cell>
          <cell r="B1097" t="str">
            <v>저렴한 여행용 팜플렛</v>
          </cell>
        </row>
        <row r="1098">
          <cell r="A1098">
            <v>40054</v>
          </cell>
          <cell r="B1098" t="str">
            <v>여행용 팜플렛</v>
          </cell>
        </row>
        <row r="1099">
          <cell r="A1099">
            <v>40055</v>
          </cell>
          <cell r="B1099" t="str">
            <v>정교한 여행용 팜플렛</v>
          </cell>
        </row>
        <row r="1100">
          <cell r="A1100">
            <v>40056</v>
          </cell>
          <cell r="B1100" t="str">
            <v>다목적 여행용 팜플렛</v>
          </cell>
        </row>
        <row r="1101">
          <cell r="A1101">
            <v>40057</v>
          </cell>
          <cell r="B1101" t="str">
            <v>배포용 일본 전도</v>
          </cell>
        </row>
        <row r="1102">
          <cell r="A1102">
            <v>40058</v>
          </cell>
          <cell r="B1102" t="str">
            <v>일본 전도</v>
          </cell>
        </row>
        <row r="1103">
          <cell r="A1103">
            <v>40059</v>
          </cell>
          <cell r="B1103" t="str">
            <v>정교한 일본 전도</v>
          </cell>
        </row>
        <row r="1104">
          <cell r="A1104">
            <v>40060</v>
          </cell>
          <cell r="B1104" t="str">
            <v>다목적 일본 전도</v>
          </cell>
        </row>
        <row r="1105">
          <cell r="A1105">
            <v>40061</v>
          </cell>
          <cell r="B1105" t="str">
            <v>저렴한 세계지도</v>
          </cell>
        </row>
        <row r="1106">
          <cell r="A1106">
            <v>40062</v>
          </cell>
          <cell r="B1106" t="str">
            <v>세계지도</v>
          </cell>
        </row>
        <row r="1107">
          <cell r="A1107">
            <v>40063</v>
          </cell>
          <cell r="B1107" t="str">
            <v>정교한 세계지도</v>
          </cell>
        </row>
        <row r="1108">
          <cell r="A1108">
            <v>40064</v>
          </cell>
          <cell r="B1108" t="str">
            <v>다목적 세계지도</v>
          </cell>
        </row>
        <row r="1109">
          <cell r="A1109">
            <v>40065</v>
          </cell>
          <cell r="B1109" t="str">
            <v>푸석푸석한 금빛 단발</v>
          </cell>
        </row>
        <row r="1110">
          <cell r="A1110">
            <v>40066</v>
          </cell>
          <cell r="B1110" t="str">
            <v>금빛 단발</v>
          </cell>
        </row>
        <row r="1111">
          <cell r="A1111">
            <v>40067</v>
          </cell>
          <cell r="B1111" t="str">
            <v>생글생글한 금빛 단발</v>
          </cell>
        </row>
        <row r="1112">
          <cell r="A1112">
            <v>40068</v>
          </cell>
          <cell r="B1112" t="str">
            <v>아름다운 금빛 단발</v>
          </cell>
        </row>
        <row r="1113">
          <cell r="A1113">
            <v>40069</v>
          </cell>
          <cell r="B1113" t="str">
            <v>푸석푸석한 금빛 롱 펌</v>
          </cell>
        </row>
        <row r="1114">
          <cell r="A1114">
            <v>40070</v>
          </cell>
          <cell r="B1114" t="str">
            <v>금빛 롱 펌</v>
          </cell>
        </row>
        <row r="1115">
          <cell r="A1115">
            <v>40071</v>
          </cell>
          <cell r="B1115" t="str">
            <v>생글생글한 금빛 롱 펌</v>
          </cell>
        </row>
        <row r="1116">
          <cell r="A1116">
            <v>40072</v>
          </cell>
          <cell r="B1116" t="str">
            <v>아름다운 금빛 롱 펌</v>
          </cell>
        </row>
        <row r="1117">
          <cell r="A1117">
            <v>40073</v>
          </cell>
          <cell r="B1117" t="str">
            <v>푸석푸석한 금빛 롱 헤어</v>
          </cell>
        </row>
        <row r="1118">
          <cell r="A1118">
            <v>40074</v>
          </cell>
          <cell r="B1118" t="str">
            <v>금빛 롱 헤어</v>
          </cell>
        </row>
        <row r="1119">
          <cell r="A1119">
            <v>40075</v>
          </cell>
          <cell r="B1119" t="str">
            <v>생글생글한 금빛 롱 헤어</v>
          </cell>
        </row>
        <row r="1120">
          <cell r="A1120">
            <v>40076</v>
          </cell>
          <cell r="B1120" t="str">
            <v>아름다운 금빛 롱 헤어</v>
          </cell>
        </row>
        <row r="1121">
          <cell r="A1121">
            <v>40077</v>
          </cell>
          <cell r="B1121" t="str">
            <v>푸석푸석한 금빛 큐트 펌</v>
          </cell>
        </row>
        <row r="1122">
          <cell r="A1122">
            <v>40078</v>
          </cell>
          <cell r="B1122" t="str">
            <v>금빛 큐트 펌</v>
          </cell>
        </row>
        <row r="1123">
          <cell r="A1123">
            <v>40079</v>
          </cell>
          <cell r="B1123" t="str">
            <v>생글생글한 금빛 큐트 펌</v>
          </cell>
        </row>
        <row r="1124">
          <cell r="A1124">
            <v>40080</v>
          </cell>
          <cell r="B1124" t="str">
            <v>아름다운 금빛 큐트펌</v>
          </cell>
        </row>
        <row r="1125">
          <cell r="A1125">
            <v>40081</v>
          </cell>
          <cell r="B1125" t="str">
            <v>간략한 가전제품 설문지</v>
          </cell>
        </row>
        <row r="1126">
          <cell r="A1126">
            <v>40082</v>
          </cell>
          <cell r="B1126" t="str">
            <v>가전제품 설문지</v>
          </cell>
        </row>
        <row r="1127">
          <cell r="A1127">
            <v>40083</v>
          </cell>
          <cell r="B1127" t="str">
            <v>상세한 가전제품 설문지</v>
          </cell>
        </row>
        <row r="1128">
          <cell r="A1128">
            <v>40084</v>
          </cell>
          <cell r="B1128" t="str">
            <v>친절한 가전제품 설문지</v>
          </cell>
        </row>
        <row r="1129">
          <cell r="A1129">
            <v>40085</v>
          </cell>
          <cell r="B1129" t="str">
            <v>간략한 음료수 설문지</v>
          </cell>
        </row>
        <row r="1130">
          <cell r="A1130">
            <v>40086</v>
          </cell>
          <cell r="B1130" t="str">
            <v>음료수 설문지</v>
          </cell>
        </row>
        <row r="1131">
          <cell r="A1131">
            <v>40087</v>
          </cell>
          <cell r="B1131" t="str">
            <v>상세한 음료수 설문지</v>
          </cell>
        </row>
        <row r="1132">
          <cell r="A1132">
            <v>40088</v>
          </cell>
          <cell r="B1132" t="str">
            <v>친절한 음료수 설문지</v>
          </cell>
        </row>
        <row r="1133">
          <cell r="A1133">
            <v>40089</v>
          </cell>
          <cell r="B1133" t="str">
            <v>간략한 즉석식품 설문지</v>
          </cell>
        </row>
        <row r="1134">
          <cell r="A1134">
            <v>40090</v>
          </cell>
          <cell r="B1134" t="str">
            <v>즉석식품 설문지</v>
          </cell>
        </row>
        <row r="1135">
          <cell r="A1135">
            <v>40091</v>
          </cell>
          <cell r="B1135" t="str">
            <v>상세한 즉석식품 설문지</v>
          </cell>
        </row>
        <row r="1136">
          <cell r="A1136">
            <v>40092</v>
          </cell>
          <cell r="B1136" t="str">
            <v>친절한 즉석식품 설문지</v>
          </cell>
        </row>
        <row r="1137">
          <cell r="A1137">
            <v>40093</v>
          </cell>
          <cell r="B1137" t="str">
            <v>간략한 음식점 설문지</v>
          </cell>
        </row>
        <row r="1138">
          <cell r="A1138">
            <v>40094</v>
          </cell>
          <cell r="B1138" t="str">
            <v>음식점 설문지</v>
          </cell>
        </row>
        <row r="1139">
          <cell r="A1139">
            <v>40095</v>
          </cell>
          <cell r="B1139" t="str">
            <v>상세한 음식점 설문지</v>
          </cell>
        </row>
        <row r="1140">
          <cell r="A1140">
            <v>40096</v>
          </cell>
          <cell r="B1140" t="str">
            <v>친절한 음식점 설문지</v>
          </cell>
        </row>
        <row r="1141">
          <cell r="A1141">
            <v>40097</v>
          </cell>
          <cell r="B1141" t="str">
            <v>너덜너덜한 A 학급 신문</v>
          </cell>
        </row>
        <row r="1142">
          <cell r="A1142">
            <v>40098</v>
          </cell>
          <cell r="B1142" t="str">
            <v>A 학급 신문</v>
          </cell>
        </row>
        <row r="1143">
          <cell r="A1143">
            <v>40099</v>
          </cell>
          <cell r="B1143" t="str">
            <v>완성된 A 학급 신문</v>
          </cell>
        </row>
        <row r="1144">
          <cell r="A1144">
            <v>40100</v>
          </cell>
          <cell r="B1144" t="str">
            <v>보강된 A 학급 신문</v>
          </cell>
        </row>
        <row r="1145">
          <cell r="A1145">
            <v>40101</v>
          </cell>
          <cell r="B1145" t="str">
            <v>너덜너덜한 B 학급 신문</v>
          </cell>
        </row>
        <row r="1146">
          <cell r="A1146">
            <v>40102</v>
          </cell>
          <cell r="B1146" t="str">
            <v>B 학급 신문</v>
          </cell>
        </row>
        <row r="1147">
          <cell r="A1147">
            <v>40103</v>
          </cell>
          <cell r="B1147" t="str">
            <v>완성된 B 학급 신문</v>
          </cell>
        </row>
        <row r="1148">
          <cell r="A1148">
            <v>40104</v>
          </cell>
          <cell r="B1148" t="str">
            <v>보강된 B 학급 신문</v>
          </cell>
        </row>
        <row r="1149">
          <cell r="A1149">
            <v>40105</v>
          </cell>
          <cell r="B1149" t="str">
            <v>너덜너덜한 C 학급 신문</v>
          </cell>
        </row>
        <row r="1150">
          <cell r="A1150">
            <v>40106</v>
          </cell>
          <cell r="B1150" t="str">
            <v>C 학급 신문</v>
          </cell>
        </row>
        <row r="1151">
          <cell r="A1151">
            <v>40107</v>
          </cell>
          <cell r="B1151" t="str">
            <v>완성된 C 학급 신문</v>
          </cell>
        </row>
        <row r="1152">
          <cell r="A1152">
            <v>40108</v>
          </cell>
          <cell r="B1152" t="str">
            <v>보강된 C 학급 신문</v>
          </cell>
        </row>
        <row r="1153">
          <cell r="A1153">
            <v>40109</v>
          </cell>
          <cell r="B1153" t="str">
            <v>너덜너덜한 D 학급 신문</v>
          </cell>
        </row>
        <row r="1154">
          <cell r="A1154">
            <v>40110</v>
          </cell>
          <cell r="B1154" t="str">
            <v>D 학급 신문</v>
          </cell>
        </row>
        <row r="1155">
          <cell r="A1155">
            <v>40111</v>
          </cell>
          <cell r="B1155" t="str">
            <v>완성된 D 학급 신문</v>
          </cell>
        </row>
        <row r="1156">
          <cell r="A1156">
            <v>40112</v>
          </cell>
          <cell r="B1156" t="str">
            <v>보강된 D 학급 신문</v>
          </cell>
        </row>
        <row r="1157">
          <cell r="A1157">
            <v>40113</v>
          </cell>
          <cell r="B1157" t="str">
            <v>구형 폴라로이드 카메라</v>
          </cell>
        </row>
        <row r="1158">
          <cell r="A1158">
            <v>40114</v>
          </cell>
          <cell r="B1158" t="str">
            <v>보급형 폴라로이드 카메라</v>
          </cell>
        </row>
        <row r="1159">
          <cell r="A1159">
            <v>40115</v>
          </cell>
          <cell r="B1159" t="str">
            <v>신형 폴라로이드 카메라</v>
          </cell>
        </row>
        <row r="1160">
          <cell r="A1160">
            <v>40116</v>
          </cell>
          <cell r="B1160" t="str">
            <v>고급형 폴라로이드 카메라</v>
          </cell>
        </row>
        <row r="1161">
          <cell r="A1161">
            <v>40117</v>
          </cell>
          <cell r="B1161" t="str">
            <v>구형 RF 카메라</v>
          </cell>
        </row>
        <row r="1162">
          <cell r="A1162">
            <v>40118</v>
          </cell>
          <cell r="B1162" t="str">
            <v>보급형 RF 카메라</v>
          </cell>
        </row>
        <row r="1163">
          <cell r="A1163">
            <v>40119</v>
          </cell>
          <cell r="B1163" t="str">
            <v>신형 RF 카메라</v>
          </cell>
        </row>
        <row r="1164">
          <cell r="A1164">
            <v>40120</v>
          </cell>
          <cell r="B1164" t="str">
            <v>고급형 RF 카메라</v>
          </cell>
        </row>
        <row r="1165">
          <cell r="A1165">
            <v>40121</v>
          </cell>
          <cell r="B1165" t="str">
            <v>구형 파노라마 카메라</v>
          </cell>
        </row>
        <row r="1166">
          <cell r="A1166">
            <v>40122</v>
          </cell>
          <cell r="B1166" t="str">
            <v>보급형 파노라마 카메라</v>
          </cell>
        </row>
        <row r="1167">
          <cell r="A1167">
            <v>40123</v>
          </cell>
          <cell r="B1167" t="str">
            <v>신형 파노라마 카메라</v>
          </cell>
        </row>
        <row r="1168">
          <cell r="A1168">
            <v>40124</v>
          </cell>
          <cell r="B1168" t="str">
            <v>고급형 파노라마 카메라</v>
          </cell>
        </row>
        <row r="1169">
          <cell r="A1169">
            <v>40125</v>
          </cell>
          <cell r="B1169" t="str">
            <v>구형 디지털 카메라</v>
          </cell>
        </row>
        <row r="1170">
          <cell r="A1170">
            <v>40126</v>
          </cell>
          <cell r="B1170" t="str">
            <v>보급형 디지털 카메라</v>
          </cell>
        </row>
        <row r="1171">
          <cell r="A1171">
            <v>40127</v>
          </cell>
          <cell r="B1171" t="str">
            <v>신형 디지털 카메라</v>
          </cell>
        </row>
        <row r="1172">
          <cell r="A1172">
            <v>40128</v>
          </cell>
          <cell r="B1172" t="str">
            <v>고급형 디지털 카메라</v>
          </cell>
        </row>
        <row r="1173">
          <cell r="A1173">
            <v>40129</v>
          </cell>
          <cell r="B1173" t="str">
            <v>낡은 축구공</v>
          </cell>
        </row>
        <row r="1174">
          <cell r="A1174">
            <v>40130</v>
          </cell>
          <cell r="B1174" t="str">
            <v>평범한 축구공</v>
          </cell>
        </row>
        <row r="1175">
          <cell r="A1175">
            <v>40131</v>
          </cell>
          <cell r="B1175" t="str">
            <v>새 축구공</v>
          </cell>
        </row>
        <row r="1176">
          <cell r="A1176">
            <v>40132</v>
          </cell>
          <cell r="B1176" t="str">
            <v>고급 축구공</v>
          </cell>
        </row>
        <row r="1177">
          <cell r="A1177">
            <v>40133</v>
          </cell>
          <cell r="B1177" t="str">
            <v>낡은 훌라후프</v>
          </cell>
        </row>
        <row r="1178">
          <cell r="A1178">
            <v>40134</v>
          </cell>
          <cell r="B1178" t="str">
            <v xml:space="preserve"> 평범한 훌라후프</v>
          </cell>
        </row>
        <row r="1179">
          <cell r="A1179">
            <v>40135</v>
          </cell>
          <cell r="B1179" t="str">
            <v>새 훌라후프</v>
          </cell>
        </row>
        <row r="1180">
          <cell r="A1180">
            <v>40136</v>
          </cell>
          <cell r="B1180" t="str">
            <v>고급 훌라후프</v>
          </cell>
        </row>
        <row r="1181">
          <cell r="A1181">
            <v>40137</v>
          </cell>
          <cell r="B1181" t="str">
            <v>낡은 허들</v>
          </cell>
        </row>
        <row r="1182">
          <cell r="A1182">
            <v>40138</v>
          </cell>
          <cell r="B1182" t="str">
            <v>평범한 허들</v>
          </cell>
        </row>
        <row r="1183">
          <cell r="A1183">
            <v>40139</v>
          </cell>
          <cell r="B1183" t="str">
            <v>새 허들</v>
          </cell>
        </row>
        <row r="1184">
          <cell r="A1184">
            <v>40140</v>
          </cell>
          <cell r="B1184" t="str">
            <v>고급 허들</v>
          </cell>
        </row>
        <row r="1185">
          <cell r="A1185">
            <v>40141</v>
          </cell>
          <cell r="B1185" t="str">
            <v>낡은 뜀틀</v>
          </cell>
        </row>
        <row r="1186">
          <cell r="A1186">
            <v>40142</v>
          </cell>
          <cell r="B1186" t="str">
            <v>평범한 뜀틀</v>
          </cell>
        </row>
        <row r="1187">
          <cell r="A1187">
            <v>40143</v>
          </cell>
          <cell r="B1187" t="str">
            <v>새 뜀틀</v>
          </cell>
        </row>
        <row r="1188">
          <cell r="A1188">
            <v>40144</v>
          </cell>
          <cell r="B1188" t="str">
            <v>고급 뜀틀</v>
          </cell>
        </row>
        <row r="1189">
          <cell r="A1189">
            <v>40145</v>
          </cell>
          <cell r="B1189" t="str">
            <v>낡은 수학 교과서</v>
          </cell>
        </row>
        <row r="1190">
          <cell r="A1190">
            <v>40146</v>
          </cell>
          <cell r="B1190" t="str">
            <v>표준 수학 교과서</v>
          </cell>
        </row>
        <row r="1191">
          <cell r="A1191">
            <v>40147</v>
          </cell>
          <cell r="B1191" t="str">
            <v>개정판 수학 교과서</v>
          </cell>
        </row>
        <row r="1192">
          <cell r="A1192">
            <v>40148</v>
          </cell>
          <cell r="B1192" t="str">
            <v>첨삭본 수학 교과서</v>
          </cell>
        </row>
        <row r="1193">
          <cell r="A1193">
            <v>40149</v>
          </cell>
          <cell r="B1193" t="str">
            <v>낡은 영어 교과서</v>
          </cell>
        </row>
        <row r="1194">
          <cell r="A1194">
            <v>40150</v>
          </cell>
          <cell r="B1194" t="str">
            <v>표준 영어 교과서</v>
          </cell>
        </row>
        <row r="1195">
          <cell r="A1195">
            <v>40151</v>
          </cell>
          <cell r="B1195" t="str">
            <v>개정판 영어 교과서</v>
          </cell>
        </row>
        <row r="1196">
          <cell r="A1196">
            <v>40152</v>
          </cell>
          <cell r="B1196" t="str">
            <v>첨삭본 영어 교과서</v>
          </cell>
        </row>
        <row r="1197">
          <cell r="A1197">
            <v>40153</v>
          </cell>
          <cell r="B1197" t="str">
            <v>낡은 국어 교과서</v>
          </cell>
        </row>
        <row r="1198">
          <cell r="A1198">
            <v>40154</v>
          </cell>
          <cell r="B1198" t="str">
            <v>표준 국어 교과서</v>
          </cell>
        </row>
        <row r="1199">
          <cell r="A1199">
            <v>40155</v>
          </cell>
          <cell r="B1199" t="str">
            <v>개정판 국어 교과서</v>
          </cell>
        </row>
        <row r="1200">
          <cell r="A1200">
            <v>40156</v>
          </cell>
          <cell r="B1200" t="str">
            <v>첨삭본 국어 교과서</v>
          </cell>
        </row>
        <row r="1201">
          <cell r="A1201">
            <v>40157</v>
          </cell>
          <cell r="B1201" t="str">
            <v>낡은 국사 교과서</v>
          </cell>
        </row>
        <row r="1202">
          <cell r="A1202">
            <v>40158</v>
          </cell>
          <cell r="B1202" t="str">
            <v>표준 국사 교과서</v>
          </cell>
        </row>
        <row r="1203">
          <cell r="A1203">
            <v>40159</v>
          </cell>
          <cell r="B1203" t="str">
            <v>개정판 국사 교과서</v>
          </cell>
        </row>
        <row r="1204">
          <cell r="A1204">
            <v>40160</v>
          </cell>
          <cell r="B1204" t="str">
            <v>첨삭본 국사 교과서</v>
          </cell>
        </row>
        <row r="1205">
          <cell r="A1205">
            <v>40161</v>
          </cell>
          <cell r="B1205" t="str">
            <v>쉬운 수학 시험지</v>
          </cell>
        </row>
        <row r="1206">
          <cell r="A1206">
            <v>40162</v>
          </cell>
          <cell r="B1206" t="str">
            <v>평범한 수학 시험지</v>
          </cell>
        </row>
        <row r="1207">
          <cell r="A1207">
            <v>40163</v>
          </cell>
          <cell r="B1207" t="str">
            <v>고난이도 수학 시험지</v>
          </cell>
        </row>
        <row r="1208">
          <cell r="A1208">
            <v>40164</v>
          </cell>
          <cell r="B1208" t="str">
            <v>지옥난이도 수학 시험지</v>
          </cell>
        </row>
        <row r="1209">
          <cell r="A1209">
            <v>40165</v>
          </cell>
          <cell r="B1209" t="str">
            <v>쉬운 영어 시험지</v>
          </cell>
        </row>
        <row r="1210">
          <cell r="A1210">
            <v>40166</v>
          </cell>
          <cell r="B1210" t="str">
            <v>평범한 영어 시험지</v>
          </cell>
        </row>
        <row r="1211">
          <cell r="A1211">
            <v>40167</v>
          </cell>
          <cell r="B1211" t="str">
            <v>고난이도 영어 시험지</v>
          </cell>
        </row>
        <row r="1212">
          <cell r="A1212">
            <v>40168</v>
          </cell>
          <cell r="B1212" t="str">
            <v>지옥난이도 영어 시험지</v>
          </cell>
        </row>
        <row r="1213">
          <cell r="A1213">
            <v>40169</v>
          </cell>
          <cell r="B1213" t="str">
            <v>쉬운 국어 시험지</v>
          </cell>
        </row>
        <row r="1214">
          <cell r="A1214">
            <v>40170</v>
          </cell>
          <cell r="B1214" t="str">
            <v>평범한 국어 시험지</v>
          </cell>
        </row>
        <row r="1215">
          <cell r="A1215">
            <v>40171</v>
          </cell>
          <cell r="B1215" t="str">
            <v>고난이도 국어 시험지</v>
          </cell>
        </row>
        <row r="1216">
          <cell r="A1216">
            <v>40172</v>
          </cell>
          <cell r="B1216" t="str">
            <v>지옥난이도 국어 시험지</v>
          </cell>
        </row>
        <row r="1217">
          <cell r="A1217">
            <v>40173</v>
          </cell>
          <cell r="B1217" t="str">
            <v>쉬운 국사 시험지</v>
          </cell>
        </row>
        <row r="1218">
          <cell r="A1218">
            <v>40174</v>
          </cell>
          <cell r="B1218" t="str">
            <v>평범한 국사 시험지</v>
          </cell>
        </row>
        <row r="1219">
          <cell r="A1219">
            <v>40175</v>
          </cell>
          <cell r="B1219" t="str">
            <v>고난이도 국사 시험지</v>
          </cell>
        </row>
        <row r="1220">
          <cell r="A1220">
            <v>40176</v>
          </cell>
          <cell r="B1220" t="str">
            <v>지옥난이도 국사 시험지</v>
          </cell>
        </row>
        <row r="1221">
          <cell r="A1221">
            <v>40177</v>
          </cell>
          <cell r="B1221" t="str">
            <v>인스턴트 커피</v>
          </cell>
        </row>
        <row r="1222">
          <cell r="A1222">
            <v>40178</v>
          </cell>
          <cell r="B1222" t="str">
            <v>평범한 커피</v>
          </cell>
        </row>
        <row r="1223">
          <cell r="A1223">
            <v>40179</v>
          </cell>
          <cell r="B1223" t="str">
            <v>직접 우려낸 드립 커피</v>
          </cell>
        </row>
        <row r="1224">
          <cell r="A1224">
            <v>40180</v>
          </cell>
          <cell r="B1224" t="str">
            <v>차게 우려낸 콜드 드립 커피</v>
          </cell>
        </row>
        <row r="1225">
          <cell r="A1225">
            <v>40181</v>
          </cell>
          <cell r="B1225" t="str">
            <v>인스턴트 조각케익</v>
          </cell>
        </row>
        <row r="1226">
          <cell r="A1226">
            <v>40182</v>
          </cell>
          <cell r="B1226" t="str">
            <v>저렴한 조각케익</v>
          </cell>
        </row>
        <row r="1227">
          <cell r="A1227">
            <v>40183</v>
          </cell>
          <cell r="B1227" t="str">
            <v>생크림 조각케익</v>
          </cell>
        </row>
        <row r="1228">
          <cell r="A1228">
            <v>40184</v>
          </cell>
          <cell r="B1228" t="str">
            <v>생과일 조각케익</v>
          </cell>
        </row>
        <row r="1229">
          <cell r="A1229">
            <v>40185</v>
          </cell>
          <cell r="B1229" t="str">
            <v>인스턴트 아이스크림</v>
          </cell>
        </row>
        <row r="1230">
          <cell r="A1230">
            <v>40186</v>
          </cell>
          <cell r="B1230" t="str">
            <v>저렴한 아이스크림</v>
          </cell>
        </row>
        <row r="1231">
          <cell r="A1231">
            <v>40187</v>
          </cell>
          <cell r="B1231" t="str">
            <v>브렌드 아이스크림</v>
          </cell>
        </row>
        <row r="1232">
          <cell r="A1232">
            <v>40188</v>
          </cell>
          <cell r="B1232" t="str">
            <v>젤라또 아이스크림</v>
          </cell>
        </row>
        <row r="1233">
          <cell r="A1233">
            <v>40189</v>
          </cell>
          <cell r="B1233" t="str">
            <v>인스턴트 파르페</v>
          </cell>
        </row>
        <row r="1234">
          <cell r="A1234">
            <v>40190</v>
          </cell>
          <cell r="B1234" t="str">
            <v>저렴한 파르페</v>
          </cell>
        </row>
        <row r="1235">
          <cell r="A1235">
            <v>40191</v>
          </cell>
          <cell r="B1235" t="str">
            <v>체리 듬뿍 파르페</v>
          </cell>
        </row>
        <row r="1236">
          <cell r="A1236">
            <v>40192</v>
          </cell>
          <cell r="B1236" t="str">
            <v>생과일 초코 파르페</v>
          </cell>
        </row>
        <row r="1237">
          <cell r="A1237">
            <v>40193</v>
          </cell>
          <cell r="B1237" t="str">
            <v>낡은 가디건</v>
          </cell>
        </row>
        <row r="1238">
          <cell r="A1238">
            <v>40194</v>
          </cell>
          <cell r="B1238" t="str">
            <v>평범한 카디건</v>
          </cell>
        </row>
        <row r="1239">
          <cell r="A1239">
            <v>40195</v>
          </cell>
          <cell r="B1239" t="str">
            <v>장식이 들어간 카디건</v>
          </cell>
        </row>
        <row r="1240">
          <cell r="A1240">
            <v>40196</v>
          </cell>
          <cell r="B1240" t="str">
            <v>시노가 만든 카디건</v>
          </cell>
        </row>
        <row r="1241">
          <cell r="A1241">
            <v>40197</v>
          </cell>
          <cell r="B1241" t="str">
            <v>낡은 모자</v>
          </cell>
        </row>
        <row r="1242">
          <cell r="A1242">
            <v>40198</v>
          </cell>
          <cell r="B1242" t="str">
            <v>평범한 모자</v>
          </cell>
        </row>
        <row r="1243">
          <cell r="A1243">
            <v>40199</v>
          </cell>
          <cell r="B1243" t="str">
            <v>장식이 들어간 모자</v>
          </cell>
        </row>
        <row r="1244">
          <cell r="A1244">
            <v>40200</v>
          </cell>
          <cell r="B1244" t="str">
            <v>시노가 만든 모자</v>
          </cell>
        </row>
        <row r="1245">
          <cell r="A1245">
            <v>40201</v>
          </cell>
          <cell r="B1245" t="str">
            <v>낡은 스카프</v>
          </cell>
        </row>
        <row r="1246">
          <cell r="A1246">
            <v>40202</v>
          </cell>
          <cell r="B1246" t="str">
            <v>평범한 스카프</v>
          </cell>
        </row>
        <row r="1247">
          <cell r="A1247">
            <v>40203</v>
          </cell>
          <cell r="B1247" t="str">
            <v>장식이 들어간 스카프</v>
          </cell>
        </row>
        <row r="1248">
          <cell r="A1248">
            <v>40204</v>
          </cell>
          <cell r="B1248" t="str">
            <v>시노가 만든 스카프</v>
          </cell>
        </row>
        <row r="1249">
          <cell r="A1249">
            <v>40205</v>
          </cell>
          <cell r="B1249" t="str">
            <v>낡은 치마</v>
          </cell>
        </row>
        <row r="1250">
          <cell r="A1250">
            <v>40206</v>
          </cell>
          <cell r="B1250" t="str">
            <v>평범한 치마</v>
          </cell>
        </row>
        <row r="1251">
          <cell r="A1251">
            <v>40207</v>
          </cell>
          <cell r="B1251" t="str">
            <v>장식이 들어간 치마</v>
          </cell>
        </row>
        <row r="1252">
          <cell r="A1252">
            <v>40208</v>
          </cell>
          <cell r="B1252" t="str">
            <v>시노가 만든 치마</v>
          </cell>
        </row>
        <row r="1253">
          <cell r="A1253">
            <v>40209</v>
          </cell>
          <cell r="B1253" t="str">
            <v>저렴한 생수</v>
          </cell>
        </row>
        <row r="1254">
          <cell r="A1254">
            <v>40210</v>
          </cell>
          <cell r="B1254" t="str">
            <v>보통 생수</v>
          </cell>
        </row>
        <row r="1255">
          <cell r="A1255">
            <v>40211</v>
          </cell>
          <cell r="B1255" t="str">
            <v>천연 생수</v>
          </cell>
        </row>
        <row r="1256">
          <cell r="A1256">
            <v>40212</v>
          </cell>
          <cell r="B1256" t="str">
            <v>알프스 생수</v>
          </cell>
        </row>
        <row r="1257">
          <cell r="A1257">
            <v>40213</v>
          </cell>
          <cell r="B1257" t="str">
            <v>저렴한 이온음료 A</v>
          </cell>
        </row>
        <row r="1258">
          <cell r="A1258">
            <v>40214</v>
          </cell>
          <cell r="B1258" t="str">
            <v>보통 이온음료 A</v>
          </cell>
        </row>
        <row r="1259">
          <cell r="A1259">
            <v>40215</v>
          </cell>
          <cell r="B1259" t="str">
            <v>신상품 이온음료 A</v>
          </cell>
        </row>
        <row r="1260">
          <cell r="A1260">
            <v>40216</v>
          </cell>
          <cell r="B1260" t="str">
            <v>고급 이온음료 A</v>
          </cell>
        </row>
        <row r="1261">
          <cell r="A1261">
            <v>40217</v>
          </cell>
          <cell r="B1261" t="str">
            <v>저렴한 이온음료 B</v>
          </cell>
        </row>
        <row r="1262">
          <cell r="A1262">
            <v>40218</v>
          </cell>
          <cell r="B1262" t="str">
            <v>보통 이온음료 B</v>
          </cell>
        </row>
        <row r="1263">
          <cell r="A1263">
            <v>40219</v>
          </cell>
          <cell r="B1263" t="str">
            <v>신상품 이온음료 B</v>
          </cell>
        </row>
        <row r="1264">
          <cell r="A1264">
            <v>40220</v>
          </cell>
          <cell r="B1264" t="str">
            <v>고급 이온음료 B</v>
          </cell>
        </row>
        <row r="1265">
          <cell r="A1265">
            <v>40221</v>
          </cell>
          <cell r="B1265" t="str">
            <v>저렴한 이온음료 C</v>
          </cell>
        </row>
        <row r="1266">
          <cell r="A1266">
            <v>40222</v>
          </cell>
          <cell r="B1266" t="str">
            <v>보통 이온음료 C</v>
          </cell>
        </row>
        <row r="1267">
          <cell r="A1267">
            <v>40223</v>
          </cell>
          <cell r="B1267" t="str">
            <v>신상품 이온음료 C</v>
          </cell>
        </row>
        <row r="1268">
          <cell r="A1268">
            <v>40224</v>
          </cell>
          <cell r="B1268" t="str">
            <v>고급 이온음료 C</v>
          </cell>
        </row>
        <row r="1269">
          <cell r="A1269">
            <v>40225</v>
          </cell>
          <cell r="B1269" t="str">
            <v>낡은 검은 고양이 사진</v>
          </cell>
        </row>
        <row r="1270">
          <cell r="A1270">
            <v>40226</v>
          </cell>
          <cell r="B1270" t="str">
            <v>검은 고양이 사진</v>
          </cell>
        </row>
        <row r="1271">
          <cell r="A1271">
            <v>40227</v>
          </cell>
          <cell r="B1271" t="str">
            <v>반짝이는 검은 고양이 사진</v>
          </cell>
        </row>
        <row r="1272">
          <cell r="A1272">
            <v>40228</v>
          </cell>
          <cell r="B1272" t="str">
            <v>찬란한 검은 고양이 사진</v>
          </cell>
        </row>
        <row r="1273">
          <cell r="A1273">
            <v>40229</v>
          </cell>
          <cell r="B1273" t="str">
            <v>살짝 탄 골목대장 코케시 과자</v>
          </cell>
        </row>
        <row r="1274">
          <cell r="A1274">
            <v>40230</v>
          </cell>
          <cell r="B1274" t="str">
            <v>골목대장 코케시 과자</v>
          </cell>
        </row>
        <row r="1275">
          <cell r="A1275">
            <v>40231</v>
          </cell>
          <cell r="B1275" t="str">
            <v>잘 구워진 골목대장 코케시 과자</v>
          </cell>
        </row>
        <row r="1276">
          <cell r="A1276">
            <v>40232</v>
          </cell>
          <cell r="B1276" t="str">
            <v>장인급 골목대장 코케시 과자</v>
          </cell>
        </row>
        <row r="1277">
          <cell r="A1277">
            <v>40233</v>
          </cell>
          <cell r="B1277" t="str">
            <v>부스러진 골목대장 코케시 과자 더미</v>
          </cell>
        </row>
        <row r="1278">
          <cell r="A1278">
            <v>40234</v>
          </cell>
          <cell r="B1278" t="str">
            <v>골목대장 코케시 과자 더미</v>
          </cell>
        </row>
        <row r="1279">
          <cell r="A1279">
            <v>40235</v>
          </cell>
          <cell r="B1279" t="str">
            <v>깨가 섞인 골목대장 코케시 과자 더미</v>
          </cell>
        </row>
        <row r="1280">
          <cell r="A1280">
            <v>40236</v>
          </cell>
          <cell r="B1280" t="str">
            <v>선물용 골목대장 코케시 과자 더미</v>
          </cell>
        </row>
        <row r="1281">
          <cell r="A1281">
            <v>40237</v>
          </cell>
          <cell r="B1281" t="str">
            <v>염가형 캐리어</v>
          </cell>
        </row>
        <row r="1282">
          <cell r="A1282">
            <v>40238</v>
          </cell>
          <cell r="B1282" t="str">
            <v>여행용 캐리어</v>
          </cell>
        </row>
        <row r="1283">
          <cell r="A1283">
            <v>40239</v>
          </cell>
          <cell r="B1283" t="str">
            <v>신상품 캐리어</v>
          </cell>
        </row>
        <row r="1284">
          <cell r="A1284">
            <v>40240</v>
          </cell>
          <cell r="B1284" t="str">
            <v>고급품 캐리어</v>
          </cell>
        </row>
        <row r="1285">
          <cell r="A1285">
            <v>40241</v>
          </cell>
          <cell r="B1285" t="str">
            <v>푸석푸석한 금빛 아프로</v>
          </cell>
        </row>
        <row r="1286">
          <cell r="A1286">
            <v>40242</v>
          </cell>
          <cell r="B1286" t="str">
            <v>금빛 아프로</v>
          </cell>
        </row>
        <row r="1287">
          <cell r="A1287">
            <v>40243</v>
          </cell>
          <cell r="B1287" t="str">
            <v>생글생글한 금빛 아프로</v>
          </cell>
        </row>
        <row r="1288">
          <cell r="A1288">
            <v>40244</v>
          </cell>
          <cell r="B1288" t="str">
            <v>아름다운 금빛 아프로</v>
          </cell>
        </row>
        <row r="1289">
          <cell r="A1289">
            <v>40245</v>
          </cell>
          <cell r="B1289" t="str">
            <v>간략한 만화잡지 설문지</v>
          </cell>
        </row>
        <row r="1290">
          <cell r="A1290">
            <v>40246</v>
          </cell>
          <cell r="B1290" t="str">
            <v>만화잡지 설문지</v>
          </cell>
        </row>
        <row r="1291">
          <cell r="A1291">
            <v>40247</v>
          </cell>
          <cell r="B1291" t="str">
            <v>상세한 만화잡지 설문지</v>
          </cell>
        </row>
        <row r="1292">
          <cell r="A1292">
            <v>40248</v>
          </cell>
          <cell r="B1292" t="str">
            <v>친절한 만화잡지 설문지</v>
          </cell>
        </row>
        <row r="1293">
          <cell r="A1293">
            <v>40249</v>
          </cell>
          <cell r="B1293" t="str">
            <v>너덜너덜한 A 학급 신문</v>
          </cell>
        </row>
        <row r="1294">
          <cell r="A1294">
            <v>40250</v>
          </cell>
          <cell r="B1294" t="str">
            <v>E 학급 신문</v>
          </cell>
        </row>
        <row r="1295">
          <cell r="A1295">
            <v>40251</v>
          </cell>
          <cell r="B1295" t="str">
            <v>완성된 E 학급 신문</v>
          </cell>
        </row>
        <row r="1296">
          <cell r="A1296">
            <v>40252</v>
          </cell>
          <cell r="B1296" t="str">
            <v>보강된 E 학급 신문</v>
          </cell>
        </row>
        <row r="1297">
          <cell r="A1297">
            <v>40253</v>
          </cell>
          <cell r="B1297" t="str">
            <v>구형 스냅숏 카메라</v>
          </cell>
        </row>
        <row r="1298">
          <cell r="A1298">
            <v>40254</v>
          </cell>
          <cell r="B1298" t="str">
            <v>보급형 스냅숏 카메라</v>
          </cell>
        </row>
        <row r="1299">
          <cell r="A1299">
            <v>40255</v>
          </cell>
          <cell r="B1299" t="str">
            <v>신형 스냅숏 카메라</v>
          </cell>
        </row>
        <row r="1300">
          <cell r="A1300">
            <v>40256</v>
          </cell>
          <cell r="B1300" t="str">
            <v>고급형 스냅숏 카메라</v>
          </cell>
        </row>
        <row r="1301">
          <cell r="A1301">
            <v>40257</v>
          </cell>
          <cell r="B1301" t="str">
            <v>낡은 볼과 배트</v>
          </cell>
        </row>
        <row r="1302">
          <cell r="A1302">
            <v>40258</v>
          </cell>
          <cell r="B1302" t="str">
            <v>평범한 볼과 배트</v>
          </cell>
        </row>
        <row r="1303">
          <cell r="A1303">
            <v>40259</v>
          </cell>
          <cell r="B1303" t="str">
            <v>새 볼과 배트</v>
          </cell>
        </row>
        <row r="1304">
          <cell r="A1304">
            <v>40260</v>
          </cell>
          <cell r="B1304" t="str">
            <v>고급 볼과 배트</v>
          </cell>
        </row>
        <row r="1305">
          <cell r="A1305">
            <v>40261</v>
          </cell>
          <cell r="B1305" t="str">
            <v>낡은 교과서 세트</v>
          </cell>
        </row>
        <row r="1306">
          <cell r="A1306">
            <v>40262</v>
          </cell>
          <cell r="B1306" t="str">
            <v>표준 교과서 세트</v>
          </cell>
        </row>
        <row r="1307">
          <cell r="A1307">
            <v>40263</v>
          </cell>
          <cell r="B1307" t="str">
            <v>개정판 교과서 세트</v>
          </cell>
        </row>
        <row r="1308">
          <cell r="A1308">
            <v>40264</v>
          </cell>
          <cell r="B1308" t="str">
            <v>첨삭본 교과서 세트</v>
          </cell>
        </row>
        <row r="1309">
          <cell r="A1309">
            <v>40265</v>
          </cell>
          <cell r="B1309" t="str">
            <v>쉬운 시험지 괴물</v>
          </cell>
        </row>
        <row r="1310">
          <cell r="A1310">
            <v>40266</v>
          </cell>
          <cell r="B1310" t="str">
            <v>평범한 시험지 괴물</v>
          </cell>
        </row>
        <row r="1311">
          <cell r="A1311">
            <v>40267</v>
          </cell>
          <cell r="B1311" t="str">
            <v>고난이도 시험지 괴물</v>
          </cell>
        </row>
        <row r="1312">
          <cell r="A1312">
            <v>40268</v>
          </cell>
          <cell r="B1312" t="str">
            <v>지옥난이도 시험지 괴물</v>
          </cell>
        </row>
        <row r="1313">
          <cell r="A1313">
            <v>40269</v>
          </cell>
          <cell r="B1313" t="str">
            <v>인스턴트 와플</v>
          </cell>
        </row>
        <row r="1314">
          <cell r="A1314">
            <v>40270</v>
          </cell>
          <cell r="B1314" t="str">
            <v>평범한 와플</v>
          </cell>
        </row>
        <row r="1315">
          <cell r="A1315">
            <v>40271</v>
          </cell>
          <cell r="B1315" t="str">
            <v>수제 와플</v>
          </cell>
        </row>
        <row r="1316">
          <cell r="A1316">
            <v>40272</v>
          </cell>
          <cell r="B1316" t="str">
            <v>벨기에식 와플</v>
          </cell>
        </row>
        <row r="1317">
          <cell r="A1317">
            <v>40273</v>
          </cell>
          <cell r="B1317" t="str">
            <v>낡은 선글라스</v>
          </cell>
        </row>
        <row r="1318">
          <cell r="A1318">
            <v>40274</v>
          </cell>
          <cell r="B1318" t="str">
            <v>평범한 선글라스</v>
          </cell>
        </row>
        <row r="1319">
          <cell r="A1319">
            <v>40275</v>
          </cell>
          <cell r="B1319" t="str">
            <v>장식이 들어간 선글라스</v>
          </cell>
        </row>
        <row r="1320">
          <cell r="A1320">
            <v>40276</v>
          </cell>
          <cell r="B1320" t="str">
            <v>시노가 만든 선글라스</v>
          </cell>
        </row>
        <row r="1321">
          <cell r="A1321">
            <v>40277</v>
          </cell>
          <cell r="B1321" t="str">
            <v>저렴한 이온음료 D</v>
          </cell>
        </row>
        <row r="1322">
          <cell r="A1322">
            <v>40278</v>
          </cell>
          <cell r="B1322" t="str">
            <v>보통 이온음료 D</v>
          </cell>
        </row>
        <row r="1323">
          <cell r="A1323">
            <v>40279</v>
          </cell>
          <cell r="B1323" t="str">
            <v>신상품 이온음료 D</v>
          </cell>
        </row>
        <row r="1324">
          <cell r="A1324">
            <v>40280</v>
          </cell>
          <cell r="B1324" t="str">
            <v>고급 이온음료 D</v>
          </cell>
        </row>
        <row r="1325">
          <cell r="A1325">
            <v>41001</v>
          </cell>
          <cell r="B1325" t="str">
            <v>블루베리</v>
          </cell>
        </row>
        <row r="1326">
          <cell r="A1326">
            <v>41002</v>
          </cell>
          <cell r="B1326" t="str">
            <v>블루베리 묶음</v>
          </cell>
        </row>
        <row r="1327">
          <cell r="A1327">
            <v>41003</v>
          </cell>
          <cell r="B1327" t="str">
            <v>블루베리 바구니</v>
          </cell>
        </row>
        <row r="1328">
          <cell r="A1328">
            <v>41004</v>
          </cell>
          <cell r="B1328" t="str">
            <v>체리</v>
          </cell>
        </row>
        <row r="1329">
          <cell r="A1329">
            <v>41005</v>
          </cell>
          <cell r="B1329" t="str">
            <v>체리 묶음</v>
          </cell>
        </row>
        <row r="1330">
          <cell r="A1330">
            <v>41006</v>
          </cell>
          <cell r="B1330" t="str">
            <v>체리 바구니</v>
          </cell>
        </row>
        <row r="1331">
          <cell r="A1331">
            <v>41007</v>
          </cell>
          <cell r="B1331" t="str">
            <v>포도</v>
          </cell>
        </row>
        <row r="1332">
          <cell r="A1332">
            <v>41008</v>
          </cell>
          <cell r="B1332" t="str">
            <v>포도 묶음</v>
          </cell>
        </row>
        <row r="1333">
          <cell r="A1333">
            <v>41009</v>
          </cell>
          <cell r="B1333" t="str">
            <v>포도 바구니</v>
          </cell>
        </row>
        <row r="1334">
          <cell r="A1334">
            <v>41010</v>
          </cell>
          <cell r="B1334" t="str">
            <v>멜론</v>
          </cell>
        </row>
        <row r="1335">
          <cell r="A1335">
            <v>41011</v>
          </cell>
          <cell r="B1335" t="str">
            <v>멜론 묶음</v>
          </cell>
        </row>
        <row r="1336">
          <cell r="A1336">
            <v>41012</v>
          </cell>
          <cell r="B1336" t="str">
            <v>멜론 바구니</v>
          </cell>
        </row>
        <row r="1337">
          <cell r="A1337">
            <v>41013</v>
          </cell>
          <cell r="B1337" t="str">
            <v>오렌지</v>
          </cell>
        </row>
        <row r="1338">
          <cell r="A1338">
            <v>41014</v>
          </cell>
          <cell r="B1338" t="str">
            <v>오렌지 묶음</v>
          </cell>
        </row>
        <row r="1339">
          <cell r="A1339">
            <v>41015</v>
          </cell>
          <cell r="B1339" t="str">
            <v>오렌지 바구니</v>
          </cell>
        </row>
        <row r="1340">
          <cell r="A1340">
            <v>41016</v>
          </cell>
          <cell r="B1340" t="str">
            <v>작은 돼지저금통</v>
          </cell>
        </row>
        <row r="1341">
          <cell r="A1341">
            <v>41017</v>
          </cell>
          <cell r="B1341" t="str">
            <v>돼지저금통</v>
          </cell>
        </row>
        <row r="1342">
          <cell r="A1342">
            <v>41018</v>
          </cell>
          <cell r="B1342" t="str">
            <v>호화로운 돼지저금통</v>
          </cell>
        </row>
        <row r="1343">
          <cell r="A1343">
            <v>41019</v>
          </cell>
          <cell r="B1343" t="str">
            <v>소박한 사진</v>
          </cell>
        </row>
        <row r="1344">
          <cell r="A1344">
            <v>41020</v>
          </cell>
          <cell r="B1344" t="str">
            <v xml:space="preserve"> 평범한 액자</v>
          </cell>
        </row>
        <row r="1345">
          <cell r="A1345">
            <v>41021</v>
          </cell>
          <cell r="B1345" t="str">
            <v>추억을 품은 앨범</v>
          </cell>
        </row>
        <row r="1346">
          <cell r="A1346">
            <v>50001</v>
          </cell>
          <cell r="B1346" t="str">
            <v>고양이 대혼란 그 1</v>
          </cell>
        </row>
        <row r="1347">
          <cell r="A1347">
            <v>50002</v>
          </cell>
          <cell r="B1347" t="str">
            <v>고양이 대혼란 그 2</v>
          </cell>
        </row>
        <row r="1348">
          <cell r="A1348">
            <v>50003</v>
          </cell>
          <cell r="B1348" t="str">
            <v>고양이 대혼란 그 3</v>
          </cell>
        </row>
        <row r="1349">
          <cell r="A1349">
            <v>50004</v>
          </cell>
          <cell r="B1349" t="str">
            <v>고양이 대혼란 그 4</v>
          </cell>
        </row>
        <row r="1350">
          <cell r="A1350">
            <v>50005</v>
          </cell>
          <cell r="B1350" t="str">
            <v>고양이 대혼란 그 5</v>
          </cell>
        </row>
        <row r="1351">
          <cell r="A1351">
            <v>50006</v>
          </cell>
          <cell r="B1351" t="str">
            <v>고양이 대혼란 그 6</v>
          </cell>
        </row>
        <row r="1352">
          <cell r="A1352">
            <v>50007</v>
          </cell>
          <cell r="B1352" t="str">
            <v>고양이 대혼란 그 7</v>
          </cell>
        </row>
        <row r="1353">
          <cell r="A1353">
            <v>50008</v>
          </cell>
          <cell r="B1353" t="str">
            <v>고양이 대혼란 그 8</v>
          </cell>
        </row>
        <row r="1354">
          <cell r="A1354">
            <v>50009</v>
          </cell>
          <cell r="B1354" t="str">
            <v>고양이 대혼란 그 9</v>
          </cell>
        </row>
        <row r="1355">
          <cell r="A1355">
            <v>50010</v>
          </cell>
          <cell r="B1355" t="str">
            <v>고양이 대혼란 그 10</v>
          </cell>
        </row>
        <row r="1356">
          <cell r="A1356">
            <v>50011</v>
          </cell>
          <cell r="B1356" t="str">
            <v>함께 만드는 과자의 맛 그 1</v>
          </cell>
        </row>
        <row r="1357">
          <cell r="A1357">
            <v>50012</v>
          </cell>
          <cell r="B1357" t="str">
            <v>함께 만드는 과자의 맛 그 2</v>
          </cell>
        </row>
        <row r="1358">
          <cell r="A1358">
            <v>50013</v>
          </cell>
          <cell r="B1358" t="str">
            <v>함께 만드는 과자의 맛 그 3</v>
          </cell>
        </row>
        <row r="1359">
          <cell r="A1359">
            <v>50014</v>
          </cell>
          <cell r="B1359" t="str">
            <v>함께 만드는 과자의 맛 그 4</v>
          </cell>
        </row>
        <row r="1360">
          <cell r="A1360">
            <v>50015</v>
          </cell>
          <cell r="B1360" t="str">
            <v>함께 만드는 과자의 맛 그 5</v>
          </cell>
        </row>
        <row r="1361">
          <cell r="A1361">
            <v>50016</v>
          </cell>
          <cell r="B1361" t="str">
            <v>함께 만드는 과자의 맛 그 6</v>
          </cell>
        </row>
        <row r="1362">
          <cell r="A1362">
            <v>50017</v>
          </cell>
          <cell r="B1362" t="str">
            <v>함께 만드는 과자의 맛 그 7</v>
          </cell>
        </row>
        <row r="1363">
          <cell r="A1363">
            <v>50018</v>
          </cell>
          <cell r="B1363" t="str">
            <v>함께 만드는 과자의 맛 그 8</v>
          </cell>
        </row>
        <row r="1364">
          <cell r="A1364">
            <v>50019</v>
          </cell>
          <cell r="B1364" t="str">
            <v>함께 만드는 과자의 맛 그 9</v>
          </cell>
        </row>
        <row r="1365">
          <cell r="A1365">
            <v>50020</v>
          </cell>
          <cell r="B1365" t="str">
            <v>함께 만드는 과자의 맛 그 10</v>
          </cell>
        </row>
        <row r="1366">
          <cell r="A1366">
            <v>50021</v>
          </cell>
          <cell r="B1366" t="str">
            <v>과자파티 그 1</v>
          </cell>
        </row>
        <row r="1367">
          <cell r="A1367">
            <v>50022</v>
          </cell>
          <cell r="B1367" t="str">
            <v>과자파티 그 2</v>
          </cell>
        </row>
        <row r="1368">
          <cell r="A1368">
            <v>50023</v>
          </cell>
          <cell r="B1368" t="str">
            <v>과자파티 그 3</v>
          </cell>
        </row>
        <row r="1369">
          <cell r="A1369">
            <v>50024</v>
          </cell>
          <cell r="B1369" t="str">
            <v>과자파티 그 4</v>
          </cell>
        </row>
        <row r="1370">
          <cell r="A1370">
            <v>50025</v>
          </cell>
          <cell r="B1370" t="str">
            <v>과자파티 그 5</v>
          </cell>
        </row>
        <row r="1371">
          <cell r="A1371">
            <v>50026</v>
          </cell>
          <cell r="B1371" t="str">
            <v>과자파티 그 6</v>
          </cell>
        </row>
        <row r="1372">
          <cell r="A1372">
            <v>50027</v>
          </cell>
          <cell r="B1372" t="str">
            <v>과자파티 그 7</v>
          </cell>
        </row>
        <row r="1373">
          <cell r="A1373">
            <v>50028</v>
          </cell>
          <cell r="B1373" t="str">
            <v>과자파티 그 8</v>
          </cell>
        </row>
        <row r="1374">
          <cell r="A1374">
            <v>50029</v>
          </cell>
          <cell r="B1374" t="str">
            <v>과자파티 그 9</v>
          </cell>
        </row>
        <row r="1375">
          <cell r="A1375">
            <v>50030</v>
          </cell>
          <cell r="B1375" t="str">
            <v>과자파티 그 10</v>
          </cell>
        </row>
        <row r="1376">
          <cell r="A1376">
            <v>50031</v>
          </cell>
          <cell r="B1376" t="str">
            <v>일일 가이드?! 그 1</v>
          </cell>
        </row>
        <row r="1377">
          <cell r="A1377">
            <v>50032</v>
          </cell>
          <cell r="B1377" t="str">
            <v>일일 가이드?! 그 2</v>
          </cell>
        </row>
        <row r="1378">
          <cell r="A1378">
            <v>50033</v>
          </cell>
          <cell r="B1378" t="str">
            <v>일일 가이드?! 그 3</v>
          </cell>
        </row>
        <row r="1379">
          <cell r="A1379">
            <v>50034</v>
          </cell>
          <cell r="B1379" t="str">
            <v>일일 가이드?! 그 4</v>
          </cell>
        </row>
        <row r="1380">
          <cell r="A1380">
            <v>50035</v>
          </cell>
          <cell r="B1380" t="str">
            <v>일일 가이드?! 그 5</v>
          </cell>
        </row>
        <row r="1381">
          <cell r="A1381">
            <v>50036</v>
          </cell>
          <cell r="B1381" t="str">
            <v>일일 가이드?! 그 6</v>
          </cell>
        </row>
        <row r="1382">
          <cell r="A1382">
            <v>50037</v>
          </cell>
          <cell r="B1382" t="str">
            <v>일일 가이드?! 그 7</v>
          </cell>
        </row>
        <row r="1383">
          <cell r="A1383">
            <v>50038</v>
          </cell>
          <cell r="B1383" t="str">
            <v>일일 가이드?! 그 8</v>
          </cell>
        </row>
        <row r="1384">
          <cell r="A1384">
            <v>50039</v>
          </cell>
          <cell r="B1384" t="str">
            <v>일일 가이드?! 그 9</v>
          </cell>
        </row>
        <row r="1385">
          <cell r="A1385">
            <v>50040</v>
          </cell>
          <cell r="B1385" t="str">
            <v>일일 가이드?! 그 10</v>
          </cell>
        </row>
        <row r="1386">
          <cell r="A1386">
            <v>50041</v>
          </cell>
          <cell r="B1386" t="str">
            <v>금발 왕국을 구하라! 그 1</v>
          </cell>
        </row>
        <row r="1387">
          <cell r="A1387">
            <v>50042</v>
          </cell>
          <cell r="B1387" t="str">
            <v>금발 왕국을 구하라! 그 2</v>
          </cell>
        </row>
        <row r="1388">
          <cell r="A1388">
            <v>50043</v>
          </cell>
          <cell r="B1388" t="str">
            <v>금발 왕국을 구하라! 그 3</v>
          </cell>
        </row>
        <row r="1389">
          <cell r="A1389">
            <v>50044</v>
          </cell>
          <cell r="B1389" t="str">
            <v>금발 왕국을 구하라! 그 4</v>
          </cell>
        </row>
        <row r="1390">
          <cell r="A1390">
            <v>50045</v>
          </cell>
          <cell r="B1390" t="str">
            <v>금발 왕국을 구하라! 그 5</v>
          </cell>
        </row>
        <row r="1391">
          <cell r="A1391">
            <v>50046</v>
          </cell>
          <cell r="B1391" t="str">
            <v>금발 왕국을 구하라! 그 6</v>
          </cell>
        </row>
        <row r="1392">
          <cell r="A1392">
            <v>50047</v>
          </cell>
          <cell r="B1392" t="str">
            <v>금발 왕국을 구하라! 그 7</v>
          </cell>
        </row>
        <row r="1393">
          <cell r="A1393">
            <v>50048</v>
          </cell>
          <cell r="B1393" t="str">
            <v>금발 왕국을 구하라! 그 8</v>
          </cell>
        </row>
        <row r="1394">
          <cell r="A1394">
            <v>50049</v>
          </cell>
          <cell r="B1394" t="str">
            <v>금발 왕국을 구하라! 그 9</v>
          </cell>
        </row>
        <row r="1395">
          <cell r="A1395">
            <v>50050</v>
          </cell>
          <cell r="B1395" t="str">
            <v>금발 왕국을 구하라! 그 10</v>
          </cell>
        </row>
        <row r="1396">
          <cell r="A1396">
            <v>50051</v>
          </cell>
          <cell r="B1396" t="str">
            <v>시련의 시작 그 1</v>
          </cell>
        </row>
        <row r="1397">
          <cell r="A1397">
            <v>50052</v>
          </cell>
          <cell r="B1397" t="str">
            <v>시련의 시작 그 2</v>
          </cell>
        </row>
        <row r="1398">
          <cell r="A1398">
            <v>50053</v>
          </cell>
          <cell r="B1398" t="str">
            <v>시련의 시작 그 3</v>
          </cell>
        </row>
        <row r="1399">
          <cell r="A1399">
            <v>50054</v>
          </cell>
          <cell r="B1399" t="str">
            <v>시련의 시작 그 4</v>
          </cell>
        </row>
        <row r="1400">
          <cell r="A1400">
            <v>50055</v>
          </cell>
          <cell r="B1400" t="str">
            <v>시련의 시작 그 5</v>
          </cell>
        </row>
        <row r="1401">
          <cell r="A1401">
            <v>50056</v>
          </cell>
          <cell r="B1401" t="str">
            <v>시련의 시작 그 6</v>
          </cell>
        </row>
        <row r="1402">
          <cell r="A1402">
            <v>50057</v>
          </cell>
          <cell r="B1402" t="str">
            <v>시련의 시작 그 7</v>
          </cell>
        </row>
        <row r="1403">
          <cell r="A1403">
            <v>50058</v>
          </cell>
          <cell r="B1403" t="str">
            <v>시련의 시작 그 8</v>
          </cell>
        </row>
        <row r="1404">
          <cell r="A1404">
            <v>50059</v>
          </cell>
          <cell r="B1404" t="str">
            <v>시련의 시작 그 9</v>
          </cell>
        </row>
        <row r="1405">
          <cell r="A1405">
            <v>50060</v>
          </cell>
          <cell r="B1405" t="str">
            <v>시련의 시작 그 10</v>
          </cell>
        </row>
        <row r="1406">
          <cell r="A1406">
            <v>50061</v>
          </cell>
          <cell r="B1406" t="str">
            <v>학급 신문 배달! 그 1</v>
          </cell>
        </row>
        <row r="1407">
          <cell r="A1407">
            <v>50062</v>
          </cell>
          <cell r="B1407" t="str">
            <v>학급 신문 배달! 그 2</v>
          </cell>
        </row>
        <row r="1408">
          <cell r="A1408">
            <v>50063</v>
          </cell>
          <cell r="B1408" t="str">
            <v>학급 신문 배달! 그 3</v>
          </cell>
        </row>
        <row r="1409">
          <cell r="A1409">
            <v>50064</v>
          </cell>
          <cell r="B1409" t="str">
            <v>학급 신문 배달! 그 4</v>
          </cell>
        </row>
        <row r="1410">
          <cell r="A1410">
            <v>50065</v>
          </cell>
          <cell r="B1410" t="str">
            <v>학급 신문 배달! 그 5</v>
          </cell>
        </row>
        <row r="1411">
          <cell r="A1411">
            <v>50066</v>
          </cell>
          <cell r="B1411" t="str">
            <v>학급 신문 배달! 그 6</v>
          </cell>
        </row>
        <row r="1412">
          <cell r="A1412">
            <v>50067</v>
          </cell>
          <cell r="B1412" t="str">
            <v>학급 신문 배달! 그 7</v>
          </cell>
        </row>
        <row r="1413">
          <cell r="A1413">
            <v>50068</v>
          </cell>
          <cell r="B1413" t="str">
            <v>학급 신문 배달! 그 8</v>
          </cell>
        </row>
        <row r="1414">
          <cell r="A1414">
            <v>50069</v>
          </cell>
          <cell r="B1414" t="str">
            <v>학급 신문 배달! 그 9</v>
          </cell>
        </row>
        <row r="1415">
          <cell r="A1415">
            <v>50070</v>
          </cell>
          <cell r="B1415" t="str">
            <v>학급 신문 배달! 그 10</v>
          </cell>
        </row>
        <row r="1416">
          <cell r="A1416">
            <v>50071</v>
          </cell>
          <cell r="B1416" t="str">
            <v>흩날리는 추억을 담아 그 1</v>
          </cell>
        </row>
        <row r="1417">
          <cell r="A1417">
            <v>50072</v>
          </cell>
          <cell r="B1417" t="str">
            <v>흩날리는 추억을 담아 그 2</v>
          </cell>
        </row>
        <row r="1418">
          <cell r="A1418">
            <v>50073</v>
          </cell>
          <cell r="B1418" t="str">
            <v>흩날리는 추억을 담아 그 3</v>
          </cell>
        </row>
        <row r="1419">
          <cell r="A1419">
            <v>50074</v>
          </cell>
          <cell r="B1419" t="str">
            <v>흩날리는 추억을 담아 그 4</v>
          </cell>
        </row>
        <row r="1420">
          <cell r="A1420">
            <v>50075</v>
          </cell>
          <cell r="B1420" t="str">
            <v>흩날리는 추억을 담아 그 5</v>
          </cell>
        </row>
        <row r="1421">
          <cell r="A1421">
            <v>50076</v>
          </cell>
          <cell r="B1421" t="str">
            <v>흩날리는 추억을 담아 그 6</v>
          </cell>
        </row>
        <row r="1422">
          <cell r="A1422">
            <v>50077</v>
          </cell>
          <cell r="B1422" t="str">
            <v>흩날리는 추억을 담아 그 7</v>
          </cell>
        </row>
        <row r="1423">
          <cell r="A1423">
            <v>50078</v>
          </cell>
          <cell r="B1423" t="str">
            <v>흩날리는 추억을 담아 그 8</v>
          </cell>
        </row>
        <row r="1424">
          <cell r="A1424">
            <v>50079</v>
          </cell>
          <cell r="B1424" t="str">
            <v>흩날리는 추억을 담아 그 9</v>
          </cell>
        </row>
        <row r="1425">
          <cell r="A1425">
            <v>50080</v>
          </cell>
          <cell r="B1425" t="str">
            <v>흩날리는 추억을 담아 그 10</v>
          </cell>
        </row>
        <row r="1426">
          <cell r="A1426">
            <v>50081</v>
          </cell>
          <cell r="B1426" t="str">
            <v>체육창고의 전투 그 1</v>
          </cell>
        </row>
        <row r="1427">
          <cell r="A1427">
            <v>50082</v>
          </cell>
          <cell r="B1427" t="str">
            <v>체육창고의 전투 그 2</v>
          </cell>
        </row>
        <row r="1428">
          <cell r="A1428">
            <v>50083</v>
          </cell>
          <cell r="B1428" t="str">
            <v>체육창고의 전투 그 3</v>
          </cell>
        </row>
        <row r="1429">
          <cell r="A1429">
            <v>50084</v>
          </cell>
          <cell r="B1429" t="str">
            <v>체육창고의 전투 그 4</v>
          </cell>
        </row>
        <row r="1430">
          <cell r="A1430">
            <v>50085</v>
          </cell>
          <cell r="B1430" t="str">
            <v>체육창고의 전투 그 5</v>
          </cell>
        </row>
        <row r="1431">
          <cell r="A1431">
            <v>50086</v>
          </cell>
          <cell r="B1431" t="str">
            <v>체육창고의 전투 그 6</v>
          </cell>
        </row>
        <row r="1432">
          <cell r="A1432">
            <v>50087</v>
          </cell>
          <cell r="B1432" t="str">
            <v>체육창고의 전투 그 7</v>
          </cell>
        </row>
        <row r="1433">
          <cell r="A1433">
            <v>50088</v>
          </cell>
          <cell r="B1433" t="str">
            <v>체육창고의 전투 그 8</v>
          </cell>
        </row>
        <row r="1434">
          <cell r="A1434">
            <v>50089</v>
          </cell>
          <cell r="B1434" t="str">
            <v>체육창고의 전투 그 9</v>
          </cell>
        </row>
        <row r="1435">
          <cell r="A1435">
            <v>50090</v>
          </cell>
          <cell r="B1435" t="str">
            <v>체육창고의 전투 그 10</v>
          </cell>
        </row>
        <row r="1436">
          <cell r="A1436">
            <v>50091</v>
          </cell>
          <cell r="B1436" t="str">
            <v>특훈! 시험공부! 그 1</v>
          </cell>
        </row>
        <row r="1437">
          <cell r="A1437">
            <v>50092</v>
          </cell>
          <cell r="B1437" t="str">
            <v>특훈! 시험공부! 그 2</v>
          </cell>
        </row>
        <row r="1438">
          <cell r="A1438">
            <v>50093</v>
          </cell>
          <cell r="B1438" t="str">
            <v>특훈! 시험공부! 그 3</v>
          </cell>
        </row>
        <row r="1439">
          <cell r="A1439">
            <v>50094</v>
          </cell>
          <cell r="B1439" t="str">
            <v>특훈! 시험공부! 그 4</v>
          </cell>
        </row>
        <row r="1440">
          <cell r="A1440">
            <v>50095</v>
          </cell>
          <cell r="B1440" t="str">
            <v>특훈! 시험공부! 그 5</v>
          </cell>
        </row>
        <row r="1441">
          <cell r="A1441">
            <v>50096</v>
          </cell>
          <cell r="B1441" t="str">
            <v>특훈! 시험공부! 그 6</v>
          </cell>
        </row>
        <row r="1442">
          <cell r="A1442">
            <v>50097</v>
          </cell>
          <cell r="B1442" t="str">
            <v>특훈! 시험공부! 그 7</v>
          </cell>
        </row>
        <row r="1443">
          <cell r="A1443">
            <v>50098</v>
          </cell>
          <cell r="B1443" t="str">
            <v>특훈! 시험공부! 그 8</v>
          </cell>
        </row>
        <row r="1444">
          <cell r="A1444">
            <v>50099</v>
          </cell>
          <cell r="B1444" t="str">
            <v>특훈! 시험공부! 그 9</v>
          </cell>
        </row>
        <row r="1445">
          <cell r="A1445">
            <v>50100</v>
          </cell>
          <cell r="B1445" t="str">
            <v>특훈! 시험공부! 그 10</v>
          </cell>
        </row>
        <row r="1446">
          <cell r="A1446">
            <v>50101</v>
          </cell>
          <cell r="B1446" t="str">
            <v>결전! 중간고사! 그 1</v>
          </cell>
        </row>
        <row r="1447">
          <cell r="A1447">
            <v>50102</v>
          </cell>
          <cell r="B1447" t="str">
            <v>결전! 중간고사! 그 2</v>
          </cell>
        </row>
        <row r="1448">
          <cell r="A1448">
            <v>50103</v>
          </cell>
          <cell r="B1448" t="str">
            <v>결전! 중간고사! 그 3</v>
          </cell>
        </row>
        <row r="1449">
          <cell r="A1449">
            <v>50104</v>
          </cell>
          <cell r="B1449" t="str">
            <v>결전! 중간고사! 그 4</v>
          </cell>
        </row>
        <row r="1450">
          <cell r="A1450">
            <v>50105</v>
          </cell>
          <cell r="B1450" t="str">
            <v>결전! 중간고사! 그 5</v>
          </cell>
        </row>
        <row r="1451">
          <cell r="A1451">
            <v>50106</v>
          </cell>
          <cell r="B1451" t="str">
            <v>결전! 중간고사! 그 6</v>
          </cell>
        </row>
        <row r="1452">
          <cell r="A1452">
            <v>50107</v>
          </cell>
          <cell r="B1452" t="str">
            <v>결전! 중간고사! 그 7</v>
          </cell>
        </row>
        <row r="1453">
          <cell r="A1453">
            <v>50108</v>
          </cell>
          <cell r="B1453" t="str">
            <v>결전! 중간고사! 그 8</v>
          </cell>
        </row>
        <row r="1454">
          <cell r="A1454">
            <v>50109</v>
          </cell>
          <cell r="B1454" t="str">
            <v>결전! 중간고사! 그 9</v>
          </cell>
        </row>
        <row r="1455">
          <cell r="A1455">
            <v>50110</v>
          </cell>
          <cell r="B1455" t="str">
            <v>결전! 중간고사! 그 10</v>
          </cell>
        </row>
        <row r="1456">
          <cell r="A1456">
            <v>50111</v>
          </cell>
          <cell r="B1456" t="str">
            <v>일하지 않는 자, 먹지도 말라 그 1</v>
          </cell>
        </row>
        <row r="1457">
          <cell r="A1457">
            <v>50112</v>
          </cell>
          <cell r="B1457" t="str">
            <v>일하지 않는 자, 먹지도 말라 그 2</v>
          </cell>
        </row>
        <row r="1458">
          <cell r="A1458">
            <v>50113</v>
          </cell>
          <cell r="B1458" t="str">
            <v>일하지 않는 자, 먹지도 말라 그 3</v>
          </cell>
        </row>
        <row r="1459">
          <cell r="A1459">
            <v>50114</v>
          </cell>
          <cell r="B1459" t="str">
            <v>일하지 않는 자, 먹지도 말라 그 4</v>
          </cell>
        </row>
        <row r="1460">
          <cell r="A1460">
            <v>50115</v>
          </cell>
          <cell r="B1460" t="str">
            <v>일하지 않는 자, 먹지도 말라 그 5</v>
          </cell>
        </row>
        <row r="1461">
          <cell r="A1461">
            <v>50116</v>
          </cell>
          <cell r="B1461" t="str">
            <v>일하지 않는 자, 먹지도 말라 그 6</v>
          </cell>
        </row>
        <row r="1462">
          <cell r="A1462">
            <v>50117</v>
          </cell>
          <cell r="B1462" t="str">
            <v>일하지 않는 자, 먹지도 말라 그 7</v>
          </cell>
        </row>
        <row r="1463">
          <cell r="A1463">
            <v>50118</v>
          </cell>
          <cell r="B1463" t="str">
            <v>일하지 않는 자, 먹지도 말라 그 8</v>
          </cell>
        </row>
        <row r="1464">
          <cell r="A1464">
            <v>50119</v>
          </cell>
          <cell r="B1464" t="str">
            <v>일하지 않는 자, 먹지도 말라 그 9</v>
          </cell>
        </row>
        <row r="1465">
          <cell r="A1465">
            <v>50120</v>
          </cell>
          <cell r="B1465" t="str">
            <v>일하지 않는 자, 먹지도 말라 그 10</v>
          </cell>
        </row>
        <row r="1466">
          <cell r="A1466">
            <v>50121</v>
          </cell>
          <cell r="B1466" t="str">
            <v>시노부의 런웨이 그 1</v>
          </cell>
        </row>
        <row r="1467">
          <cell r="A1467">
            <v>50122</v>
          </cell>
          <cell r="B1467" t="str">
            <v>시노부의 런웨이 그 2</v>
          </cell>
        </row>
        <row r="1468">
          <cell r="A1468">
            <v>50123</v>
          </cell>
          <cell r="B1468" t="str">
            <v>시노부의 런웨이 그 3</v>
          </cell>
        </row>
        <row r="1469">
          <cell r="A1469">
            <v>50124</v>
          </cell>
          <cell r="B1469" t="str">
            <v>시노부의 런웨이 그 4</v>
          </cell>
        </row>
        <row r="1470">
          <cell r="A1470">
            <v>50125</v>
          </cell>
          <cell r="B1470" t="str">
            <v>시노부의 런웨이 그 5</v>
          </cell>
        </row>
        <row r="1471">
          <cell r="A1471">
            <v>50126</v>
          </cell>
          <cell r="B1471" t="str">
            <v>시노부의 런웨이 그 6</v>
          </cell>
        </row>
        <row r="1472">
          <cell r="A1472">
            <v>50127</v>
          </cell>
          <cell r="B1472" t="str">
            <v>시노부의 런웨이 그 7</v>
          </cell>
        </row>
        <row r="1473">
          <cell r="A1473">
            <v>50128</v>
          </cell>
          <cell r="B1473" t="str">
            <v>시노부의 런웨이 그 8</v>
          </cell>
        </row>
        <row r="1474">
          <cell r="A1474">
            <v>50129</v>
          </cell>
          <cell r="B1474" t="str">
            <v>시노부의 런웨이 그 9</v>
          </cell>
        </row>
        <row r="1475">
          <cell r="A1475">
            <v>50130</v>
          </cell>
          <cell r="B1475" t="str">
            <v>시노부의 런웨이 그 10</v>
          </cell>
        </row>
        <row r="1476">
          <cell r="A1476">
            <v>50131</v>
          </cell>
          <cell r="B1476" t="str">
            <v>도심 속의 오아시스! 그 1</v>
          </cell>
        </row>
        <row r="1477">
          <cell r="A1477">
            <v>50132</v>
          </cell>
          <cell r="B1477" t="str">
            <v>도심 속의 오아시스! 그 2</v>
          </cell>
        </row>
        <row r="1478">
          <cell r="A1478">
            <v>50133</v>
          </cell>
          <cell r="B1478" t="str">
            <v>도심 속의 오아시스! 그 3</v>
          </cell>
        </row>
        <row r="1479">
          <cell r="A1479">
            <v>50134</v>
          </cell>
          <cell r="B1479" t="str">
            <v>도심 속의 오아시스! 그 4</v>
          </cell>
        </row>
        <row r="1480">
          <cell r="A1480">
            <v>50135</v>
          </cell>
          <cell r="B1480" t="str">
            <v>도심 속의 오아시스! 그 5</v>
          </cell>
        </row>
        <row r="1481">
          <cell r="A1481">
            <v>50136</v>
          </cell>
          <cell r="B1481" t="str">
            <v>도심 속의 오아시스! 그 6</v>
          </cell>
        </row>
        <row r="1482">
          <cell r="A1482">
            <v>50137</v>
          </cell>
          <cell r="B1482" t="str">
            <v>도심 속의 오아시스! 그 7</v>
          </cell>
        </row>
        <row r="1483">
          <cell r="A1483">
            <v>50138</v>
          </cell>
          <cell r="B1483" t="str">
            <v>도심 속의 오아시스! 그 8</v>
          </cell>
        </row>
        <row r="1484">
          <cell r="A1484">
            <v>50139</v>
          </cell>
          <cell r="B1484" t="str">
            <v>도심 속의 오아시스! 그 9</v>
          </cell>
        </row>
        <row r="1485">
          <cell r="A1485">
            <v>50140</v>
          </cell>
          <cell r="B1485" t="str">
            <v>도심 속의 오아시스! 그 10</v>
          </cell>
        </row>
        <row r="1486">
          <cell r="A1486">
            <v>50141</v>
          </cell>
          <cell r="B1486" t="str">
            <v>추억은 꿈과 같이 그 1</v>
          </cell>
        </row>
        <row r="1487">
          <cell r="A1487">
            <v>50142</v>
          </cell>
          <cell r="B1487" t="str">
            <v>추억은 꿈과 같이 그 2</v>
          </cell>
        </row>
        <row r="1488">
          <cell r="A1488">
            <v>50143</v>
          </cell>
          <cell r="B1488" t="str">
            <v>추억은 꿈과 같이 그 3</v>
          </cell>
        </row>
        <row r="1489">
          <cell r="A1489">
            <v>50144</v>
          </cell>
          <cell r="B1489" t="str">
            <v>추억은 꿈과 같이 그 4</v>
          </cell>
        </row>
        <row r="1490">
          <cell r="A1490">
            <v>50145</v>
          </cell>
          <cell r="B1490" t="str">
            <v>추억은 꿈과 같이 그 5</v>
          </cell>
        </row>
        <row r="1491">
          <cell r="A1491">
            <v>50146</v>
          </cell>
          <cell r="B1491" t="str">
            <v>추억은 꿈과 같이 그 6</v>
          </cell>
        </row>
        <row r="1492">
          <cell r="A1492">
            <v>50147</v>
          </cell>
          <cell r="B1492" t="str">
            <v>추억은 꿈과 같이 그 7</v>
          </cell>
        </row>
        <row r="1493">
          <cell r="A1493">
            <v>50148</v>
          </cell>
          <cell r="B1493" t="str">
            <v>추억은 꿈과 같이 그 8</v>
          </cell>
        </row>
        <row r="1494">
          <cell r="A1494">
            <v>50149</v>
          </cell>
          <cell r="B1494" t="str">
            <v>추억은 꿈과 같이 그 9</v>
          </cell>
        </row>
        <row r="1495">
          <cell r="A1495">
            <v>50150</v>
          </cell>
          <cell r="B1495" t="str">
            <v>추억은 꿈과 같이 그 10</v>
          </cell>
        </row>
        <row r="1496">
          <cell r="A1496">
            <v>50151</v>
          </cell>
          <cell r="B1496" t="str">
            <v>고양이 대혼란 그 1</v>
          </cell>
        </row>
        <row r="1497">
          <cell r="A1497">
            <v>50152</v>
          </cell>
          <cell r="B1497" t="str">
            <v>고양이 대혼란 그 2</v>
          </cell>
        </row>
        <row r="1498">
          <cell r="A1498">
            <v>50153</v>
          </cell>
          <cell r="B1498" t="str">
            <v>고양이 대혼란 그 3</v>
          </cell>
        </row>
        <row r="1499">
          <cell r="A1499">
            <v>50154</v>
          </cell>
          <cell r="B1499" t="str">
            <v>고양이 대혼란 그 4</v>
          </cell>
        </row>
        <row r="1500">
          <cell r="A1500">
            <v>50155</v>
          </cell>
          <cell r="B1500" t="str">
            <v>고양이 대혼란 그 5</v>
          </cell>
        </row>
        <row r="1501">
          <cell r="A1501">
            <v>50156</v>
          </cell>
          <cell r="B1501" t="str">
            <v>고양이 대혼란 그 6</v>
          </cell>
        </row>
        <row r="1502">
          <cell r="A1502">
            <v>50157</v>
          </cell>
          <cell r="B1502" t="str">
            <v>고양이 대혼란 그 7</v>
          </cell>
        </row>
        <row r="1503">
          <cell r="A1503">
            <v>50158</v>
          </cell>
          <cell r="B1503" t="str">
            <v>고양이 대혼란 그 8</v>
          </cell>
        </row>
        <row r="1504">
          <cell r="A1504">
            <v>50159</v>
          </cell>
          <cell r="B1504" t="str">
            <v>고양이 대혼란 그 9</v>
          </cell>
        </row>
        <row r="1505">
          <cell r="A1505">
            <v>50160</v>
          </cell>
          <cell r="B1505" t="str">
            <v>고양이 대혼란 그 10</v>
          </cell>
        </row>
        <row r="1506">
          <cell r="A1506">
            <v>50161</v>
          </cell>
          <cell r="B1506" t="str">
            <v>함께 만드는 과자의 맛 그 1</v>
          </cell>
        </row>
        <row r="1507">
          <cell r="A1507">
            <v>50162</v>
          </cell>
          <cell r="B1507" t="str">
            <v>함께 만드는 과자의 맛 그 2</v>
          </cell>
        </row>
        <row r="1508">
          <cell r="A1508">
            <v>50163</v>
          </cell>
          <cell r="B1508" t="str">
            <v>함께 만드는 과자의 맛 그 3</v>
          </cell>
        </row>
        <row r="1509">
          <cell r="A1509">
            <v>50164</v>
          </cell>
          <cell r="B1509" t="str">
            <v>함께 만드는 과자의 맛 그 4</v>
          </cell>
        </row>
        <row r="1510">
          <cell r="A1510">
            <v>50165</v>
          </cell>
          <cell r="B1510" t="str">
            <v>함께 만드는 과자의 맛 그 5</v>
          </cell>
        </row>
        <row r="1511">
          <cell r="A1511">
            <v>50166</v>
          </cell>
          <cell r="B1511" t="str">
            <v>함께 만드는 과자의 맛 그 6</v>
          </cell>
        </row>
        <row r="1512">
          <cell r="A1512">
            <v>50167</v>
          </cell>
          <cell r="B1512" t="str">
            <v>함께 만드는 과자의 맛 그 7</v>
          </cell>
        </row>
        <row r="1513">
          <cell r="A1513">
            <v>50168</v>
          </cell>
          <cell r="B1513" t="str">
            <v>함께 만드는 과자의 맛 그 8</v>
          </cell>
        </row>
        <row r="1514">
          <cell r="A1514">
            <v>50169</v>
          </cell>
          <cell r="B1514" t="str">
            <v>함께 만드는 과자의 맛 그 9</v>
          </cell>
        </row>
        <row r="1515">
          <cell r="A1515">
            <v>50170</v>
          </cell>
          <cell r="B1515" t="str">
            <v>함께 만드는 과자의 맛 그 10</v>
          </cell>
        </row>
        <row r="1516">
          <cell r="A1516">
            <v>50171</v>
          </cell>
          <cell r="B1516" t="str">
            <v>과자파티 그 1</v>
          </cell>
        </row>
        <row r="1517">
          <cell r="A1517">
            <v>50172</v>
          </cell>
          <cell r="B1517" t="str">
            <v>과자파티 그 2</v>
          </cell>
        </row>
        <row r="1518">
          <cell r="A1518">
            <v>50173</v>
          </cell>
          <cell r="B1518" t="str">
            <v>과자파티 그 3</v>
          </cell>
        </row>
        <row r="1519">
          <cell r="A1519">
            <v>50174</v>
          </cell>
          <cell r="B1519" t="str">
            <v>과자파티 그 4</v>
          </cell>
        </row>
        <row r="1520">
          <cell r="A1520">
            <v>50175</v>
          </cell>
          <cell r="B1520" t="str">
            <v>과자파티 그 5</v>
          </cell>
        </row>
        <row r="1521">
          <cell r="A1521">
            <v>50176</v>
          </cell>
          <cell r="B1521" t="str">
            <v>과자파티 그 6</v>
          </cell>
        </row>
        <row r="1522">
          <cell r="A1522">
            <v>50177</v>
          </cell>
          <cell r="B1522" t="str">
            <v>과자파티 그 7</v>
          </cell>
        </row>
        <row r="1523">
          <cell r="A1523">
            <v>50178</v>
          </cell>
          <cell r="B1523" t="str">
            <v>과자파티 그 8</v>
          </cell>
        </row>
        <row r="1524">
          <cell r="A1524">
            <v>50179</v>
          </cell>
          <cell r="B1524" t="str">
            <v>과자파티 그 9</v>
          </cell>
        </row>
        <row r="1525">
          <cell r="A1525">
            <v>50180</v>
          </cell>
          <cell r="B1525" t="str">
            <v>과자파티 그 10</v>
          </cell>
        </row>
        <row r="1526">
          <cell r="A1526">
            <v>50181</v>
          </cell>
          <cell r="B1526" t="str">
            <v>일일 가이드?! 그 1</v>
          </cell>
        </row>
        <row r="1527">
          <cell r="A1527">
            <v>50182</v>
          </cell>
          <cell r="B1527" t="str">
            <v>일일 가이드?! 그 2</v>
          </cell>
        </row>
        <row r="1528">
          <cell r="A1528">
            <v>50183</v>
          </cell>
          <cell r="B1528" t="str">
            <v>일일 가이드?! 그 3</v>
          </cell>
        </row>
        <row r="1529">
          <cell r="A1529">
            <v>50184</v>
          </cell>
          <cell r="B1529" t="str">
            <v>일일 가이드?! 그 4</v>
          </cell>
        </row>
        <row r="1530">
          <cell r="A1530">
            <v>50185</v>
          </cell>
          <cell r="B1530" t="str">
            <v>일일 가이드?! 그 5</v>
          </cell>
        </row>
        <row r="1531">
          <cell r="A1531">
            <v>50186</v>
          </cell>
          <cell r="B1531" t="str">
            <v>일일 가이드?! 그 6</v>
          </cell>
        </row>
        <row r="1532">
          <cell r="A1532">
            <v>50187</v>
          </cell>
          <cell r="B1532" t="str">
            <v>일일 가이드?! 그 7</v>
          </cell>
        </row>
        <row r="1533">
          <cell r="A1533">
            <v>50188</v>
          </cell>
          <cell r="B1533" t="str">
            <v>일일 가이드?! 그 8</v>
          </cell>
        </row>
        <row r="1534">
          <cell r="A1534">
            <v>50189</v>
          </cell>
          <cell r="B1534" t="str">
            <v>일일 가이드?! 그 9</v>
          </cell>
        </row>
        <row r="1535">
          <cell r="A1535">
            <v>50190</v>
          </cell>
          <cell r="B1535" t="str">
            <v>일일 가이드?! 그 10</v>
          </cell>
        </row>
        <row r="1536">
          <cell r="A1536">
            <v>50191</v>
          </cell>
          <cell r="B1536" t="str">
            <v>금발 왕국을 구하라! 그 1</v>
          </cell>
        </row>
        <row r="1537">
          <cell r="A1537">
            <v>50192</v>
          </cell>
          <cell r="B1537" t="str">
            <v>금발 왕국을 구하라! 그 2</v>
          </cell>
        </row>
        <row r="1538">
          <cell r="A1538">
            <v>50193</v>
          </cell>
          <cell r="B1538" t="str">
            <v>금발 왕국을 구하라! 그 3</v>
          </cell>
        </row>
        <row r="1539">
          <cell r="A1539">
            <v>50194</v>
          </cell>
          <cell r="B1539" t="str">
            <v>금발 왕국을 구하라! 그 4</v>
          </cell>
        </row>
        <row r="1540">
          <cell r="A1540">
            <v>50195</v>
          </cell>
          <cell r="B1540" t="str">
            <v>금발 왕국을 구하라! 그 5</v>
          </cell>
        </row>
        <row r="1541">
          <cell r="A1541">
            <v>50196</v>
          </cell>
          <cell r="B1541" t="str">
            <v>금발 왕국을 구하라! 그 6</v>
          </cell>
        </row>
        <row r="1542">
          <cell r="A1542">
            <v>50197</v>
          </cell>
          <cell r="B1542" t="str">
            <v>금발 왕국을 구하라! 그 7</v>
          </cell>
        </row>
        <row r="1543">
          <cell r="A1543">
            <v>50198</v>
          </cell>
          <cell r="B1543" t="str">
            <v>금발 왕국을 구하라! 그 8</v>
          </cell>
        </row>
        <row r="1544">
          <cell r="A1544">
            <v>50199</v>
          </cell>
          <cell r="B1544" t="str">
            <v>금발 왕국을 구하라! 그 9</v>
          </cell>
        </row>
        <row r="1545">
          <cell r="A1545">
            <v>50200</v>
          </cell>
          <cell r="B1545" t="str">
            <v>금발 왕국을 구하라! 그 10</v>
          </cell>
        </row>
        <row r="1546">
          <cell r="A1546">
            <v>50201</v>
          </cell>
          <cell r="B1546" t="str">
            <v>시련의 시작 그 1</v>
          </cell>
        </row>
        <row r="1547">
          <cell r="A1547">
            <v>50202</v>
          </cell>
          <cell r="B1547" t="str">
            <v>시련의 시작 그 2</v>
          </cell>
        </row>
        <row r="1548">
          <cell r="A1548">
            <v>50203</v>
          </cell>
          <cell r="B1548" t="str">
            <v>시련의 시작 그 3</v>
          </cell>
        </row>
        <row r="1549">
          <cell r="A1549">
            <v>50204</v>
          </cell>
          <cell r="B1549" t="str">
            <v>시련의 시작 그 4</v>
          </cell>
        </row>
        <row r="1550">
          <cell r="A1550">
            <v>50205</v>
          </cell>
          <cell r="B1550" t="str">
            <v>시련의 시작 그 5</v>
          </cell>
        </row>
        <row r="1551">
          <cell r="A1551">
            <v>50206</v>
          </cell>
          <cell r="B1551" t="str">
            <v>시련의 시작 그 6</v>
          </cell>
        </row>
        <row r="1552">
          <cell r="A1552">
            <v>50207</v>
          </cell>
          <cell r="B1552" t="str">
            <v>시련의 시작 그 7</v>
          </cell>
        </row>
        <row r="1553">
          <cell r="A1553">
            <v>50208</v>
          </cell>
          <cell r="B1553" t="str">
            <v>시련의 시작 그 8</v>
          </cell>
        </row>
        <row r="1554">
          <cell r="A1554">
            <v>50209</v>
          </cell>
          <cell r="B1554" t="str">
            <v>시련의 시작 그 9</v>
          </cell>
        </row>
        <row r="1555">
          <cell r="A1555">
            <v>50210</v>
          </cell>
          <cell r="B1555" t="str">
            <v>시련의 시작 그 10</v>
          </cell>
        </row>
        <row r="1556">
          <cell r="A1556">
            <v>50211</v>
          </cell>
          <cell r="B1556" t="str">
            <v>학급 신문 배달! 그 1</v>
          </cell>
        </row>
        <row r="1557">
          <cell r="A1557">
            <v>50212</v>
          </cell>
          <cell r="B1557" t="str">
            <v>학급 신문 배달! 그 2</v>
          </cell>
        </row>
        <row r="1558">
          <cell r="A1558">
            <v>50213</v>
          </cell>
          <cell r="B1558" t="str">
            <v>학급 신문 배달! 그 3</v>
          </cell>
        </row>
        <row r="1559">
          <cell r="A1559">
            <v>50214</v>
          </cell>
          <cell r="B1559" t="str">
            <v>학급 신문 배달! 그 4</v>
          </cell>
        </row>
        <row r="1560">
          <cell r="A1560">
            <v>50215</v>
          </cell>
          <cell r="B1560" t="str">
            <v>학급 신문 배달! 그 5</v>
          </cell>
        </row>
        <row r="1561">
          <cell r="A1561">
            <v>50216</v>
          </cell>
          <cell r="B1561" t="str">
            <v>학급 신문 배달! 그 6</v>
          </cell>
        </row>
        <row r="1562">
          <cell r="A1562">
            <v>50217</v>
          </cell>
          <cell r="B1562" t="str">
            <v>학급 신문 배달! 그 7</v>
          </cell>
        </row>
        <row r="1563">
          <cell r="A1563">
            <v>50218</v>
          </cell>
          <cell r="B1563" t="str">
            <v>학급 신문 배달! 그 8</v>
          </cell>
        </row>
        <row r="1564">
          <cell r="A1564">
            <v>50219</v>
          </cell>
          <cell r="B1564" t="str">
            <v>학급 신문 배달! 그 9</v>
          </cell>
        </row>
        <row r="1565">
          <cell r="A1565">
            <v>50220</v>
          </cell>
          <cell r="B1565" t="str">
            <v>학급 신문 배달! 그 10</v>
          </cell>
        </row>
        <row r="1566">
          <cell r="A1566">
            <v>50221</v>
          </cell>
          <cell r="B1566" t="str">
            <v>흩날리는 추억을 담아 그 1</v>
          </cell>
        </row>
        <row r="1567">
          <cell r="A1567">
            <v>50222</v>
          </cell>
          <cell r="B1567" t="str">
            <v>흩날리는 추억을 담아 그 2</v>
          </cell>
        </row>
        <row r="1568">
          <cell r="A1568">
            <v>50223</v>
          </cell>
          <cell r="B1568" t="str">
            <v>흩날리는 추억을 담아 그 3</v>
          </cell>
        </row>
        <row r="1569">
          <cell r="A1569">
            <v>50224</v>
          </cell>
          <cell r="B1569" t="str">
            <v>흩날리는 추억을 담아 그 4</v>
          </cell>
        </row>
        <row r="1570">
          <cell r="A1570">
            <v>50225</v>
          </cell>
          <cell r="B1570" t="str">
            <v>흩날리는 추억을 담아 그 5</v>
          </cell>
        </row>
        <row r="1571">
          <cell r="A1571">
            <v>50226</v>
          </cell>
          <cell r="B1571" t="str">
            <v>흩날리는 추억을 담아 그 6</v>
          </cell>
        </row>
        <row r="1572">
          <cell r="A1572">
            <v>50227</v>
          </cell>
          <cell r="B1572" t="str">
            <v>흩날리는 추억을 담아 그 7</v>
          </cell>
        </row>
        <row r="1573">
          <cell r="A1573">
            <v>50228</v>
          </cell>
          <cell r="B1573" t="str">
            <v>흩날리는 추억을 담아 그 8</v>
          </cell>
        </row>
        <row r="1574">
          <cell r="A1574">
            <v>50229</v>
          </cell>
          <cell r="B1574" t="str">
            <v>흩날리는 추억을 담아 그 9</v>
          </cell>
        </row>
        <row r="1575">
          <cell r="A1575">
            <v>50230</v>
          </cell>
          <cell r="B1575" t="str">
            <v>흩날리는 추억을 담아 그 10</v>
          </cell>
        </row>
        <row r="1576">
          <cell r="A1576">
            <v>50231</v>
          </cell>
          <cell r="B1576" t="str">
            <v>체육창고의 전투 그 1</v>
          </cell>
        </row>
        <row r="1577">
          <cell r="A1577">
            <v>50232</v>
          </cell>
          <cell r="B1577" t="str">
            <v>체육창고의 전투 그 2</v>
          </cell>
        </row>
        <row r="1578">
          <cell r="A1578">
            <v>50233</v>
          </cell>
          <cell r="B1578" t="str">
            <v>체육창고의 전투 그 3</v>
          </cell>
        </row>
        <row r="1579">
          <cell r="A1579">
            <v>50234</v>
          </cell>
          <cell r="B1579" t="str">
            <v>체육창고의 전투 그 4</v>
          </cell>
        </row>
        <row r="1580">
          <cell r="A1580">
            <v>50235</v>
          </cell>
          <cell r="B1580" t="str">
            <v>체육창고의 전투 그 5</v>
          </cell>
        </row>
        <row r="1581">
          <cell r="A1581">
            <v>50236</v>
          </cell>
          <cell r="B1581" t="str">
            <v>체육창고의 전투 그 6</v>
          </cell>
        </row>
        <row r="1582">
          <cell r="A1582">
            <v>50237</v>
          </cell>
          <cell r="B1582" t="str">
            <v>체육창고의 전투 그 7</v>
          </cell>
        </row>
        <row r="1583">
          <cell r="A1583">
            <v>50238</v>
          </cell>
          <cell r="B1583" t="str">
            <v>체육창고의 전투 그 8</v>
          </cell>
        </row>
        <row r="1584">
          <cell r="A1584">
            <v>50239</v>
          </cell>
          <cell r="B1584" t="str">
            <v>체육창고의 전투 그 9</v>
          </cell>
        </row>
        <row r="1585">
          <cell r="A1585">
            <v>50240</v>
          </cell>
          <cell r="B1585" t="str">
            <v>체육창고의 전투 그 10</v>
          </cell>
        </row>
        <row r="1586">
          <cell r="A1586">
            <v>50241</v>
          </cell>
          <cell r="B1586" t="str">
            <v>특훈! 시험공부! 그 1</v>
          </cell>
        </row>
        <row r="1587">
          <cell r="A1587">
            <v>50242</v>
          </cell>
          <cell r="B1587" t="str">
            <v>특훈! 시험공부! 그 2</v>
          </cell>
        </row>
        <row r="1588">
          <cell r="A1588">
            <v>50243</v>
          </cell>
          <cell r="B1588" t="str">
            <v>특훈! 시험공부! 그 3</v>
          </cell>
        </row>
        <row r="1589">
          <cell r="A1589">
            <v>50244</v>
          </cell>
          <cell r="B1589" t="str">
            <v>특훈! 시험공부! 그 4</v>
          </cell>
        </row>
        <row r="1590">
          <cell r="A1590">
            <v>50245</v>
          </cell>
          <cell r="B1590" t="str">
            <v>특훈! 시험공부! 그 5</v>
          </cell>
        </row>
        <row r="1591">
          <cell r="A1591">
            <v>50246</v>
          </cell>
          <cell r="B1591" t="str">
            <v>특훈! 시험공부! 그 6</v>
          </cell>
        </row>
        <row r="1592">
          <cell r="A1592">
            <v>50247</v>
          </cell>
          <cell r="B1592" t="str">
            <v>특훈! 시험공부! 그 7</v>
          </cell>
        </row>
        <row r="1593">
          <cell r="A1593">
            <v>50248</v>
          </cell>
          <cell r="B1593" t="str">
            <v>특훈! 시험공부! 그 8</v>
          </cell>
        </row>
        <row r="1594">
          <cell r="A1594">
            <v>50249</v>
          </cell>
          <cell r="B1594" t="str">
            <v>특훈! 시험공부! 그 9</v>
          </cell>
        </row>
        <row r="1595">
          <cell r="A1595">
            <v>50250</v>
          </cell>
          <cell r="B1595" t="str">
            <v>특훈! 시험공부! 그 10</v>
          </cell>
        </row>
        <row r="1596">
          <cell r="A1596">
            <v>50251</v>
          </cell>
          <cell r="B1596" t="str">
            <v>결전! 중간고사! 그 1</v>
          </cell>
        </row>
        <row r="1597">
          <cell r="A1597">
            <v>50252</v>
          </cell>
          <cell r="B1597" t="str">
            <v>결전! 중간고사! 그 2</v>
          </cell>
        </row>
        <row r="1598">
          <cell r="A1598">
            <v>50253</v>
          </cell>
          <cell r="B1598" t="str">
            <v>결전! 중간고사! 그 3</v>
          </cell>
        </row>
        <row r="1599">
          <cell r="A1599">
            <v>50254</v>
          </cell>
          <cell r="B1599" t="str">
            <v>결전! 중간고사! 그 4</v>
          </cell>
        </row>
        <row r="1600">
          <cell r="A1600">
            <v>50255</v>
          </cell>
          <cell r="B1600" t="str">
            <v>결전! 중간고사! 그 5</v>
          </cell>
        </row>
        <row r="1601">
          <cell r="A1601">
            <v>50256</v>
          </cell>
          <cell r="B1601" t="str">
            <v>결전! 중간고사! 그 6</v>
          </cell>
        </row>
        <row r="1602">
          <cell r="A1602">
            <v>50257</v>
          </cell>
          <cell r="B1602" t="str">
            <v>결전! 중간고사! 그 7</v>
          </cell>
        </row>
        <row r="1603">
          <cell r="A1603">
            <v>50258</v>
          </cell>
          <cell r="B1603" t="str">
            <v>결전! 중간고사! 그 8</v>
          </cell>
        </row>
        <row r="1604">
          <cell r="A1604">
            <v>50259</v>
          </cell>
          <cell r="B1604" t="str">
            <v>결전! 중간고사! 그 9</v>
          </cell>
        </row>
        <row r="1605">
          <cell r="A1605">
            <v>50260</v>
          </cell>
          <cell r="B1605" t="str">
            <v>결전! 중간고사! 그 10</v>
          </cell>
        </row>
        <row r="1606">
          <cell r="A1606">
            <v>50261</v>
          </cell>
          <cell r="B1606" t="str">
            <v>일하지 않는 자, 먹지도 말라 그 1</v>
          </cell>
        </row>
        <row r="1607">
          <cell r="A1607">
            <v>50262</v>
          </cell>
          <cell r="B1607" t="str">
            <v>일하지 않는 자, 먹지도 말라 그 2</v>
          </cell>
        </row>
        <row r="1608">
          <cell r="A1608">
            <v>50263</v>
          </cell>
          <cell r="B1608" t="str">
            <v>일하지 않는 자, 먹지도 말라 그 3</v>
          </cell>
        </row>
        <row r="1609">
          <cell r="A1609">
            <v>50264</v>
          </cell>
          <cell r="B1609" t="str">
            <v>일하지 않는 자, 먹지도 말라 그 4</v>
          </cell>
        </row>
        <row r="1610">
          <cell r="A1610">
            <v>50265</v>
          </cell>
          <cell r="B1610" t="str">
            <v>일하지 않는 자, 먹지도 말라 그 5</v>
          </cell>
        </row>
        <row r="1611">
          <cell r="A1611">
            <v>50266</v>
          </cell>
          <cell r="B1611" t="str">
            <v>일하지 않는 자, 먹지도 말라 그 6</v>
          </cell>
        </row>
        <row r="1612">
          <cell r="A1612">
            <v>50267</v>
          </cell>
          <cell r="B1612" t="str">
            <v>일하지 않는 자, 먹지도 말라 그 7</v>
          </cell>
        </row>
        <row r="1613">
          <cell r="A1613">
            <v>50268</v>
          </cell>
          <cell r="B1613" t="str">
            <v>일하지 않는 자, 먹지도 말라 그 8</v>
          </cell>
        </row>
        <row r="1614">
          <cell r="A1614">
            <v>50269</v>
          </cell>
          <cell r="B1614" t="str">
            <v>일하지 않는 자, 먹지도 말라 그 9</v>
          </cell>
        </row>
        <row r="1615">
          <cell r="A1615">
            <v>50270</v>
          </cell>
          <cell r="B1615" t="str">
            <v>일하지 않는 자, 먹지도 말라 그 10</v>
          </cell>
        </row>
        <row r="1616">
          <cell r="A1616">
            <v>50271</v>
          </cell>
          <cell r="B1616" t="str">
            <v>시노부의 런웨이 그 1</v>
          </cell>
        </row>
        <row r="1617">
          <cell r="A1617">
            <v>50272</v>
          </cell>
          <cell r="B1617" t="str">
            <v>시노부의 런웨이 그 2</v>
          </cell>
        </row>
        <row r="1618">
          <cell r="A1618">
            <v>50273</v>
          </cell>
          <cell r="B1618" t="str">
            <v>시노부의 런웨이 그 3</v>
          </cell>
        </row>
        <row r="1619">
          <cell r="A1619">
            <v>50274</v>
          </cell>
          <cell r="B1619" t="str">
            <v>시노부의 런웨이 그 4</v>
          </cell>
        </row>
        <row r="1620">
          <cell r="A1620">
            <v>50275</v>
          </cell>
          <cell r="B1620" t="str">
            <v>시노부의 런웨이 그 5</v>
          </cell>
        </row>
        <row r="1621">
          <cell r="A1621">
            <v>50276</v>
          </cell>
          <cell r="B1621" t="str">
            <v>시노부의 런웨이 그 6</v>
          </cell>
        </row>
        <row r="1622">
          <cell r="A1622">
            <v>50277</v>
          </cell>
          <cell r="B1622" t="str">
            <v>시노부의 런웨이 그 7</v>
          </cell>
        </row>
        <row r="1623">
          <cell r="A1623">
            <v>50278</v>
          </cell>
          <cell r="B1623" t="str">
            <v>시노부의 런웨이 그 8</v>
          </cell>
        </row>
        <row r="1624">
          <cell r="A1624">
            <v>50279</v>
          </cell>
          <cell r="B1624" t="str">
            <v>시노부의 런웨이 그 9</v>
          </cell>
        </row>
        <row r="1625">
          <cell r="A1625">
            <v>50280</v>
          </cell>
          <cell r="B1625" t="str">
            <v>시노부의 런웨이 그 10</v>
          </cell>
        </row>
        <row r="1626">
          <cell r="A1626">
            <v>50281</v>
          </cell>
          <cell r="B1626" t="str">
            <v>도심 속의 오아시스! 그 1</v>
          </cell>
        </row>
        <row r="1627">
          <cell r="A1627">
            <v>50282</v>
          </cell>
          <cell r="B1627" t="str">
            <v>도심 속의 오아시스! 그 2</v>
          </cell>
        </row>
        <row r="1628">
          <cell r="A1628">
            <v>50283</v>
          </cell>
          <cell r="B1628" t="str">
            <v>도심 속의 오아시스! 그 3</v>
          </cell>
        </row>
        <row r="1629">
          <cell r="A1629">
            <v>50284</v>
          </cell>
          <cell r="B1629" t="str">
            <v>도심 속의 오아시스! 그 4</v>
          </cell>
        </row>
        <row r="1630">
          <cell r="A1630">
            <v>50285</v>
          </cell>
          <cell r="B1630" t="str">
            <v>도심 속의 오아시스! 그 5</v>
          </cell>
        </row>
        <row r="1631">
          <cell r="A1631">
            <v>50286</v>
          </cell>
          <cell r="B1631" t="str">
            <v>도심 속의 오아시스! 그 6</v>
          </cell>
        </row>
        <row r="1632">
          <cell r="A1632">
            <v>50287</v>
          </cell>
          <cell r="B1632" t="str">
            <v>도심 속의 오아시스! 그 7</v>
          </cell>
        </row>
        <row r="1633">
          <cell r="A1633">
            <v>50288</v>
          </cell>
          <cell r="B1633" t="str">
            <v>도심 속의 오아시스! 그 8</v>
          </cell>
        </row>
        <row r="1634">
          <cell r="A1634">
            <v>50289</v>
          </cell>
          <cell r="B1634" t="str">
            <v>도심 속의 오아시스! 그 9</v>
          </cell>
        </row>
        <row r="1635">
          <cell r="A1635">
            <v>50290</v>
          </cell>
          <cell r="B1635" t="str">
            <v>도심 속의 오아시스! 그 10</v>
          </cell>
        </row>
        <row r="1636">
          <cell r="A1636">
            <v>50291</v>
          </cell>
          <cell r="B1636" t="str">
            <v>추억은 꿈과 같이 그 1</v>
          </cell>
        </row>
        <row r="1637">
          <cell r="A1637">
            <v>50292</v>
          </cell>
          <cell r="B1637" t="str">
            <v>추억은 꿈과 같이 그 2</v>
          </cell>
        </row>
        <row r="1638">
          <cell r="A1638">
            <v>50293</v>
          </cell>
          <cell r="B1638" t="str">
            <v>추억은 꿈과 같이 그 3</v>
          </cell>
        </row>
        <row r="1639">
          <cell r="A1639">
            <v>50294</v>
          </cell>
          <cell r="B1639" t="str">
            <v>추억은 꿈과 같이 그 4</v>
          </cell>
        </row>
        <row r="1640">
          <cell r="A1640">
            <v>50295</v>
          </cell>
          <cell r="B1640" t="str">
            <v>추억은 꿈과 같이 그 5</v>
          </cell>
        </row>
        <row r="1641">
          <cell r="A1641">
            <v>50296</v>
          </cell>
          <cell r="B1641" t="str">
            <v>추억은 꿈과 같이 그 6</v>
          </cell>
        </row>
        <row r="1642">
          <cell r="A1642">
            <v>50297</v>
          </cell>
          <cell r="B1642" t="str">
            <v>추억은 꿈과 같이 그 7</v>
          </cell>
        </row>
        <row r="1643">
          <cell r="A1643">
            <v>50298</v>
          </cell>
          <cell r="B1643" t="str">
            <v>추억은 꿈과 같이 그 8</v>
          </cell>
        </row>
        <row r="1644">
          <cell r="A1644">
            <v>50299</v>
          </cell>
          <cell r="B1644" t="str">
            <v>추억은 꿈과 같이 그 9</v>
          </cell>
        </row>
        <row r="1645">
          <cell r="A1645">
            <v>50300</v>
          </cell>
          <cell r="B1645" t="str">
            <v>추억은 꿈과 같이 그 10</v>
          </cell>
        </row>
        <row r="1646">
          <cell r="A1646">
            <v>50301</v>
          </cell>
          <cell r="B1646" t="str">
            <v>고양이 대혼란 그 1</v>
          </cell>
        </row>
        <row r="1647">
          <cell r="A1647">
            <v>50302</v>
          </cell>
          <cell r="B1647" t="str">
            <v>고양이 대혼란 그 2</v>
          </cell>
        </row>
        <row r="1648">
          <cell r="A1648">
            <v>50303</v>
          </cell>
          <cell r="B1648" t="str">
            <v>고양이 대혼란 그 3</v>
          </cell>
        </row>
        <row r="1649">
          <cell r="A1649">
            <v>50304</v>
          </cell>
          <cell r="B1649" t="str">
            <v>고양이 대혼란 그 4</v>
          </cell>
        </row>
        <row r="1650">
          <cell r="A1650">
            <v>50305</v>
          </cell>
          <cell r="B1650" t="str">
            <v>고양이 대혼란 그 5</v>
          </cell>
        </row>
        <row r="1651">
          <cell r="A1651">
            <v>50306</v>
          </cell>
          <cell r="B1651" t="str">
            <v>고양이 대혼란 그 6</v>
          </cell>
        </row>
        <row r="1652">
          <cell r="A1652">
            <v>50307</v>
          </cell>
          <cell r="B1652" t="str">
            <v>고양이 대혼란 그 7</v>
          </cell>
        </row>
        <row r="1653">
          <cell r="A1653">
            <v>50308</v>
          </cell>
          <cell r="B1653" t="str">
            <v>고양이 대혼란 그 8</v>
          </cell>
        </row>
        <row r="1654">
          <cell r="A1654">
            <v>50309</v>
          </cell>
          <cell r="B1654" t="str">
            <v>고양이 대혼란 그 9</v>
          </cell>
        </row>
        <row r="1655">
          <cell r="A1655">
            <v>50310</v>
          </cell>
          <cell r="B1655" t="str">
            <v>고양이 대혼란 그 10</v>
          </cell>
        </row>
        <row r="1656">
          <cell r="A1656">
            <v>50311</v>
          </cell>
          <cell r="B1656" t="str">
            <v>함께 만드는 과자의 맛 그 1</v>
          </cell>
        </row>
        <row r="1657">
          <cell r="A1657">
            <v>50312</v>
          </cell>
          <cell r="B1657" t="str">
            <v>함께 만드는 과자의 맛 그 2</v>
          </cell>
        </row>
        <row r="1658">
          <cell r="A1658">
            <v>50313</v>
          </cell>
          <cell r="B1658" t="str">
            <v>함께 만드는 과자의 맛 그 3</v>
          </cell>
        </row>
        <row r="1659">
          <cell r="A1659">
            <v>50314</v>
          </cell>
          <cell r="B1659" t="str">
            <v>함께 만드는 과자의 맛 그 4</v>
          </cell>
        </row>
        <row r="1660">
          <cell r="A1660">
            <v>50315</v>
          </cell>
          <cell r="B1660" t="str">
            <v>함께 만드는 과자의 맛 그 5</v>
          </cell>
        </row>
        <row r="1661">
          <cell r="A1661">
            <v>50316</v>
          </cell>
          <cell r="B1661" t="str">
            <v>함께 만드는 과자의 맛 그 6</v>
          </cell>
        </row>
        <row r="1662">
          <cell r="A1662">
            <v>50317</v>
          </cell>
          <cell r="B1662" t="str">
            <v>함께 만드는 과자의 맛 그 7</v>
          </cell>
        </row>
        <row r="1663">
          <cell r="A1663">
            <v>50318</v>
          </cell>
          <cell r="B1663" t="str">
            <v>함께 만드는 과자의 맛 그 8</v>
          </cell>
        </row>
        <row r="1664">
          <cell r="A1664">
            <v>50319</v>
          </cell>
          <cell r="B1664" t="str">
            <v>함께 만드는 과자의 맛 그 9</v>
          </cell>
        </row>
        <row r="1665">
          <cell r="A1665">
            <v>50320</v>
          </cell>
          <cell r="B1665" t="str">
            <v>함께 만드는 과자의 맛 그 10</v>
          </cell>
        </row>
        <row r="1666">
          <cell r="A1666">
            <v>50321</v>
          </cell>
          <cell r="B1666" t="str">
            <v>과자파티 그 1</v>
          </cell>
        </row>
        <row r="1667">
          <cell r="A1667">
            <v>50322</v>
          </cell>
          <cell r="B1667" t="str">
            <v>과자파티 그 2</v>
          </cell>
        </row>
        <row r="1668">
          <cell r="A1668">
            <v>50323</v>
          </cell>
          <cell r="B1668" t="str">
            <v>과자파티 그 3</v>
          </cell>
        </row>
        <row r="1669">
          <cell r="A1669">
            <v>50324</v>
          </cell>
          <cell r="B1669" t="str">
            <v>과자파티 그 4</v>
          </cell>
        </row>
        <row r="1670">
          <cell r="A1670">
            <v>50325</v>
          </cell>
          <cell r="B1670" t="str">
            <v>과자파티 그 5</v>
          </cell>
        </row>
        <row r="1671">
          <cell r="A1671">
            <v>50326</v>
          </cell>
          <cell r="B1671" t="str">
            <v>과자파티 그 6</v>
          </cell>
        </row>
        <row r="1672">
          <cell r="A1672">
            <v>50327</v>
          </cell>
          <cell r="B1672" t="str">
            <v>과자파티 그 7</v>
          </cell>
        </row>
        <row r="1673">
          <cell r="A1673">
            <v>50328</v>
          </cell>
          <cell r="B1673" t="str">
            <v>과자파티 그 8</v>
          </cell>
        </row>
        <row r="1674">
          <cell r="A1674">
            <v>50329</v>
          </cell>
          <cell r="B1674" t="str">
            <v>과자파티 그 9</v>
          </cell>
        </row>
        <row r="1675">
          <cell r="A1675">
            <v>50330</v>
          </cell>
          <cell r="B1675" t="str">
            <v>과자파티 그 10</v>
          </cell>
        </row>
        <row r="1676">
          <cell r="A1676">
            <v>50331</v>
          </cell>
          <cell r="B1676" t="str">
            <v>일일 가이드?! 그 1</v>
          </cell>
        </row>
        <row r="1677">
          <cell r="A1677">
            <v>50332</v>
          </cell>
          <cell r="B1677" t="str">
            <v>일일 가이드?! 그 2</v>
          </cell>
        </row>
        <row r="1678">
          <cell r="A1678">
            <v>50333</v>
          </cell>
          <cell r="B1678" t="str">
            <v>일일 가이드?! 그 3</v>
          </cell>
        </row>
        <row r="1679">
          <cell r="A1679">
            <v>50334</v>
          </cell>
          <cell r="B1679" t="str">
            <v>일일 가이드?! 그 4</v>
          </cell>
        </row>
        <row r="1680">
          <cell r="A1680">
            <v>50335</v>
          </cell>
          <cell r="B1680" t="str">
            <v>일일 가이드?! 그 5</v>
          </cell>
        </row>
        <row r="1681">
          <cell r="A1681">
            <v>50336</v>
          </cell>
          <cell r="B1681" t="str">
            <v>일일 가이드?! 그 6</v>
          </cell>
        </row>
        <row r="1682">
          <cell r="A1682">
            <v>50337</v>
          </cell>
          <cell r="B1682" t="str">
            <v>일일 가이드?! 그 7</v>
          </cell>
        </row>
        <row r="1683">
          <cell r="A1683">
            <v>50338</v>
          </cell>
          <cell r="B1683" t="str">
            <v>일일 가이드?! 그 8</v>
          </cell>
        </row>
        <row r="1684">
          <cell r="A1684">
            <v>50339</v>
          </cell>
          <cell r="B1684" t="str">
            <v>일일 가이드?! 그 9</v>
          </cell>
        </row>
        <row r="1685">
          <cell r="A1685">
            <v>50340</v>
          </cell>
          <cell r="B1685" t="str">
            <v>일일 가이드?! 그 10</v>
          </cell>
        </row>
        <row r="1686">
          <cell r="A1686">
            <v>50341</v>
          </cell>
          <cell r="B1686" t="str">
            <v>금발 왕국을 구하라! 그 1</v>
          </cell>
        </row>
        <row r="1687">
          <cell r="A1687">
            <v>50342</v>
          </cell>
          <cell r="B1687" t="str">
            <v>금발 왕국을 구하라! 그 2</v>
          </cell>
        </row>
        <row r="1688">
          <cell r="A1688">
            <v>50343</v>
          </cell>
          <cell r="B1688" t="str">
            <v>금발 왕국을 구하라! 그 3</v>
          </cell>
        </row>
        <row r="1689">
          <cell r="A1689">
            <v>50344</v>
          </cell>
          <cell r="B1689" t="str">
            <v>금발 왕국을 구하라! 그 4</v>
          </cell>
        </row>
        <row r="1690">
          <cell r="A1690">
            <v>50345</v>
          </cell>
          <cell r="B1690" t="str">
            <v>금발 왕국을 구하라! 그 5</v>
          </cell>
        </row>
        <row r="1691">
          <cell r="A1691">
            <v>50346</v>
          </cell>
          <cell r="B1691" t="str">
            <v>금발 왕국을 구하라! 그 6</v>
          </cell>
        </row>
        <row r="1692">
          <cell r="A1692">
            <v>50347</v>
          </cell>
          <cell r="B1692" t="str">
            <v>금발 왕국을 구하라! 그 7</v>
          </cell>
        </row>
        <row r="1693">
          <cell r="A1693">
            <v>50348</v>
          </cell>
          <cell r="B1693" t="str">
            <v>금발 왕국을 구하라! 그 8</v>
          </cell>
        </row>
        <row r="1694">
          <cell r="A1694">
            <v>50349</v>
          </cell>
          <cell r="B1694" t="str">
            <v>금발 왕국을 구하라! 그 9</v>
          </cell>
        </row>
        <row r="1695">
          <cell r="A1695">
            <v>50350</v>
          </cell>
          <cell r="B1695" t="str">
            <v>금발 왕국을 구하라! 그 10</v>
          </cell>
        </row>
        <row r="1696">
          <cell r="A1696">
            <v>50351</v>
          </cell>
          <cell r="B1696" t="str">
            <v>시련의 시작 그 1</v>
          </cell>
        </row>
        <row r="1697">
          <cell r="A1697">
            <v>50352</v>
          </cell>
          <cell r="B1697" t="str">
            <v>시련의 시작 그 2</v>
          </cell>
        </row>
        <row r="1698">
          <cell r="A1698">
            <v>50353</v>
          </cell>
          <cell r="B1698" t="str">
            <v>시련의 시작 그 3</v>
          </cell>
        </row>
        <row r="1699">
          <cell r="A1699">
            <v>50354</v>
          </cell>
          <cell r="B1699" t="str">
            <v>시련의 시작 그 4</v>
          </cell>
        </row>
        <row r="1700">
          <cell r="A1700">
            <v>50355</v>
          </cell>
          <cell r="B1700" t="str">
            <v>시련의 시작 그 5</v>
          </cell>
        </row>
        <row r="1701">
          <cell r="A1701">
            <v>50356</v>
          </cell>
          <cell r="B1701" t="str">
            <v>시련의 시작 그 6</v>
          </cell>
        </row>
        <row r="1702">
          <cell r="A1702">
            <v>50357</v>
          </cell>
          <cell r="B1702" t="str">
            <v>시련의 시작 그 7</v>
          </cell>
        </row>
        <row r="1703">
          <cell r="A1703">
            <v>50358</v>
          </cell>
          <cell r="B1703" t="str">
            <v>시련의 시작 그 8</v>
          </cell>
        </row>
        <row r="1704">
          <cell r="A1704">
            <v>50359</v>
          </cell>
          <cell r="B1704" t="str">
            <v>시련의 시작 그 9</v>
          </cell>
        </row>
        <row r="1705">
          <cell r="A1705">
            <v>50360</v>
          </cell>
          <cell r="B1705" t="str">
            <v>시련의 시작 그 10</v>
          </cell>
        </row>
        <row r="1706">
          <cell r="A1706">
            <v>50361</v>
          </cell>
          <cell r="B1706" t="str">
            <v>학급 신문 배달! 그 1</v>
          </cell>
        </row>
        <row r="1707">
          <cell r="A1707">
            <v>50362</v>
          </cell>
          <cell r="B1707" t="str">
            <v>학급 신문 배달! 그 2</v>
          </cell>
        </row>
        <row r="1708">
          <cell r="A1708">
            <v>50363</v>
          </cell>
          <cell r="B1708" t="str">
            <v>학급 신문 배달! 그 3</v>
          </cell>
        </row>
        <row r="1709">
          <cell r="A1709">
            <v>50364</v>
          </cell>
          <cell r="B1709" t="str">
            <v>학급 신문 배달! 그 4</v>
          </cell>
        </row>
        <row r="1710">
          <cell r="A1710">
            <v>50365</v>
          </cell>
          <cell r="B1710" t="str">
            <v>학급 신문 배달! 그 5</v>
          </cell>
        </row>
        <row r="1711">
          <cell r="A1711">
            <v>50366</v>
          </cell>
          <cell r="B1711" t="str">
            <v>학급 신문 배달! 그 6</v>
          </cell>
        </row>
        <row r="1712">
          <cell r="A1712">
            <v>50367</v>
          </cell>
          <cell r="B1712" t="str">
            <v>학급 신문 배달! 그 7</v>
          </cell>
        </row>
        <row r="1713">
          <cell r="A1713">
            <v>50368</v>
          </cell>
          <cell r="B1713" t="str">
            <v>학급 신문 배달! 그 8</v>
          </cell>
        </row>
        <row r="1714">
          <cell r="A1714">
            <v>50369</v>
          </cell>
          <cell r="B1714" t="str">
            <v>학급 신문 배달! 그 9</v>
          </cell>
        </row>
        <row r="1715">
          <cell r="A1715">
            <v>50370</v>
          </cell>
          <cell r="B1715" t="str">
            <v>학급 신문 배달! 그 10</v>
          </cell>
        </row>
        <row r="1716">
          <cell r="A1716">
            <v>50371</v>
          </cell>
          <cell r="B1716" t="str">
            <v>흩날리는 추억을 담아 그 1</v>
          </cell>
        </row>
        <row r="1717">
          <cell r="A1717">
            <v>50372</v>
          </cell>
          <cell r="B1717" t="str">
            <v>흩날리는 추억을 담아 그 2</v>
          </cell>
        </row>
        <row r="1718">
          <cell r="A1718">
            <v>50373</v>
          </cell>
          <cell r="B1718" t="str">
            <v>흩날리는 추억을 담아 그 3</v>
          </cell>
        </row>
        <row r="1719">
          <cell r="A1719">
            <v>50374</v>
          </cell>
          <cell r="B1719" t="str">
            <v>흩날리는 추억을 담아 그 4</v>
          </cell>
        </row>
        <row r="1720">
          <cell r="A1720">
            <v>50375</v>
          </cell>
          <cell r="B1720" t="str">
            <v>흩날리는 추억을 담아 그 5</v>
          </cell>
        </row>
        <row r="1721">
          <cell r="A1721">
            <v>50376</v>
          </cell>
          <cell r="B1721" t="str">
            <v>흩날리는 추억을 담아 그 6</v>
          </cell>
        </row>
        <row r="1722">
          <cell r="A1722">
            <v>50377</v>
          </cell>
          <cell r="B1722" t="str">
            <v>흩날리는 추억을 담아 그 7</v>
          </cell>
        </row>
        <row r="1723">
          <cell r="A1723">
            <v>50378</v>
          </cell>
          <cell r="B1723" t="str">
            <v>흩날리는 추억을 담아 그 8</v>
          </cell>
        </row>
        <row r="1724">
          <cell r="A1724">
            <v>50379</v>
          </cell>
          <cell r="B1724" t="str">
            <v>흩날리는 추억을 담아 그 9</v>
          </cell>
        </row>
        <row r="1725">
          <cell r="A1725">
            <v>50380</v>
          </cell>
          <cell r="B1725" t="str">
            <v>흩날리는 추억을 담아 그 10</v>
          </cell>
        </row>
        <row r="1726">
          <cell r="A1726">
            <v>50381</v>
          </cell>
          <cell r="B1726" t="str">
            <v>체육창고의 전투 그 1</v>
          </cell>
        </row>
        <row r="1727">
          <cell r="A1727">
            <v>50382</v>
          </cell>
          <cell r="B1727" t="str">
            <v>체육창고의 전투 그 2</v>
          </cell>
        </row>
        <row r="1728">
          <cell r="A1728">
            <v>50383</v>
          </cell>
          <cell r="B1728" t="str">
            <v>체육창고의 전투 그 3</v>
          </cell>
        </row>
        <row r="1729">
          <cell r="A1729">
            <v>50384</v>
          </cell>
          <cell r="B1729" t="str">
            <v>체육창고의 전투 그 4</v>
          </cell>
        </row>
        <row r="1730">
          <cell r="A1730">
            <v>50385</v>
          </cell>
          <cell r="B1730" t="str">
            <v>체육창고의 전투 그 5</v>
          </cell>
        </row>
        <row r="1731">
          <cell r="A1731">
            <v>50386</v>
          </cell>
          <cell r="B1731" t="str">
            <v>체육창고의 전투 그 6</v>
          </cell>
        </row>
        <row r="1732">
          <cell r="A1732">
            <v>50387</v>
          </cell>
          <cell r="B1732" t="str">
            <v>체육창고의 전투 그 7</v>
          </cell>
        </row>
        <row r="1733">
          <cell r="A1733">
            <v>50388</v>
          </cell>
          <cell r="B1733" t="str">
            <v>체육창고의 전투 그 8</v>
          </cell>
        </row>
        <row r="1734">
          <cell r="A1734">
            <v>50389</v>
          </cell>
          <cell r="B1734" t="str">
            <v>체육창고의 전투 그 9</v>
          </cell>
        </row>
        <row r="1735">
          <cell r="A1735">
            <v>50390</v>
          </cell>
          <cell r="B1735" t="str">
            <v>체육창고의 전투 그 10</v>
          </cell>
        </row>
        <row r="1736">
          <cell r="A1736">
            <v>50391</v>
          </cell>
          <cell r="B1736" t="str">
            <v>특훈! 시험공부! 그 1</v>
          </cell>
        </row>
        <row r="1737">
          <cell r="A1737">
            <v>50392</v>
          </cell>
          <cell r="B1737" t="str">
            <v>특훈! 시험공부! 그 2</v>
          </cell>
        </row>
        <row r="1738">
          <cell r="A1738">
            <v>50393</v>
          </cell>
          <cell r="B1738" t="str">
            <v>특훈! 시험공부! 그 3</v>
          </cell>
        </row>
        <row r="1739">
          <cell r="A1739">
            <v>50394</v>
          </cell>
          <cell r="B1739" t="str">
            <v>특훈! 시험공부! 그 4</v>
          </cell>
        </row>
        <row r="1740">
          <cell r="A1740">
            <v>50395</v>
          </cell>
          <cell r="B1740" t="str">
            <v>특훈! 시험공부! 그 5</v>
          </cell>
        </row>
        <row r="1741">
          <cell r="A1741">
            <v>50396</v>
          </cell>
          <cell r="B1741" t="str">
            <v>특훈! 시험공부! 그 6</v>
          </cell>
        </row>
        <row r="1742">
          <cell r="A1742">
            <v>50397</v>
          </cell>
          <cell r="B1742" t="str">
            <v>특훈! 시험공부! 그 7</v>
          </cell>
        </row>
        <row r="1743">
          <cell r="A1743">
            <v>50398</v>
          </cell>
          <cell r="B1743" t="str">
            <v>특훈! 시험공부! 그 8</v>
          </cell>
        </row>
        <row r="1744">
          <cell r="A1744">
            <v>50399</v>
          </cell>
          <cell r="B1744" t="str">
            <v>특훈! 시험공부! 그 9</v>
          </cell>
        </row>
        <row r="1745">
          <cell r="A1745">
            <v>50400</v>
          </cell>
          <cell r="B1745" t="str">
            <v>특훈! 시험공부! 그 10</v>
          </cell>
        </row>
        <row r="1746">
          <cell r="A1746">
            <v>50401</v>
          </cell>
          <cell r="B1746" t="str">
            <v>결전! 중간고사! 그 1</v>
          </cell>
        </row>
        <row r="1747">
          <cell r="A1747">
            <v>50402</v>
          </cell>
          <cell r="B1747" t="str">
            <v>결전! 중간고사! 그 2</v>
          </cell>
        </row>
        <row r="1748">
          <cell r="A1748">
            <v>50403</v>
          </cell>
          <cell r="B1748" t="str">
            <v>결전! 중간고사! 그 3</v>
          </cell>
        </row>
        <row r="1749">
          <cell r="A1749">
            <v>50404</v>
          </cell>
          <cell r="B1749" t="str">
            <v>결전! 중간고사! 그 4</v>
          </cell>
        </row>
        <row r="1750">
          <cell r="A1750">
            <v>50405</v>
          </cell>
          <cell r="B1750" t="str">
            <v>결전! 중간고사! 그 5</v>
          </cell>
        </row>
        <row r="1751">
          <cell r="A1751">
            <v>50406</v>
          </cell>
          <cell r="B1751" t="str">
            <v>결전! 중간고사! 그 6</v>
          </cell>
        </row>
        <row r="1752">
          <cell r="A1752">
            <v>50407</v>
          </cell>
          <cell r="B1752" t="str">
            <v>결전! 중간고사! 그 7</v>
          </cell>
        </row>
        <row r="1753">
          <cell r="A1753">
            <v>50408</v>
          </cell>
          <cell r="B1753" t="str">
            <v>결전! 중간고사! 그 8</v>
          </cell>
        </row>
        <row r="1754">
          <cell r="A1754">
            <v>50409</v>
          </cell>
          <cell r="B1754" t="str">
            <v>결전! 중간고사! 그 9</v>
          </cell>
        </row>
        <row r="1755">
          <cell r="A1755">
            <v>50410</v>
          </cell>
          <cell r="B1755" t="str">
            <v>결전! 중간고사! 그 10</v>
          </cell>
        </row>
        <row r="1756">
          <cell r="A1756">
            <v>50411</v>
          </cell>
          <cell r="B1756" t="str">
            <v>일하지 않는 자, 먹지도 말라 그 1</v>
          </cell>
        </row>
        <row r="1757">
          <cell r="A1757">
            <v>50412</v>
          </cell>
          <cell r="B1757" t="str">
            <v>일하지 않는 자, 먹지도 말라 그 2</v>
          </cell>
        </row>
        <row r="1758">
          <cell r="A1758">
            <v>50413</v>
          </cell>
          <cell r="B1758" t="str">
            <v>일하지 않는 자, 먹지도 말라 그 3</v>
          </cell>
        </row>
        <row r="1759">
          <cell r="A1759">
            <v>50414</v>
          </cell>
          <cell r="B1759" t="str">
            <v>일하지 않는 자, 먹지도 말라 그 4</v>
          </cell>
        </row>
        <row r="1760">
          <cell r="A1760">
            <v>50415</v>
          </cell>
          <cell r="B1760" t="str">
            <v>일하지 않는 자, 먹지도 말라 그 5</v>
          </cell>
        </row>
        <row r="1761">
          <cell r="A1761">
            <v>50416</v>
          </cell>
          <cell r="B1761" t="str">
            <v>일하지 않는 자, 먹지도 말라 그 6</v>
          </cell>
        </row>
        <row r="1762">
          <cell r="A1762">
            <v>50417</v>
          </cell>
          <cell r="B1762" t="str">
            <v>일하지 않는 자, 먹지도 말라 그 7</v>
          </cell>
        </row>
        <row r="1763">
          <cell r="A1763">
            <v>50418</v>
          </cell>
          <cell r="B1763" t="str">
            <v>일하지 않는 자, 먹지도 말라 그 8</v>
          </cell>
        </row>
        <row r="1764">
          <cell r="A1764">
            <v>50419</v>
          </cell>
          <cell r="B1764" t="str">
            <v>일하지 않는 자, 먹지도 말라 그 9</v>
          </cell>
        </row>
        <row r="1765">
          <cell r="A1765">
            <v>50420</v>
          </cell>
          <cell r="B1765" t="str">
            <v>일하지 않는 자, 먹지도 말라 그 10</v>
          </cell>
        </row>
        <row r="1766">
          <cell r="A1766">
            <v>50421</v>
          </cell>
          <cell r="B1766" t="str">
            <v>시노부의 런웨이 그 1</v>
          </cell>
        </row>
        <row r="1767">
          <cell r="A1767">
            <v>50422</v>
          </cell>
          <cell r="B1767" t="str">
            <v>시노부의 런웨이 그 2</v>
          </cell>
        </row>
        <row r="1768">
          <cell r="A1768">
            <v>50423</v>
          </cell>
          <cell r="B1768" t="str">
            <v>시노부의 런웨이 그 3</v>
          </cell>
        </row>
        <row r="1769">
          <cell r="A1769">
            <v>50424</v>
          </cell>
          <cell r="B1769" t="str">
            <v>시노부의 런웨이 그 4</v>
          </cell>
        </row>
        <row r="1770">
          <cell r="A1770">
            <v>50425</v>
          </cell>
          <cell r="B1770" t="str">
            <v>시노부의 런웨이 그 5</v>
          </cell>
        </row>
        <row r="1771">
          <cell r="A1771">
            <v>50426</v>
          </cell>
          <cell r="B1771" t="str">
            <v>시노부의 런웨이 그 6</v>
          </cell>
        </row>
        <row r="1772">
          <cell r="A1772">
            <v>50427</v>
          </cell>
          <cell r="B1772" t="str">
            <v>시노부의 런웨이 그 7</v>
          </cell>
        </row>
        <row r="1773">
          <cell r="A1773">
            <v>50428</v>
          </cell>
          <cell r="B1773" t="str">
            <v>시노부의 런웨이 그 8</v>
          </cell>
        </row>
        <row r="1774">
          <cell r="A1774">
            <v>50429</v>
          </cell>
          <cell r="B1774" t="str">
            <v>시노부의 런웨이 그 9</v>
          </cell>
        </row>
        <row r="1775">
          <cell r="A1775">
            <v>50430</v>
          </cell>
          <cell r="B1775" t="str">
            <v>시노부의 런웨이 그 10</v>
          </cell>
        </row>
        <row r="1776">
          <cell r="A1776">
            <v>50431</v>
          </cell>
          <cell r="B1776" t="str">
            <v>도심 속의 오아시스! 그 1</v>
          </cell>
        </row>
        <row r="1777">
          <cell r="A1777">
            <v>50432</v>
          </cell>
          <cell r="B1777" t="str">
            <v>도심 속의 오아시스! 그 2</v>
          </cell>
        </row>
        <row r="1778">
          <cell r="A1778">
            <v>50433</v>
          </cell>
          <cell r="B1778" t="str">
            <v>도심 속의 오아시스! 그 3</v>
          </cell>
        </row>
        <row r="1779">
          <cell r="A1779">
            <v>50434</v>
          </cell>
          <cell r="B1779" t="str">
            <v>도심 속의 오아시스! 그 4</v>
          </cell>
        </row>
        <row r="1780">
          <cell r="A1780">
            <v>50435</v>
          </cell>
          <cell r="B1780" t="str">
            <v>도심 속의 오아시스! 그 5</v>
          </cell>
        </row>
        <row r="1781">
          <cell r="A1781">
            <v>50436</v>
          </cell>
          <cell r="B1781" t="str">
            <v>도심 속의 오아시스! 그 6</v>
          </cell>
        </row>
        <row r="1782">
          <cell r="A1782">
            <v>50437</v>
          </cell>
          <cell r="B1782" t="str">
            <v>도심 속의 오아시스! 그 7</v>
          </cell>
        </row>
        <row r="1783">
          <cell r="A1783">
            <v>50438</v>
          </cell>
          <cell r="B1783" t="str">
            <v>도심 속의 오아시스! 그 8</v>
          </cell>
        </row>
        <row r="1784">
          <cell r="A1784">
            <v>50439</v>
          </cell>
          <cell r="B1784" t="str">
            <v>도심 속의 오아시스! 그 9</v>
          </cell>
        </row>
        <row r="1785">
          <cell r="A1785">
            <v>50440</v>
          </cell>
          <cell r="B1785" t="str">
            <v>도심 속의 오아시스! 그 10</v>
          </cell>
        </row>
        <row r="1786">
          <cell r="A1786">
            <v>50441</v>
          </cell>
          <cell r="B1786" t="str">
            <v>추억은 꿈과 같이 그 1</v>
          </cell>
        </row>
        <row r="1787">
          <cell r="A1787">
            <v>50442</v>
          </cell>
          <cell r="B1787" t="str">
            <v>추억은 꿈과 같이 그 2</v>
          </cell>
        </row>
        <row r="1788">
          <cell r="A1788">
            <v>50443</v>
          </cell>
          <cell r="B1788" t="str">
            <v>추억은 꿈과 같이 그 3</v>
          </cell>
        </row>
        <row r="1789">
          <cell r="A1789">
            <v>50444</v>
          </cell>
          <cell r="B1789" t="str">
            <v>추억은 꿈과 같이 그 4</v>
          </cell>
        </row>
        <row r="1790">
          <cell r="A1790">
            <v>50445</v>
          </cell>
          <cell r="B1790" t="str">
            <v>추억은 꿈과 같이 그 5</v>
          </cell>
        </row>
        <row r="1791">
          <cell r="A1791">
            <v>50446</v>
          </cell>
          <cell r="B1791" t="str">
            <v>추억은 꿈과 같이 그 6</v>
          </cell>
        </row>
        <row r="1792">
          <cell r="A1792">
            <v>50447</v>
          </cell>
          <cell r="B1792" t="str">
            <v>추억은 꿈과 같이 그 7</v>
          </cell>
        </row>
        <row r="1793">
          <cell r="A1793">
            <v>50448</v>
          </cell>
          <cell r="B1793" t="str">
            <v>추억은 꿈과 같이 그 8</v>
          </cell>
        </row>
        <row r="1794">
          <cell r="A1794">
            <v>50449</v>
          </cell>
          <cell r="B1794" t="str">
            <v>추억은 꿈과 같이 그 9</v>
          </cell>
        </row>
        <row r="1795">
          <cell r="A1795">
            <v>50450</v>
          </cell>
          <cell r="B1795" t="str">
            <v>추억은 꿈과 같이 그 10</v>
          </cell>
        </row>
        <row r="1796">
          <cell r="A1796">
            <v>51001</v>
          </cell>
          <cell r="B1796" t="str">
            <v>[EASY] 월요일 스테이지</v>
          </cell>
        </row>
        <row r="1797">
          <cell r="A1797">
            <v>51002</v>
          </cell>
          <cell r="B1797" t="str">
            <v>[NORMAL] 월요일 스테이지</v>
          </cell>
        </row>
        <row r="1798">
          <cell r="A1798">
            <v>51003</v>
          </cell>
          <cell r="B1798" t="str">
            <v>[HARD] 월요일 스테이지</v>
          </cell>
        </row>
        <row r="1799">
          <cell r="A1799">
            <v>51004</v>
          </cell>
          <cell r="B1799" t="str">
            <v>[EASY] 화요일 스테이지</v>
          </cell>
        </row>
        <row r="1800">
          <cell r="A1800">
            <v>51005</v>
          </cell>
          <cell r="B1800" t="str">
            <v>[NORMAL] 화요일 스테이지</v>
          </cell>
        </row>
        <row r="1801">
          <cell r="A1801">
            <v>51006</v>
          </cell>
          <cell r="B1801" t="str">
            <v>[HARD] 화요일 스테이지</v>
          </cell>
        </row>
        <row r="1802">
          <cell r="A1802">
            <v>51007</v>
          </cell>
          <cell r="B1802" t="str">
            <v>[EASY] 수요일 스테이지</v>
          </cell>
        </row>
        <row r="1803">
          <cell r="A1803">
            <v>51008</v>
          </cell>
          <cell r="B1803" t="str">
            <v>[NORMAL] 수요일 스테이지</v>
          </cell>
        </row>
        <row r="1804">
          <cell r="A1804">
            <v>51009</v>
          </cell>
          <cell r="B1804" t="str">
            <v>[HARD] 수요일 스테이지</v>
          </cell>
        </row>
        <row r="1805">
          <cell r="A1805">
            <v>51010</v>
          </cell>
          <cell r="B1805" t="str">
            <v>[EASY] 목요일 스테이지</v>
          </cell>
        </row>
        <row r="1806">
          <cell r="A1806">
            <v>51011</v>
          </cell>
          <cell r="B1806" t="str">
            <v>[NORMAL] 목요일 스테이지</v>
          </cell>
        </row>
        <row r="1807">
          <cell r="A1807">
            <v>51012</v>
          </cell>
          <cell r="B1807" t="str">
            <v>[HARD] 목요일 스테이지</v>
          </cell>
        </row>
        <row r="1808">
          <cell r="A1808">
            <v>51013</v>
          </cell>
          <cell r="B1808" t="str">
            <v>[EASY] 금요일 스테이지</v>
          </cell>
        </row>
        <row r="1809">
          <cell r="A1809">
            <v>51014</v>
          </cell>
          <cell r="B1809" t="str">
            <v>[NORMAL] 금요일 스테이지</v>
          </cell>
        </row>
        <row r="1810">
          <cell r="A1810">
            <v>51015</v>
          </cell>
          <cell r="B1810" t="str">
            <v>[HARD] 금요일 스테이지</v>
          </cell>
        </row>
        <row r="1811">
          <cell r="A1811">
            <v>51016</v>
          </cell>
          <cell r="B1811" t="str">
            <v>[EASY] 토요일 스테이지</v>
          </cell>
        </row>
        <row r="1812">
          <cell r="A1812">
            <v>51017</v>
          </cell>
          <cell r="B1812" t="str">
            <v>[NORMAL] 토요일 스테이지</v>
          </cell>
        </row>
        <row r="1813">
          <cell r="A1813">
            <v>51018</v>
          </cell>
          <cell r="B1813" t="str">
            <v>[HARD] 토요일 스테이지</v>
          </cell>
        </row>
        <row r="1814">
          <cell r="A1814">
            <v>51019</v>
          </cell>
          <cell r="B1814" t="str">
            <v>[EASY] 일요일 스테이지</v>
          </cell>
        </row>
        <row r="1815">
          <cell r="A1815">
            <v>51020</v>
          </cell>
          <cell r="B1815" t="str">
            <v>[NORMAL] 일요일 스테이지</v>
          </cell>
        </row>
        <row r="1816">
          <cell r="A1816">
            <v>51021</v>
          </cell>
          <cell r="B1816" t="str">
            <v>[HARD] 일요일 스테이지</v>
          </cell>
        </row>
        <row r="1817">
          <cell r="A1817">
            <v>60001</v>
          </cell>
          <cell r="B1817" t="str">
            <v>카렌이 아침부터 고양이를 쫓아 다니던 중, 시노부와 앨리스를 만나 고양이 추적을 도와달라고 한다.</v>
          </cell>
        </row>
        <row r="1818">
          <cell r="A1818">
            <v>60002</v>
          </cell>
          <cell r="B1818" t="str">
            <v>시노부, 앨리스는 카렌의 이야기를 듣고, 동네를 돌아다니면서 고양이들을 찾기 시작했다. 그런 그들의 소문을 듣고, 마을 여기저기서 고양이를 찾아달라는 사람들이 모이기 시작하는데…</v>
          </cell>
        </row>
        <row r="1819">
          <cell r="A1819">
            <v>60003</v>
          </cell>
          <cell r="B1819" t="str">
            <v>사람들의 고양이를 생각보다 쉽게 찾아준 시노부 일행. 마을에 갑자기 늘어난 고양이 무리를 보면서, 카렌 어머니의 고양이가 어디 있을까 궁금해한다.</v>
          </cell>
        </row>
        <row r="1820">
          <cell r="A1820">
            <v>60004</v>
          </cell>
          <cell r="B1820" t="str">
            <v>갑자기 몰리기 시작하는 사람들. 시노부 일행을 돕기 위해, 아야와 요우코가 합류한다.</v>
          </cell>
        </row>
        <row r="1821">
          <cell r="A1821">
            <v>60005</v>
          </cell>
          <cell r="B1821" t="str">
            <v>사라진 고양이들 때문에 안달난 사람들이 보채기 시작한다.</v>
          </cell>
        </row>
        <row r="1822">
          <cell r="A1822">
            <v>60006</v>
          </cell>
          <cell r="B1822" t="str">
            <v>고양이들을 한마리씩 찾아 주면서 카렌 어머니의 고양이를 찾던 일행. 마을 뒷산에서 여러마리의 고양이들이 나타나고, 수많은 고양이들을 주인에게 돌려주기 위해 분투한다.</v>
          </cell>
        </row>
        <row r="1823">
          <cell r="A1823">
            <v>60007</v>
          </cell>
          <cell r="B1823" t="str">
            <v>고양이들을 한마리씩 찾아 주면서 카렌 어머니의 고양이를 찾던 일행. 마을 뒷산에서 여러마리의 고양이들이 나타나고, 수많은 고양이들을 주인에게 돌려주기 위해 분투한다.</v>
          </cell>
        </row>
        <row r="1824">
          <cell r="A1824">
            <v>60008</v>
          </cell>
          <cell r="B1824" t="str">
            <v>고양이들을 한마리씩 찾아 주면서 카렌 어머니의 고양이를 찾던 일행. 마을 뒷산에서 여러마리의 고양이들이 나타나고, 수많은 고양이들을 주인에게 돌려주기 위해 분투한다.</v>
          </cell>
        </row>
        <row r="1825">
          <cell r="A1825">
            <v>60009</v>
          </cell>
          <cell r="B1825" t="str">
            <v>고양이들을 한마리씩 찾아 주면서 카렌 어머니의 고양이를 찾던 일행. 마을 뒷산에서 여러마리의 고양이들이 나타나고, 수많은 고양이들을 주인에게 돌려주기 위해 분투한다.</v>
          </cell>
        </row>
        <row r="1826">
          <cell r="A1826">
            <v>60010</v>
          </cell>
          <cell r="B1826" t="str">
            <v>고양이들을 한마리씩 찾아 주면서 카렌 어머니의 고양이를 찾던 일행. 마을 뒷산에서 여러마리의 고양이들이 나타나고, 수많은 고양이들을 주인에게 돌려주기 위해 분투한다.</v>
          </cell>
        </row>
        <row r="1827">
          <cell r="A1827">
            <v>60011</v>
          </cell>
          <cell r="B1827" t="str">
            <v>앨리스가 과자 만드는 법을 잘 알고 있어서 모두들 앨리스에게 과자 만드는 법을 알려달라고 한다. 그들에게, 과자를 하나씩 만들어 주는 앨리스와 친구들. 처음에 온 몇 사람에게 과자를 만들어 준 앨리스. 하지만 과자가 인기를 끌자, 너도 나도 만들어 달라고 오기 시작한다.</v>
          </cell>
        </row>
        <row r="1828">
          <cell r="A1828">
            <v>60012</v>
          </cell>
          <cell r="B1828" t="str">
            <v>앨리스가 과자 만드는 법을 잘 알고 있어서 모두들 앨리스에게 과자 만드는 법을 알려달라고 한다. 그들에게, 과자를 하나씩 만들어 주는 앨리스와 친구들. 처음에 온 몇 사람에게 과자를 만들어 준 앨리스. 하지만 과자가 인기를 끌자, 너도 나도 만들어 달라고 오기 시작한다.</v>
          </cell>
        </row>
        <row r="1829">
          <cell r="A1829">
            <v>60013</v>
          </cell>
          <cell r="B1829" t="str">
            <v>앨리스가 과자 만드는 법을 잘 알고 있어서 모두들 앨리스에게 과자 만드는 법을 알려달라고 한다. 그들에게, 과자를 하나씩 만들어 주는 앨리스와 친구들. 처음에 온 몇 사람에게 과자를 만들어 준 앨리스. 하지만 과자가 인기를 끌자, 너도 나도 만들어 달라고 오기 시작한다.</v>
          </cell>
        </row>
        <row r="1830">
          <cell r="A1830">
            <v>60014</v>
          </cell>
          <cell r="B1830" t="str">
            <v>앨리스가 과자 만드는 법을 잘 알고 있어서 모두들 앨리스에게 과자 만드는 법을 알려달라고 한다. 그들에게, 과자를 하나씩 만들어 주는 앨리스와 친구들. 처음에 온 몇 사람에게 과자를 만들어 준 앨리스. 하지만 과자가 인기를 끌자, 너도 나도 만들어 달라고 오기 시작한다.</v>
          </cell>
        </row>
        <row r="1831">
          <cell r="A1831">
            <v>60015</v>
          </cell>
          <cell r="B1831" t="str">
            <v>앨리스가 과자 만드는 법을 잘 알고 있어서 모두들 앨리스에게 과자 만드는 법을 알려달라고 한다. 그들에게, 과자를 하나씩 만들어 주는 앨리스와 친구들. 처음에 온 몇 사람에게 과자를 만들어 준 앨리스. 하지만 과자가 인기를 끌자, 너도 나도 만들어 달라고 오기 시작한다.</v>
          </cell>
        </row>
        <row r="1832">
          <cell r="A1832">
            <v>60016</v>
          </cell>
          <cell r="B1832" t="str">
            <v>끊임없이 몰려오는 학생들. 그 와중에 일행을 마구 보채는 학생이 등장한다…</v>
          </cell>
        </row>
        <row r="1833">
          <cell r="A1833">
            <v>60017</v>
          </cell>
          <cell r="B1833" t="str">
            <v>끊임없이 몰려오는 학생들. 그 와중에 일행을 마구 보채는 학생이 등장한다…</v>
          </cell>
        </row>
        <row r="1834">
          <cell r="A1834">
            <v>60018</v>
          </cell>
          <cell r="B1834" t="str">
            <v>끊임없이 몰려오는 학생들. 그 와중에 일행을 마구 보채는 학생이 등장한다…</v>
          </cell>
        </row>
        <row r="1835">
          <cell r="A1835">
            <v>60019</v>
          </cell>
          <cell r="B1835" t="str">
            <v>끊임없이 몰려오는 학생들. 그 와중에 일행을 마구 보채는 학생이 등장한다…</v>
          </cell>
        </row>
        <row r="1836">
          <cell r="A1836">
            <v>60020</v>
          </cell>
          <cell r="B1836" t="str">
            <v>소문을 듣고, 너도 나도 과자를 만들어달라고 한다! 점점 그 수가 통제 불가능 수준까지 많아지는데…</v>
          </cell>
        </row>
        <row r="1837">
          <cell r="A1837">
            <v>60021</v>
          </cell>
          <cell r="B1837" t="str">
            <v>과자를 많이 만든 것은 좋았지만, 너무 많이 만들었다! 때문에 학생들 모두가 곤란해졌다. 그러자, 학생들은 남는 과자를 하나 둘 씩 카렌에게 선물하기 시작하는데…</v>
          </cell>
        </row>
        <row r="1838">
          <cell r="A1838">
            <v>60022</v>
          </cell>
          <cell r="B1838" t="str">
            <v>과자를 많이 만든 것은 좋았지만, 너무 많이 만들었다! 때문에 학생들 모두가 곤란해졌다. 그러자, 학생들은 남는 과자를 하나 둘 씩 카렌에게 선물하기 시작하는데…</v>
          </cell>
        </row>
        <row r="1839">
          <cell r="A1839">
            <v>60023</v>
          </cell>
          <cell r="B1839" t="str">
            <v>과자를 많이 만든 것은 좋았지만, 너무 많이 만들었다! 때문에 학생들 모두가 곤란해졌다. 그러자, 학생들은 남는 과자를 하나 둘 씩 카렌에게 선물하기 시작하는데…</v>
          </cell>
        </row>
        <row r="1840">
          <cell r="A1840">
            <v>60024</v>
          </cell>
          <cell r="B1840" t="str">
            <v>과자를 많이 만든 것은 좋았지만, 너무 많이 만들었다! 때문에 학생들 모두가 곤란해졌다. 그러자, 학생들은 남는 과자를 하나 둘 씩 카렌에게 선물하기 시작하는데…</v>
          </cell>
        </row>
        <row r="1841">
          <cell r="A1841">
            <v>60025</v>
          </cell>
          <cell r="B1841" t="str">
            <v>과자를 많이 만든 것은 좋았지만, 너무 많이 만들었다! 때문에 학생들 모두가 곤란해졌다. 그러자, 학생들은 남는 과자를 하나 둘 씩 카렌에게 선물하기 시작하는데…</v>
          </cell>
        </row>
        <row r="1842">
          <cell r="A1842">
            <v>60026</v>
          </cell>
          <cell r="B1842" t="str">
            <v>넘치는 과자를 다 처리할 수 없는 카렌. 그녀를 돕기 위해 친구들이 나서서 같이 먹어준다!</v>
          </cell>
        </row>
        <row r="1843">
          <cell r="A1843">
            <v>60027</v>
          </cell>
          <cell r="B1843" t="str">
            <v>넘치는 과자를 다 처리할 수 없는 카렌. 그녀를 돕기 위해 친구들이 나서서 같이 먹어준다!</v>
          </cell>
        </row>
        <row r="1844">
          <cell r="A1844">
            <v>60028</v>
          </cell>
          <cell r="B1844" t="str">
            <v>넘치는 과자를 다 처리할 수 없는 카렌. 그녀를 돕기 위해 친구들이 나서서 같이 먹어준다!</v>
          </cell>
        </row>
        <row r="1845">
          <cell r="A1845">
            <v>60029</v>
          </cell>
          <cell r="B1845" t="str">
            <v>넘치는 과자를 다 처리할 수 없는 카렌. 그녀를 돕기 위해 친구들이 나서서 같이 먹어준다!</v>
          </cell>
        </row>
        <row r="1846">
          <cell r="A1846">
            <v>60030</v>
          </cell>
          <cell r="B1846" t="str">
            <v>과자를 만들던 친구들이 소문을 듣고, 남는 과자를 처분하기 위해 마구 몰려들기 시작한다.
과연 카렌과 친구들은 과자를 다 먹을 수 있을 것인가?!</v>
          </cell>
        </row>
        <row r="1847">
          <cell r="A1847">
            <v>60031</v>
          </cell>
          <cell r="B1847" t="str">
            <v>같이 집으로 가는 시노부, 앨리스, 아야, 요우코, 카렌. 집에 가는 길에 쇼핑몰 근처에서 길을 헤메고 있는 외국인들을 만나, 그들에게 길을 알려주게 된다.</v>
          </cell>
        </row>
        <row r="1848">
          <cell r="A1848">
            <v>60032</v>
          </cell>
          <cell r="B1848" t="str">
            <v>같이 집으로 가는 시노부, 앨리스, 아야, 요우코, 카렌. 집에 가는 길에 쇼핑몰 근처에서 길을 헤메고 있는 외국인들을 만나, 그들에게 길을 알려주게 된다.</v>
          </cell>
        </row>
        <row r="1849">
          <cell r="A1849">
            <v>60033</v>
          </cell>
          <cell r="B1849" t="str">
            <v>같이 집으로 가는 시노부, 앨리스, 아야, 요우코, 카렌. 집에 가는 길에 쇼핑몰 근처에서 길을 헤메고 있는 외국인들을 만나, 그들에게 길을 알려주게 된다.</v>
          </cell>
        </row>
        <row r="1850">
          <cell r="A1850">
            <v>60034</v>
          </cell>
          <cell r="B1850" t="str">
            <v>같이 집으로 가는 시노부, 앨리스, 아야, 요우코, 카렌. 집에 가는 길에 쇼핑몰 근처에서 길을 헤메고 있는 외국인들을 만나, 그들에게 길을 알려주게 된다.</v>
          </cell>
        </row>
        <row r="1851">
          <cell r="A1851">
            <v>60035</v>
          </cell>
          <cell r="B1851" t="str">
            <v>같이 집으로 가는 시노부, 앨리스, 아야, 요우코, 카렌. 집에 가는 길에 쇼핑몰 근처에서 길을 헤메고 있는 외국인들을 만나, 그들에게 길을 알려주게 된다.</v>
          </cell>
        </row>
        <row r="1852">
          <cell r="A1852">
            <v>60036</v>
          </cell>
          <cell r="B1852" t="str">
            <v>영어를 못하는 시노부는 좌충우돌. 그녀의 폭주를 막기 위해, 앨리스와 카렌이 함께 나서서 안내를 한다.</v>
          </cell>
        </row>
        <row r="1853">
          <cell r="A1853">
            <v>60037</v>
          </cell>
          <cell r="B1853" t="str">
            <v>영어를 못하는 시노부는 좌충우돌. 그녀의 폭주를 막기 위해, 앨리스와 카렌이 함께 나서서 안내를 한다.</v>
          </cell>
        </row>
        <row r="1854">
          <cell r="A1854">
            <v>60038</v>
          </cell>
          <cell r="B1854" t="str">
            <v>영어를 못하는 시노부는 좌충우돌. 그녀의 폭주를 막기 위해, 앨리스와 카렌이 함께 나서서 안내를 한다.</v>
          </cell>
        </row>
        <row r="1855">
          <cell r="A1855">
            <v>60039</v>
          </cell>
          <cell r="B1855" t="str">
            <v>영어를 못하는 시노부는 좌충우돌. 그녀의 폭주를 막기 위해, 앨리스와 카렌이 함께 나서서 안내를 한다.</v>
          </cell>
        </row>
        <row r="1856">
          <cell r="A1856">
            <v>60040</v>
          </cell>
          <cell r="B1856" t="str">
            <v>영어를 못하는 시노부는 좌충우돌. 그녀의 폭주를 막기 위해, 앨리스와 카렌이 함께 나서서 안내를 한다.</v>
          </cell>
        </row>
        <row r="1857">
          <cell r="A1857">
            <v>60041</v>
          </cell>
          <cell r="B1857" t="str">
            <v>시노부의 꿈 속. 꿈 속 금발 왕국으로 가게 된 시노부와 친구들. 금발 왕국의 주민들에게 큰 일이 생겼다고 한다! 바로 그들의 금빛 머리를 잃어버리게 된 것.
시노부는 금발 왕국의 백성들을 구하기 위해, 잃어버린 가발들을 찾는 모험을 떠난다!</v>
          </cell>
        </row>
        <row r="1858">
          <cell r="A1858">
            <v>60042</v>
          </cell>
          <cell r="B1858" t="str">
            <v>시노부의 꿈 속. 꿈 속 금발 왕국으로 가게 된 시노부와 친구들. 금발 왕국의 주민들에게 큰 일이 생겼다고 한다! 바로 그들의 금빛 머리를 잃어버리게 된 것.
시노부는 금발 왕국의 백성들을 구하기 위해, 잃어버린 가발들을 찾는 모험을 떠난다!</v>
          </cell>
        </row>
        <row r="1859">
          <cell r="A1859">
            <v>60043</v>
          </cell>
          <cell r="B1859" t="str">
            <v>시노부의 꿈 속. 꿈 속 금발 왕국으로 가게 된 시노부와 친구들. 금발 왕국의 주민들에게 큰 일이 생겼다고 한다! 바로 그들의 금빛 머리를 잃어버리게 된 것.
시노부는 금발 왕국의 백성들을 구하기 위해, 잃어버린 가발들을 찾는 모험을 떠난다!</v>
          </cell>
        </row>
        <row r="1860">
          <cell r="A1860">
            <v>60044</v>
          </cell>
          <cell r="B1860" t="str">
            <v>시노부의 꿈 속. 꿈 속 금발 왕국으로 가게 된 시노부와 친구들. 금발 왕국의 주민들에게 큰 일이 생겼다고 한다! 바로 그들의 금빛 머리를 잃어버리게 된 것.
시노부는 금발 왕국의 백성들을 구하기 위해, 잃어버린 가발들을 찾는 모험을 떠난다!</v>
          </cell>
        </row>
        <row r="1861">
          <cell r="A1861">
            <v>60045</v>
          </cell>
          <cell r="B1861" t="str">
            <v>시노부의 꿈 속. 꿈 속 금발 왕국으로 가게 된 시노부와 친구들. 금발 왕국의 주민들에게 큰 일이 생겼다고 한다! 바로 그들의 금빛 머리를 잃어버리게 된 것.
시노부는 금발 왕국의 백성들을 구하기 위해, 잃어버린 가발들을 찾는 모험을 떠난다!</v>
          </cell>
        </row>
        <row r="1862">
          <cell r="A1862">
            <v>60046</v>
          </cell>
          <cell r="B1862" t="str">
            <v>한 마을 주민이 금빛을 먹는 괴물에게 자신들의 금발을 빼앗겼다고 증언한다. 그 괴물의 소굴로 나아가는 시노부.</v>
          </cell>
        </row>
        <row r="1863">
          <cell r="A1863">
            <v>60047</v>
          </cell>
          <cell r="B1863" t="str">
            <v>한 마을 주민이 금빛을 먹는 괴물에게 자신들의 금발을 빼앗겼다고 증언한다. 그 괴물의 소굴로 나아가는 시노부.</v>
          </cell>
        </row>
        <row r="1864">
          <cell r="A1864">
            <v>60048</v>
          </cell>
          <cell r="B1864" t="str">
            <v>한 마을 주민이 금빛을 먹는 괴물에게 자신들의 금발을 빼앗겼다고 증언한다. 그 괴물의 소굴로 나아가는 시노부.</v>
          </cell>
        </row>
        <row r="1865">
          <cell r="A1865">
            <v>60049</v>
          </cell>
          <cell r="B1865" t="str">
            <v>한 마을 주민이 금빛을 먹는 괴물에게 자신들의 금발을 빼앗겼다고 증언한다. 그 괴물의 소굴로 나아가는 시노부.</v>
          </cell>
        </row>
        <row r="1866">
          <cell r="A1866">
            <v>60050</v>
          </cell>
          <cell r="B1866" t="str">
            <v>그 괴물은 자기 자신이었다! 금발이 되고자 다른 이들의 금빛을 모두 빼앗는 괴물. 시노부의 금발사랑으로 괴물을 처치할 수 있을 것인가?</v>
          </cell>
        </row>
        <row r="1867">
          <cell r="A1867">
            <v>60051</v>
          </cell>
          <cell r="B1867" t="str">
            <v xml:space="preserve">다음 날 아침. 시노부가 앨리스에게, 이번 여름에 다 같이 영국에 가는 계획을 세우자고 말한다. 하지만 거기엔 수많은 난관이 있는데… </v>
          </cell>
        </row>
        <row r="1868">
          <cell r="A1868">
            <v>60052</v>
          </cell>
          <cell r="B1868" t="str">
            <v>카렌의 아버지가 카렌의 친구들을 모두 영국으로 초대해도 좋다고 허락했다. 하지만, 카렌의 어머니가 공짜는 없다며 조건을 걸었다. 그 조건이란, 그녀가 제시하는 열 가지 부탁을 들어주는 것. 첫 부탁으로 카렌 아버지 회사에서 하는 설문조사 자료를 돌리는 일을 하게 되었다.</v>
          </cell>
        </row>
        <row r="1869">
          <cell r="A1869">
            <v>60053</v>
          </cell>
          <cell r="B1869" t="str">
            <v>카렌의 아버지가 카렌의 친구들을 모두 영국으로 초대해도 좋다고 허락했다. 하지만, 카렌의 어머니가 공짜는 없다며 조건을 걸었다. 그 조건이란, 그녀가 제시하는 열 가지 부탁을 들어주는 것. 첫 부탁으로 카렌 아버지 회사에서 하는 설문조사 자료를 돌리는 일을 하게 되었다.</v>
          </cell>
        </row>
        <row r="1870">
          <cell r="A1870">
            <v>60054</v>
          </cell>
          <cell r="B1870" t="str">
            <v>카렌의 아버지가 카렌의 친구들을 모두 영국으로 초대해도 좋다고 허락했다. 하지만, 카렌의 어머니가 공짜는 없다며 조건을 걸었다. 그 조건이란, 그녀가 제시하는 열 가지 부탁을 들어주는 것. 첫 부탁으로 카렌 아버지 회사에서 하는 설문조사 자료를 돌리는 일을 하게 되었다.</v>
          </cell>
        </row>
        <row r="1871">
          <cell r="A1871">
            <v>60055</v>
          </cell>
          <cell r="B1871" t="str">
            <v>카렌의 아버지가 카렌의 친구들을 모두 영국으로 초대해도 좋다고 허락했다. 하지만, 카렌의 어머니가 공짜는 없다며 조건을 걸었다. 그 조건이란, 그녀가 제시하는 열 가지 부탁을 들어주는 것. 첫 부탁으로 카렌 아버지 회사에서 하는 설문조사 자료를 돌리는 일을 하게 되었다.</v>
          </cell>
        </row>
        <row r="1872">
          <cell r="A1872">
            <v>60056</v>
          </cell>
          <cell r="B1872" t="str">
            <v>역 앞에서 설문조사지를 돌리기 시작한 일행. 사람이 많은 역 앞이다보니, 금방금방 일이 진행되었다. 너무 순조로움에 위화감을 느끼기 시작하는데…</v>
          </cell>
        </row>
        <row r="1873">
          <cell r="A1873">
            <v>60057</v>
          </cell>
          <cell r="B1873" t="str">
            <v>역 앞에서 설문조사지를 돌리기 시작한 일행. 사람이 많은 역 앞이다보니, 금방금방 일이 진행되었다. 너무 순조로움에 위화감을 느끼기 시작하는데…</v>
          </cell>
        </row>
        <row r="1874">
          <cell r="A1874">
            <v>60058</v>
          </cell>
          <cell r="B1874" t="str">
            <v>역 앞에서 설문조사지를 돌리기 시작한 일행. 사람이 많은 역 앞이다보니, 금방금방 일이 진행되었다. 너무 순조로움에 위화감을 느끼기 시작하는데…</v>
          </cell>
        </row>
        <row r="1875">
          <cell r="A1875">
            <v>60059</v>
          </cell>
          <cell r="B1875" t="str">
            <v>역 앞에서 설문조사지를 돌리기 시작한 일행. 사람이 많은 역 앞이다보니, 금방금방 일이 진행되었다. 너무 순조로움에 위화감을 느끼기 시작하는데…</v>
          </cell>
        </row>
        <row r="1876">
          <cell r="A1876">
            <v>60060</v>
          </cell>
          <cell r="B1876" t="str">
            <v>예상 밖의 러시아워. 너무나 많은 수의 사람들이 지나가자, 오히려 제대로 된 설문조사가 어려워지기 시작했다! 과연 시노부 일행은 무사히 일을 마칠 수 있을 것인가?!</v>
          </cell>
        </row>
        <row r="1877">
          <cell r="A1877">
            <v>60061</v>
          </cell>
          <cell r="B1877" t="str">
            <v>카라스마 선생이 시노부와 친구들에게 학급 신문의 배포를 의뢰한다. 그런데 이번 학급 신문은 조금 특이한 구성으로 되어 있어서, 사람마다 4종류 중 원하는 신문을 1개씩 받아갈 수 있다는데…? 학생들이 원하는 신문을 배달하라!</v>
          </cell>
        </row>
        <row r="1878">
          <cell r="A1878">
            <v>60062</v>
          </cell>
          <cell r="B1878" t="str">
            <v>카라스마 선생이 시노부와 친구들에게 학급 신문의 배포를 의뢰한다. 그런데 이번 학급 신문은 조금 특이한 구성으로 되어 있어서, 사람마다 4종류 중 원하는 신문을 2개씩 받아갈 수 있다는데…? 학생들이 원하는 신문을 배달하라!</v>
          </cell>
        </row>
        <row r="1879">
          <cell r="A1879">
            <v>60063</v>
          </cell>
          <cell r="B1879" t="str">
            <v>카라스마 선생이 시노부와 친구들에게 학급 신문의 배포를 의뢰한다. 그런데 이번 학급 신문은 조금 특이한 구성으로 되어 있어서, 사람마다 4종류 중 원하는 신문을 3개씩 받아갈 수 있다는데…? 학생들이 원하는 신문을 배달하라!</v>
          </cell>
        </row>
        <row r="1880">
          <cell r="A1880">
            <v>60064</v>
          </cell>
          <cell r="B1880" t="str">
            <v>카라스마 선생이 시노부와 친구들에게 학급 신문의 배포를 의뢰한다. 그런데 이번 학급 신문은 조금 특이한 구성으로 되어 있어서, 사람마다 4종류 중 원하는 신문을 4개씩 받아갈 수 있다는데…? 학생들이 원하는 신문을 배달하라!</v>
          </cell>
        </row>
        <row r="1881">
          <cell r="A1881">
            <v>60065</v>
          </cell>
          <cell r="B1881" t="str">
            <v>카라스마 선생이 시노부와 친구들에게 학급 신문의 배포를 의뢰한다. 그런데 이번 학급 신문은 조금 특이한 구성으로 되어 있어서, 사람마다 4종류 중 원하는 신문을 5개씩 받아갈 수 있다는데…? 학생들이 원하는 신문을 배달하라!</v>
          </cell>
        </row>
        <row r="1882">
          <cell r="A1882">
            <v>60066</v>
          </cell>
          <cell r="B1882" t="str">
            <v>카라스마 선생님이 새로운 소식을 전한다. 모든 학생들이 최소한 1개 이상의 학급신문을 읽어야 한다는 것! 종례시간에 학급신문 내용을 학생들에게 질문한다고 한다. 덕분에 많은 학생들이 학급 신문을 받아가기 위해 몰려들기 시작한다.</v>
          </cell>
        </row>
        <row r="1883">
          <cell r="A1883">
            <v>60067</v>
          </cell>
          <cell r="B1883" t="str">
            <v>카라스마 선생님이 새로운 소식을 전한다. 모든 학생들이 최소한 2개 이상의 학급신문을 읽어야 한다는 것! 종례시간에 학급신문 내용을 학생들에게 질문한다고 한다. 덕분에 많은 학생들이 학급 신문을 받아가기 위해 몰려들기 시작한다.</v>
          </cell>
        </row>
        <row r="1884">
          <cell r="A1884">
            <v>60068</v>
          </cell>
          <cell r="B1884" t="str">
            <v>카라스마 선생님이 새로운 소식을 전한다. 모든 학생들이 최소한 3개 이상의 학급신문을 읽어야 한다는 것! 종례시간에 학급신문 내용을 학생들에게 질문한다고 한다. 덕분에 많은 학생들이 학급 신문을 받아가기 위해 몰려들기 시작한다.</v>
          </cell>
        </row>
        <row r="1885">
          <cell r="A1885">
            <v>60069</v>
          </cell>
          <cell r="B1885" t="str">
            <v>카라스마 선생님이 새로운 소식을 전한다. 모든 학생들이 최소한 4개 이상의 학급신문을 읽어야 한다는 것! 종례시간에 학급신문 내용을 학생들에게 질문한다고 한다. 덕분에 많은 학생들이 학급 신문을 받아가기 위해 몰려들기 시작한다.</v>
          </cell>
        </row>
        <row r="1886">
          <cell r="A1886">
            <v>60070</v>
          </cell>
          <cell r="B1886" t="str">
            <v>카라스마 선생님이 새로운 소식을 전한다. 모든 학생들이 최소한 5개 이상의 학급신문을 읽어야 한다는 것! 종례시간에 학급신문 내용을 학생들에게 질문한다고 한다. 덕분에 많은 학생들이 학급 신문을 받아가기 위해 몰려들기 시작한다.</v>
          </cell>
        </row>
        <row r="1887">
          <cell r="A1887">
            <v>60071</v>
          </cell>
          <cell r="B1887" t="str">
            <v>벛꽃 놀이를 하러 간 일행은 시노부의 언니인 이사미로부터 부탁을 받는다. 벛꽃 놀이 명소인 공원에서 사람들의 기억에 남길 멋진 사진들을 찍어달라는 것이다.</v>
          </cell>
        </row>
        <row r="1888">
          <cell r="A1888">
            <v>60072</v>
          </cell>
          <cell r="B1888" t="str">
            <v>벛꽃 놀이를 하러 간 일행은 시노부의 언니인 이사미로부터 부탁을 받는다. 벛꽃 놀이 명소인 공원에서 사람들의 기억에 남길 멋진 사진들을 찍어달라는 것이다.</v>
          </cell>
        </row>
        <row r="1889">
          <cell r="A1889">
            <v>60073</v>
          </cell>
          <cell r="B1889" t="str">
            <v>벛꽃 놀이를 하러 간 일행은 시노부의 언니인 이사미로부터 부탁을 받는다. 벛꽃 놀이 명소인 공원에서 사람들의 기억에 남길 멋진 사진들을 찍어달라는 것이다.</v>
          </cell>
        </row>
        <row r="1890">
          <cell r="A1890">
            <v>60074</v>
          </cell>
          <cell r="B1890" t="str">
            <v>벛꽃 놀이를 하러 간 일행은 시노부의 언니인 이사미로부터 부탁을 받는다. 벛꽃 놀이 명소인 공원에서 사람들의 기억에 남길 멋진 사진들을 찍어달라는 것이다.</v>
          </cell>
        </row>
        <row r="1891">
          <cell r="A1891">
            <v>60075</v>
          </cell>
          <cell r="B1891" t="str">
            <v>벛꽃 놀이를 하러 간 일행은 시노부의 언니인 이사미로부터 부탁을 받는다. 벛꽃 놀이 명소인 공원에서 사람들의 기억에 남길 멋진 사진들을 찍어달라는 것이다.</v>
          </cell>
        </row>
        <row r="1892">
          <cell r="A1892">
            <v>60076</v>
          </cell>
          <cell r="B1892" t="str">
            <v>수많은 인파 사이에서, 시노부는 누군가의 시선을 느낀다. 과연 그들을 미행하는 자의 정체는…?</v>
          </cell>
        </row>
        <row r="1893">
          <cell r="A1893">
            <v>60077</v>
          </cell>
          <cell r="B1893" t="str">
            <v>수많은 인파 사이에서, 시노부는 누군가의 시선을 느낀다. 과연 그들을 미행하는 자의 정체는…?</v>
          </cell>
        </row>
        <row r="1894">
          <cell r="A1894">
            <v>60078</v>
          </cell>
          <cell r="B1894" t="str">
            <v>수많은 인파 사이에서, 시노부는 누군가의 시선을 느낀다. 과연 그들을 미행하는 자의 정체는…?</v>
          </cell>
        </row>
        <row r="1895">
          <cell r="A1895">
            <v>60079</v>
          </cell>
          <cell r="B1895" t="str">
            <v>수많은 인파 사이에서, 시노부는 누군가의 시선을 느낀다. 과연 그들을 미행하는 자의 정체는…?</v>
          </cell>
        </row>
        <row r="1896">
          <cell r="A1896">
            <v>60080</v>
          </cell>
          <cell r="B1896" t="str">
            <v>수많은 인파 사이에서, 시노부는 누군가의 시선을 느낀다. 과연 그들을 미행하는 자의 정체는…?</v>
          </cell>
        </row>
        <row r="1897">
          <cell r="A1897">
            <v>60081</v>
          </cell>
          <cell r="B1897" t="str">
            <v>카라스마 선생님의 부탁으로, 봄 체육대회의 진행 요원이 된 일행. 체육 대회에서 생각지도 못한 난관에 봉착한다. 장애물 달리기 경기 코너. 갑자기 체육 창고를 습격하는 학생들. 몰려드는 학생들에게, 알맞은 물건을 찾아줘야 한다.</v>
          </cell>
        </row>
        <row r="1898">
          <cell r="A1898">
            <v>60082</v>
          </cell>
          <cell r="B1898" t="str">
            <v>카라스마 선생님의 부탁으로, 봄 체육대회의 진행 요원이 된 일행. 체육 대회에서 생각지도 못한 난관에 봉착한다. 장애물 달리기 경기 코너. 갑자기 체육 창고를 습격하는 학생들. 몰려드는 학생들에게, 알맞은 물건을 찾아줘야 한다.</v>
          </cell>
        </row>
        <row r="1899">
          <cell r="A1899">
            <v>60083</v>
          </cell>
          <cell r="B1899" t="str">
            <v>카라스마 선생님의 부탁으로, 봄 체육대회의 진행 요원이 된 일행. 체육 대회에서 생각지도 못한 난관에 봉착한다. 장애물 달리기 경기 코너. 갑자기 체육 창고를 습격하는 학생들. 몰려드는 학생들에게, 알맞은 물건을 찾아줘야 한다.</v>
          </cell>
        </row>
        <row r="1900">
          <cell r="A1900">
            <v>60084</v>
          </cell>
          <cell r="B1900" t="str">
            <v>카라스마 선생님의 부탁으로, 봄 체육대회의 진행 요원이 된 일행. 체육 대회에서 생각지도 못한 난관에 봉착한다. 장애물 달리기 경기 코너. 갑자기 체육 창고를 습격하는 학생들. 몰려드는 학생들에게, 알맞은 물건을 찾아줘야 한다.</v>
          </cell>
        </row>
        <row r="1901">
          <cell r="A1901">
            <v>60085</v>
          </cell>
          <cell r="B1901" t="str">
            <v>카라스마 선생님의 부탁으로, 봄 체육대회의 진행 요원이 된 일행. 체육 대회에서 생각지도 못한 난관에 봉착한다. 장애물 달리기 경기 코너. 갑자기 체육 창고를 습격하는 학생들. 몰려드는 학생들에게, 알맞은 물건을 찾아줘야 한다.</v>
          </cell>
        </row>
        <row r="1902">
          <cell r="A1902">
            <v>60086</v>
          </cell>
          <cell r="B1902" t="str">
            <v>이상한 물건들을 꺼내줘야하는 일행. 역시나 체육창고의 물건들은 만만치 않은 양을 자랑했다. 거기에 평소보다 적극적인 학생들. 이제보니, 장애물 달리기 경기 코너의 꼴찌에게는 부끄러운 벌칙이 기다리고 있었다! 꼴찌가 되지 않기 위해, 학생들은 필사적이었던 것이다.</v>
          </cell>
        </row>
        <row r="1903">
          <cell r="A1903">
            <v>60087</v>
          </cell>
          <cell r="B1903" t="str">
            <v>이상한 물건들을 꺼내줘야하는 일행. 역시나 체육창고의 물건들은 만만치 않은 양을 자랑했다. 거기에 평소보다 적극적인 학생들. 이제보니, 장애물 달리기 경기 코너의 꼴찌에게는 부끄러운 벌칙이 기다리고 있었다! 꼴찌가 되지 않기 위해, 학생들은 필사적이었던 것이다.</v>
          </cell>
        </row>
        <row r="1904">
          <cell r="A1904">
            <v>60088</v>
          </cell>
          <cell r="B1904" t="str">
            <v>이상한 물건들을 꺼내줘야하는 일행. 역시나 체육창고의 물건들은 만만치 않은 양을 자랑했다. 거기에 평소보다 적극적인 학생들. 이제보니, 장애물 달리기 경기 코너의 꼴찌에게는 부끄러운 벌칙이 기다리고 있었다! 꼴찌가 되지 않기 위해, 학생들은 필사적이었던 것이다.</v>
          </cell>
        </row>
        <row r="1905">
          <cell r="A1905">
            <v>60089</v>
          </cell>
          <cell r="B1905" t="str">
            <v>이상한 물건들을 꺼내줘야하는 일행. 역시나 체육창고의 물건들은 만만치 않은 양을 자랑했다. 거기에 평소보다 적극적인 학생들. 이제보니, 장애물 달리기 경기 코너의 꼴찌에게는 부끄러운 벌칙이 기다리고 있었다! 꼴찌가 되지 않기 위해, 학생들은 필사적이었던 것이다.</v>
          </cell>
        </row>
        <row r="1906">
          <cell r="A1906">
            <v>60090</v>
          </cell>
          <cell r="B1906" t="str">
            <v>이상한 물건들을 꺼내줘야하는 일행. 역시나 체육창고의 물건들은 만만치 않은 양을 자랑했다. 거기에 평소보다 적극적인 학생들. 이제보니, 장애물 달리기 경기 코너의 꼴찌에게는 부끄러운 벌칙이 기다리고 있었다! 꼴찌가 되지 않기 위해, 학생들은 필사적이었던 것이다.</v>
          </cell>
        </row>
        <row r="1907">
          <cell r="A1907">
            <v>60091</v>
          </cell>
          <cell r="B1907" t="str">
            <v>1학년 내내 성적이 별로였던 일행의 성적을 걱정해, 카렌의 어머니에게서 새로운 의뢰가 내려왔다. 그건 중간고사 성적을 올릴 수 있도록, 학교의 친구들과 스터디를 하라는 것. 그리하여 학교 친구들의 노도와 같은 질문 러쉬가 들어온다! 과연 시노부 일행은 시험 준비를 잘 할 수 있을 것인가?</v>
          </cell>
        </row>
        <row r="1908">
          <cell r="A1908">
            <v>60092</v>
          </cell>
          <cell r="B1908" t="str">
            <v>2학년 내내 성적이 별로였던 일행의 성적을 걱정해, 카렌의 어머니에게서 새로운 의뢰가 내려왔다. 그건 중간고사 성적을 올릴 수 있도록, 학교의 친구들과 스터디를 하라는 것. 그리하여 학교 친구들의 노도와 같은 질문 러쉬가 들어온다! 과연 시노부 일행은 시험 준비를 잘 할 수 있을 것인가?</v>
          </cell>
        </row>
        <row r="1909">
          <cell r="A1909">
            <v>60093</v>
          </cell>
          <cell r="B1909" t="str">
            <v>3학년 내내 성적이 별로였던 일행의 성적을 걱정해, 카렌의 어머니에게서 새로운 의뢰가 내려왔다. 그건 중간고사 성적을 올릴 수 있도록, 학교의 친구들과 스터디를 하라는 것. 그리하여 학교 친구들의 노도와 같은 질문 러쉬가 들어온다! 과연 시노부 일행은 시험 준비를 잘 할 수 있을 것인가?</v>
          </cell>
        </row>
        <row r="1910">
          <cell r="A1910">
            <v>60094</v>
          </cell>
          <cell r="B1910" t="str">
            <v>4학년 내내 성적이 별로였던 일행의 성적을 걱정해, 카렌의 어머니에게서 새로운 의뢰가 내려왔다. 그건 중간고사 성적을 올릴 수 있도록, 학교의 친구들과 스터디를 하라는 것. 그리하여 학교 친구들의 노도와 같은 질문 러쉬가 들어온다! 과연 시노부 일행은 시험 준비를 잘 할 수 있을 것인가?</v>
          </cell>
        </row>
        <row r="1911">
          <cell r="A1911">
            <v>60095</v>
          </cell>
          <cell r="B1911" t="str">
            <v>5학년 내내 성적이 별로였던 일행의 성적을 걱정해, 카렌의 어머니에게서 새로운 의뢰가 내려왔다. 그건 중간고사 성적을 올릴 수 있도록, 학교의 친구들과 스터디를 하라는 것. 그리하여 학교 친구들의 노도와 같은 질문 러쉬가 들어온다! 과연 시노부 일행은 시험 준비를 잘 할 수 있을 것인가?</v>
          </cell>
        </row>
        <row r="1912">
          <cell r="A1912">
            <v>60096</v>
          </cell>
          <cell r="B1912" t="str">
            <v>상상외로 영어를 잘하게 된 시노부. 모두가 모르는 사이에, 시노부는 혼자서 열심히 영어공부를 하고 있었다. 하지만 다른 과목은 전멸! 앨리스의 열혈지도 아래, 모두 기운을 낸다!</v>
          </cell>
        </row>
        <row r="1913">
          <cell r="A1913">
            <v>60097</v>
          </cell>
          <cell r="B1913" t="str">
            <v>상상외로 영어를 잘하게 된 시노부. 모두가 모르는 사이에, 시노부는 혼자서 열심히 영어공부를 하고 있었다. 하지만 다른 과목은 전멸! 앨리스의 열혈지도 아래, 모두 기운을 낸다!</v>
          </cell>
        </row>
        <row r="1914">
          <cell r="A1914">
            <v>60098</v>
          </cell>
          <cell r="B1914" t="str">
            <v>상상외로 영어를 잘하게 된 시노부. 모두가 모르는 사이에, 시노부는 혼자서 열심히 영어공부를 하고 있었다. 하지만 다른 과목은 전멸! 앨리스의 열혈지도 아래, 모두 기운을 낸다!</v>
          </cell>
        </row>
        <row r="1915">
          <cell r="A1915">
            <v>60099</v>
          </cell>
          <cell r="B1915" t="str">
            <v>상상외로 영어를 잘하게 된 시노부. 모두가 모르는 사이에, 시노부는 혼자서 열심히 영어공부를 하고 있었다. 하지만 다른 과목은 전멸! 앨리스의 열혈지도 아래, 모두 기운을 낸다!</v>
          </cell>
        </row>
        <row r="1916">
          <cell r="A1916">
            <v>60100</v>
          </cell>
          <cell r="B1916" t="str">
            <v>상상외로 영어를 잘하게 된 시노부. 모두가 모르는 사이에, 시노부는 혼자서 열심히 영어공부를 하고 있었다. 하지만 다른 과목은 전멸! 앨리스의 열혈지도 아래, 모두 기운을 낸다!</v>
          </cell>
        </row>
        <row r="1917">
          <cell r="A1917">
            <v>60101</v>
          </cell>
          <cell r="B1917" t="str">
            <v>드디어 시작된 중간고사. 다섯 친구들은 과연 원하는 만큼의 성적을 얻을 수 있을 것인가!?</v>
          </cell>
        </row>
        <row r="1918">
          <cell r="A1918">
            <v>60102</v>
          </cell>
          <cell r="B1918" t="str">
            <v>드디어 시작된 중간고사. 다섯 친구들은 과연 원하는 만큼의 성적을 얻을 수 있을 것인가!?</v>
          </cell>
        </row>
        <row r="1919">
          <cell r="A1919">
            <v>60103</v>
          </cell>
          <cell r="B1919" t="str">
            <v>드디어 시작된 중간고사. 다섯 친구들은 과연 원하는 만큼의 성적을 얻을 수 있을 것인가!?</v>
          </cell>
        </row>
        <row r="1920">
          <cell r="A1920">
            <v>60104</v>
          </cell>
          <cell r="B1920" t="str">
            <v>드디어 시작된 중간고사. 다섯 친구들은 과연 원하는 만큼의 성적을 얻을 수 있을 것인가!?</v>
          </cell>
        </row>
        <row r="1921">
          <cell r="A1921">
            <v>60105</v>
          </cell>
          <cell r="B1921" t="str">
            <v>드디어 시작된 중간고사. 다섯 친구들은 과연 원하는 만큼의 성적을 얻을 수 있을 것인가!?</v>
          </cell>
        </row>
        <row r="1922">
          <cell r="A1922">
            <v>60106</v>
          </cell>
          <cell r="B1922" t="str">
            <v>이제 절반 밖에 안했는데, 벌써 기진맥진한 모두. 언제나 시험시간에 졸던 카렌도, 이번만큼은 열심히 하려 하는 모습을 보여주려하지만…</v>
          </cell>
        </row>
        <row r="1923">
          <cell r="A1923">
            <v>60107</v>
          </cell>
          <cell r="B1923" t="str">
            <v>이제 절반 밖에 안했는데, 벌써 기진맥진한 모두. 언제나 시험시간에 졸던 카렌도, 이번만큼은 열심히 하려 하는 모습을 보여주려하지만…</v>
          </cell>
        </row>
        <row r="1924">
          <cell r="A1924">
            <v>60108</v>
          </cell>
          <cell r="B1924" t="str">
            <v>이제 절반 밖에 안했는데, 벌써 기진맥진한 모두. 언제나 시험시간에 졸던 카렌도, 이번만큼은 열심히 하려 하는 모습을 보여주려하지만…</v>
          </cell>
        </row>
        <row r="1925">
          <cell r="A1925">
            <v>60109</v>
          </cell>
          <cell r="B1925" t="str">
            <v>이제 절반 밖에 안했는데, 벌써 기진맥진한 모두. 언제나 시험시간에 졸던 카렌도, 이번만큼은 열심히 하려 하는 모습을 보여주려하지만…</v>
          </cell>
        </row>
        <row r="1926">
          <cell r="A1926">
            <v>60110</v>
          </cell>
          <cell r="B1926" t="str">
            <v>이제 절반 밖에 안했는데, 벌써 기진맥진한 모두. 언제나 시험시간에 졸던 카렌도, 이번만큼은 열심히 하려 하는 모습을 보여주려하지만…</v>
          </cell>
        </row>
        <row r="1927">
          <cell r="A1927">
            <v>60111</v>
          </cell>
          <cell r="B1927" t="str">
            <v>시험이 끝나자 마자, 호노카를 통해 시노부 일행에게 부탁이 들어왔다. 호노카네 디저트 카페에서, 시험 직후 학생들을 위한 이벤트를 여는데 일손이 부족하다는 이야기다. 도와준다면, 맛있는 디저트도 준다고 한다. 디저트에 솔깃한 요우코와 카렌이 적극 나서서 카페로 향했다.</v>
          </cell>
        </row>
        <row r="1928">
          <cell r="A1928">
            <v>60112</v>
          </cell>
          <cell r="B1928" t="str">
            <v>시험이 끝나자 마자, 호노카를 통해 시노부 일행에게 부탁이 들어왔다. 호노카네 디저트 카페에서, 시험 직후 학생들을 위한 이벤트를 여는데 일손이 부족하다는 이야기다. 도와준다면, 맛있는 디저트도 준다고 한다. 디저트에 솔깃한 요우코와 카렌이 적극 나서서 카페로 향했다.</v>
          </cell>
        </row>
        <row r="1929">
          <cell r="A1929">
            <v>60113</v>
          </cell>
          <cell r="B1929" t="str">
            <v>시험이 끝나자 마자, 호노카를 통해 시노부 일행에게 부탁이 들어왔다. 호노카네 디저트 카페에서, 시험 직후 학생들을 위한 이벤트를 여는데 일손이 부족하다는 이야기다. 도와준다면, 맛있는 디저트도 준다고 한다. 디저트에 솔깃한 요우코와 카렌이 적극 나서서 카페로 향했다.</v>
          </cell>
        </row>
        <row r="1930">
          <cell r="A1930">
            <v>60114</v>
          </cell>
          <cell r="B1930" t="str">
            <v>시험이 끝나자 마자, 호노카를 통해 시노부 일행에게 부탁이 들어왔다. 호노카네 디저트 카페에서, 시험 직후 학생들을 위한 이벤트를 여는데 일손이 부족하다는 이야기다. 도와준다면, 맛있는 디저트도 준다고 한다. 디저트에 솔깃한 요우코와 카렌이 적극 나서서 카페로 향했다.</v>
          </cell>
        </row>
        <row r="1931">
          <cell r="A1931">
            <v>60115</v>
          </cell>
          <cell r="B1931" t="str">
            <v>시험이 끝나자 마자, 호노카를 통해 시노부 일행에게 부탁이 들어왔다. 호노카네 디저트 카페에서, 시험 직후 학생들을 위한 이벤트를 여는데 일손이 부족하다는 이야기다. 도와준다면, 맛있는 디저트도 준다고 한다. 디저트에 솔깃한 요우코와 카렌이 적극 나서서 카페로 향했다.</v>
          </cell>
        </row>
        <row r="1932">
          <cell r="A1932">
            <v>60116</v>
          </cell>
          <cell r="B1932" t="str">
            <v>호노카를 돕기 위해, 웨이트리스 일을 하는 친구들. 앨리스와 카렌의 웨이트리스 복장에, 시노부와 호노카의 금발동맹은 마냥 즐거워한다.</v>
          </cell>
        </row>
        <row r="1933">
          <cell r="A1933">
            <v>60117</v>
          </cell>
          <cell r="B1933" t="str">
            <v>호노카를 돕기 위해, 웨이트리스 일을 하는 친구들. 앨리스와 카렌의 웨이트리스 복장에, 시노부와 호노카의 금발동맹은 마냥 즐거워한다.</v>
          </cell>
        </row>
        <row r="1934">
          <cell r="A1934">
            <v>60118</v>
          </cell>
          <cell r="B1934" t="str">
            <v>호노카를 돕기 위해, 웨이트리스 일을 하는 친구들. 앨리스와 카렌의 웨이트리스 복장에, 시노부와 호노카의 금발동맹은 마냥 즐거워한다.</v>
          </cell>
        </row>
        <row r="1935">
          <cell r="A1935">
            <v>60119</v>
          </cell>
          <cell r="B1935" t="str">
            <v>호노카를 돕기 위해, 웨이트리스 일을 하는 친구들. 앨리스와 카렌의 웨이트리스 복장에, 시노부와 호노카의 금발동맹은 마냥 즐거워한다.</v>
          </cell>
        </row>
        <row r="1936">
          <cell r="A1936">
            <v>60120</v>
          </cell>
          <cell r="B1936" t="str">
            <v>호노카를 돕기 위해, 웨이트리스 일을 하는 친구들. 앨리스와 카렌의 웨이트리스 복장에, 시노부와 호노카의 금발동맹은 마냥 즐거워한다.</v>
          </cell>
        </row>
        <row r="1937">
          <cell r="A1937">
            <v>60121</v>
          </cell>
          <cell r="B1937" t="str">
            <v>이사미의 모델 친구들이 시노부가 옷을 잘 만든다는 대한 소문을 듣고 각종 소도구들을 만들어달라 부탁하기 시작했다. 시노부의 의상 제작 능력이 폭주한다!</v>
          </cell>
        </row>
        <row r="1938">
          <cell r="A1938">
            <v>60122</v>
          </cell>
          <cell r="B1938" t="str">
            <v>이사미의 모델 친구들이 시노부가 옷을 잘 만든다는 대한 소문을 듣고 각종 소도구들을 만들어달라 부탁하기 시작했다. 시노부의 의상 제작 능력이 폭주한다!</v>
          </cell>
        </row>
        <row r="1939">
          <cell r="A1939">
            <v>60123</v>
          </cell>
          <cell r="B1939" t="str">
            <v>이사미의 모델 친구들이 시노부가 옷을 잘 만든다는 대한 소문을 듣고 각종 소도구들을 만들어달라 부탁하기 시작했다. 시노부의 의상 제작 능력이 폭주한다!</v>
          </cell>
        </row>
        <row r="1940">
          <cell r="A1940">
            <v>60124</v>
          </cell>
          <cell r="B1940" t="str">
            <v>이사미의 모델 친구들이 시노부가 옷을 잘 만든다는 대한 소문을 듣고 각종 소도구들을 만들어달라 부탁하기 시작했다. 시노부의 의상 제작 능력이 폭주한다!</v>
          </cell>
        </row>
        <row r="1941">
          <cell r="A1941">
            <v>60125</v>
          </cell>
          <cell r="B1941" t="str">
            <v>이사미의 모델 친구들이 시노부가 옷을 잘 만든다는 대한 소문을 듣고 각종 소도구들을 만들어달라 부탁하기 시작했다. 시노부의 의상 제작 능력이 폭주한다!</v>
          </cell>
        </row>
        <row r="1942">
          <cell r="A1942">
            <v>60126</v>
          </cell>
          <cell r="B1942" t="str">
            <v>시노부의 독특한 디자인을 마음에 들어하는 친구들. 간만에 자신의 의상을 입어주는 사람이 나타나자, 흥이 난 시노부는 점점 더 많은 것들을 만들어내기 시작한다!</v>
          </cell>
        </row>
        <row r="1943">
          <cell r="A1943">
            <v>60127</v>
          </cell>
          <cell r="B1943" t="str">
            <v>시노부의 독특한 디자인을 마음에 들어하는 친구들. 간만에 자신의 의상을 입어주는 사람이 나타나자, 흥이 난 시노부는 점점 더 많은 것들을 만들어내기 시작한다!</v>
          </cell>
        </row>
        <row r="1944">
          <cell r="A1944">
            <v>60128</v>
          </cell>
          <cell r="B1944" t="str">
            <v>시노부의 독특한 디자인을 마음에 들어하는 친구들. 간만에 자신의 의상을 입어주는 사람이 나타나자, 흥이 난 시노부는 점점 더 많은 것들을 만들어내기 시작한다!</v>
          </cell>
        </row>
        <row r="1945">
          <cell r="A1945">
            <v>60129</v>
          </cell>
          <cell r="B1945" t="str">
            <v>시노부의 독특한 디자인을 마음에 들어하는 친구들. 간만에 자신의 의상을 입어주는 사람이 나타나자, 흥이 난 시노부는 점점 더 많은 것들을 만들어내기 시작한다!</v>
          </cell>
        </row>
        <row r="1946">
          <cell r="A1946">
            <v>60130</v>
          </cell>
          <cell r="B1946" t="str">
            <v>시노부의 독특한 디자인을 마음에 들어하는 친구들. 간만에 자신의 의상을 입어주는 사람이 나타나자, 흥이 난 시노부는 점점 더 많은 것들을 만들어내기 시작한다!</v>
          </cell>
        </row>
        <row r="1947">
          <cell r="A1947">
            <v>60131</v>
          </cell>
          <cell r="B1947" t="str">
            <v>마을에서 카렌의 아버지 회사가 스폰서로 참가한 마라톤 대회가 열린다고 한다. 고생하는 마라토너들에게 음료수를 나눠주는 도우미가 되어 행사에 참가하게 된 일행. 마라토너들이 원하는 음료수를 전달하라!</v>
          </cell>
        </row>
        <row r="1948">
          <cell r="A1948">
            <v>60132</v>
          </cell>
          <cell r="B1948" t="str">
            <v>마을에서 카렌의 아버지 회사가 스폰서로 참가한 마라톤 대회가 열린다고 한다. 고생하는 마라토너들에게 음료수를 나눠주는 도우미가 되어 행사에 참가하게 된 일행. 마라토너들이 원하는 음료수를 전달하라!</v>
          </cell>
        </row>
        <row r="1949">
          <cell r="A1949">
            <v>60133</v>
          </cell>
          <cell r="B1949" t="str">
            <v>마을에서 카렌의 아버지 회사가 스폰서로 참가한 마라톤 대회가 열린다고 한다. 고생하는 마라토너들에게 음료수를 나눠주는 도우미가 되어 행사에 참가하게 된 일행. 마라토너들이 원하는 음료수를 전달하라!</v>
          </cell>
        </row>
        <row r="1950">
          <cell r="A1950">
            <v>60134</v>
          </cell>
          <cell r="B1950" t="str">
            <v>마을에서 카렌의 아버지 회사가 스폰서로 참가한 마라톤 대회가 열린다고 한다. 고생하는 마라토너들에게 음료수를 나눠주는 도우미가 되어 행사에 참가하게 된 일행. 마라토너들이 원하는 음료수를 전달하라!</v>
          </cell>
        </row>
        <row r="1951">
          <cell r="A1951">
            <v>60135</v>
          </cell>
          <cell r="B1951" t="str">
            <v>마을에서 카렌의 아버지 회사가 스폰서로 참가한 마라톤 대회가 열린다고 한다. 고생하는 마라토너들에게 음료수를 나눠주는 도우미가 되어 행사에 참가하게 된 일행. 마라토너들이 원하는 음료수를 전달하라!</v>
          </cell>
        </row>
        <row r="1952">
          <cell r="A1952">
            <v>60136</v>
          </cell>
          <cell r="B1952" t="str">
            <v>그런데, 갑자기 마라토너들 사이로 고양이들이 튀어나오기 시작했다…! 마라토너들을 방해하는 고양이들을 붙잡아라!</v>
          </cell>
        </row>
        <row r="1953">
          <cell r="A1953">
            <v>60137</v>
          </cell>
          <cell r="B1953" t="str">
            <v>그런데, 갑자기 마라토너들 사이로 고양이들이 튀어나오기 시작했다…! 마라토너들을 방해하는 고양이들을 붙잡아라!</v>
          </cell>
        </row>
        <row r="1954">
          <cell r="A1954">
            <v>60138</v>
          </cell>
          <cell r="B1954" t="str">
            <v>그런데, 갑자기 마라토너들 사이로 고양이들이 튀어나오기 시작했다…! 마라토너들을 방해하는 고양이들을 붙잡아라!</v>
          </cell>
        </row>
        <row r="1955">
          <cell r="A1955">
            <v>60139</v>
          </cell>
          <cell r="B1955" t="str">
            <v>그런데, 갑자기 마라토너들 사이로 고양이들이 튀어나오기 시작했다…! 마라토너들을 방해하는 고양이들을 붙잡아라!</v>
          </cell>
        </row>
        <row r="1956">
          <cell r="A1956">
            <v>60140</v>
          </cell>
          <cell r="B1956" t="str">
            <v>이전에 고양이들을 마구 붙잡았던 것에 앙심을 품은 녀석들이 마을 사람들에게 복수하기 위해 마라톤을 방해한 것이다. 이 모든 일의 배후엔 카렌의 어머니가 기르는 고양이, 체시가 있었다!</v>
          </cell>
        </row>
        <row r="1957">
          <cell r="A1957">
            <v>60141</v>
          </cell>
          <cell r="B1957" t="str">
            <v>카렌 어머니의 마지막 부탁은, 지금까지 모은 추억들을 모두 되돌아보는 것이다. 어디에 있던, 친구들과 좋은 시간을 보내는 것 만으로도 추억을 남길 수 있다는 교훈을 주기 위한 어머니의 부탁에, 시노부 일행은 지금까지 같이 했던 시간들을 회상한다.</v>
          </cell>
        </row>
        <row r="1958">
          <cell r="A1958">
            <v>60142</v>
          </cell>
          <cell r="B1958" t="str">
            <v>카렌 어머니의 마지막 부탁은, 지금까지 모은 추억들을 모두 되돌아보는 것이다. 어디에 있던, 친구들과 좋은 시간을 보내는 것 만으로도 추억을 남길 수 있다는 교훈을 주기 위한 어머니의 부탁에, 시노부 일행은 지금까지 같이 했던 시간들을 회상한다.</v>
          </cell>
        </row>
        <row r="1959">
          <cell r="A1959">
            <v>60143</v>
          </cell>
          <cell r="B1959" t="str">
            <v>카렌 어머니의 마지막 부탁은, 지금까지 모은 추억들을 모두 되돌아보는 것이다. 어디에 있던, 친구들과 좋은 시간을 보내는 것 만으로도 추억을 남길 수 있다는 교훈을 주기 위한 어머니의 부탁에, 시노부 일행은 지금까지 같이 했던 시간들을 회상한다.</v>
          </cell>
        </row>
        <row r="1960">
          <cell r="A1960">
            <v>60144</v>
          </cell>
          <cell r="B1960" t="str">
            <v>카렌 어머니의 마지막 부탁은, 지금까지 모은 추억들을 모두 되돌아보는 것이다. 어디에 있던, 친구들과 좋은 시간을 보내는 것 만으로도 추억을 남길 수 있다는 교훈을 주기 위한 어머니의 부탁에, 시노부 일행은 지금까지 같이 했던 시간들을 회상한다.</v>
          </cell>
        </row>
        <row r="1961">
          <cell r="A1961">
            <v>60145</v>
          </cell>
          <cell r="B1961" t="str">
            <v>카렌 어머니의 마지막 부탁은, 지금까지 모은 추억들을 모두 되돌아보는 것이다. 어디에 있던, 친구들과 좋은 시간을 보내는 것 만으로도 추억을 남길 수 있다는 교훈을 주기 위한 어머니의 부탁에, 시노부 일행은 지금까지 같이 했던 시간들을 회상한다.</v>
          </cell>
        </row>
        <row r="1962">
          <cell r="A1962">
            <v>60146</v>
          </cell>
          <cell r="B1962" t="str">
            <v>카렌 어머니가 부탁한 것들을 모두 마무리 한 일행. 드디어 영국으로 떠나게 되는 것인가…! 하는 찰나, 모두는 꿈에서 깨어난다.
이 모든 것은 영국에 온 앨리스가 일본의 모두를 그리워하면 꾼 꿈이었다.
모두가 같이 영국에 오면 좋겠다…는 그녀의 바람이 꿈으로 나타난 것.
그리고 그 꿈을 친구들이 모두 같이 꾸게 되었다.</v>
          </cell>
        </row>
        <row r="1963">
          <cell r="A1963">
            <v>60147</v>
          </cell>
          <cell r="B1963" t="str">
            <v>카렌 어머니가 부탁한 것들을 모두 마무리 한 일행. 드디어 영국으로 떠나게 되는 것인가…! 하는 찰나, 모두는 꿈에서 깨어난다.
이 모든 것은 영국에 온 앨리스가 일본의 모두를 그리워하면 꾼 꿈이었다.
모두가 같이 영국에 오면 좋겠다…는 그녀의 바람이 꿈으로 나타난 것.
그리고 그 꿈을 친구들이 모두 같이 꾸게 되었다.</v>
          </cell>
        </row>
        <row r="1964">
          <cell r="A1964">
            <v>60148</v>
          </cell>
          <cell r="B1964" t="str">
            <v>카렌 어머니가 부탁한 것들을 모두 마무리 한 일행. 드디어 영국으로 떠나게 되는 것인가…! 하는 찰나, 모두는 꿈에서 깨어난다.
이 모든 것은 영국에 온 앨리스가 일본의 모두를 그리워하면 꾼 꿈이었다.
모두가 같이 영국에 오면 좋겠다…는 그녀의 바람이 꿈으로 나타난 것.
그리고 그 꿈을 친구들이 모두 같이 꾸게 되었다.</v>
          </cell>
        </row>
        <row r="1965">
          <cell r="A1965">
            <v>60149</v>
          </cell>
          <cell r="B1965" t="str">
            <v>카렌 어머니가 부탁한 것들을 모두 마무리 한 일행. 드디어 영국으로 떠나게 되는 것인가…! 하는 찰나, 모두는 꿈에서 깨어난다.
이 모든 것은 영국에 온 앨리스가 일본의 모두를 그리워하면 꾼 꿈이었다.
모두가 같이 영국에 오면 좋겠다…는 그녀의 바람이 꿈으로 나타난 것.
그리고 그 꿈을 친구들이 모두 같이 꾸게 되었다.</v>
          </cell>
        </row>
        <row r="1966">
          <cell r="A1966">
            <v>60150</v>
          </cell>
          <cell r="B1966" t="str">
            <v>카렌 어머니가 부탁한 것들을 모두 마무리 한 일행. 드디어 영국으로 떠나게 되는 것인가…! 하는 찰나, 모두는 꿈에서 깨어난다.
이 모든 것은 영국에 온 앨리스가 일본의 모두를 그리워하면 꾼 꿈이었다.
모두가 같이 영국에 오면 좋겠다…는 그녀의 바람이 꿈으로 나타난 것.
그리고 그 꿈을 친구들이 모두 같이 꾸게 되었다.</v>
          </cell>
        </row>
        <row r="1967">
          <cell r="A1967">
            <v>61001</v>
          </cell>
          <cell r="B1967" t="str">
            <v>월요일 쉬움 스테이지</v>
          </cell>
        </row>
        <row r="1968">
          <cell r="A1968">
            <v>61002</v>
          </cell>
          <cell r="B1968" t="str">
            <v>월요일 보통 스테이지</v>
          </cell>
        </row>
        <row r="1969">
          <cell r="A1969">
            <v>61003</v>
          </cell>
          <cell r="B1969" t="str">
            <v>월요일 어려움 스테이지</v>
          </cell>
        </row>
        <row r="1970">
          <cell r="A1970">
            <v>61004</v>
          </cell>
          <cell r="B1970" t="str">
            <v>화요일 쉬움 스테이지</v>
          </cell>
        </row>
        <row r="1971">
          <cell r="A1971">
            <v>61005</v>
          </cell>
          <cell r="B1971" t="str">
            <v>화요일 보통 스테이지</v>
          </cell>
        </row>
        <row r="1972">
          <cell r="A1972">
            <v>61006</v>
          </cell>
          <cell r="B1972" t="str">
            <v>화요일 어려움 스테이지</v>
          </cell>
        </row>
        <row r="1973">
          <cell r="A1973">
            <v>61007</v>
          </cell>
          <cell r="B1973" t="str">
            <v>수요일 쉬움 스테이지</v>
          </cell>
        </row>
        <row r="1974">
          <cell r="A1974">
            <v>61008</v>
          </cell>
          <cell r="B1974" t="str">
            <v>수요일 보통 스테이지</v>
          </cell>
        </row>
        <row r="1975">
          <cell r="A1975">
            <v>61009</v>
          </cell>
          <cell r="B1975" t="str">
            <v>수요일 어려움 스테이지</v>
          </cell>
        </row>
        <row r="1976">
          <cell r="A1976">
            <v>61010</v>
          </cell>
          <cell r="B1976" t="str">
            <v>목요일 쉬움 스테이지</v>
          </cell>
        </row>
        <row r="1977">
          <cell r="A1977">
            <v>61011</v>
          </cell>
          <cell r="B1977" t="str">
            <v>목요일 보통 스테이지</v>
          </cell>
        </row>
        <row r="1978">
          <cell r="A1978">
            <v>61012</v>
          </cell>
          <cell r="B1978" t="str">
            <v>목요일 어려움 스테이지</v>
          </cell>
        </row>
        <row r="1979">
          <cell r="A1979">
            <v>61013</v>
          </cell>
          <cell r="B1979" t="str">
            <v>금요일 쉬움 스테이지</v>
          </cell>
        </row>
        <row r="1980">
          <cell r="A1980">
            <v>61014</v>
          </cell>
          <cell r="B1980" t="str">
            <v>금요일 보통 스테이지</v>
          </cell>
        </row>
        <row r="1981">
          <cell r="A1981">
            <v>61015</v>
          </cell>
          <cell r="B1981" t="str">
            <v>금요일 어려움 스테이지</v>
          </cell>
        </row>
        <row r="1982">
          <cell r="A1982">
            <v>61016</v>
          </cell>
          <cell r="B1982" t="str">
            <v>토요일 쉬움 스테이지</v>
          </cell>
        </row>
        <row r="1983">
          <cell r="A1983">
            <v>61017</v>
          </cell>
          <cell r="B1983" t="str">
            <v>토요일 보통 스테이지</v>
          </cell>
        </row>
        <row r="1984">
          <cell r="A1984">
            <v>61018</v>
          </cell>
          <cell r="B1984" t="str">
            <v>토요일 어려움 스테이지</v>
          </cell>
        </row>
        <row r="1985">
          <cell r="A1985">
            <v>61019</v>
          </cell>
          <cell r="B1985" t="str">
            <v>일요일 쉬움 스테이지</v>
          </cell>
        </row>
        <row r="1986">
          <cell r="A1986">
            <v>61020</v>
          </cell>
          <cell r="B1986" t="str">
            <v>일요일 보통 스테이지</v>
          </cell>
        </row>
        <row r="1987">
          <cell r="A1987">
            <v>61021</v>
          </cell>
          <cell r="B1987" t="str">
            <v>일요일 어려움 스테이지</v>
          </cell>
        </row>
        <row r="1988">
          <cell r="A1988">
            <v>70001</v>
          </cell>
          <cell r="B1988" t="str">
            <v>금발동맹</v>
          </cell>
        </row>
        <row r="1989">
          <cell r="A1989">
            <v>70002</v>
          </cell>
          <cell r="B1989" t="str">
            <v>일본애호가</v>
          </cell>
        </row>
        <row r="1990">
          <cell r="A1990">
            <v>70003</v>
          </cell>
          <cell r="B1990" t="str">
            <v>소녀마음</v>
          </cell>
        </row>
        <row r="1991">
          <cell r="A1991">
            <v>70004</v>
          </cell>
          <cell r="B1991" t="str">
            <v>보이쉬걸</v>
          </cell>
        </row>
        <row r="1992">
          <cell r="A1992">
            <v>70005</v>
          </cell>
          <cell r="B1992" t="str">
            <v>사고뭉치</v>
          </cell>
        </row>
        <row r="1993">
          <cell r="A1993">
            <v>70006</v>
          </cell>
          <cell r="B1993" t="str">
            <v>금발동맹!</v>
          </cell>
        </row>
        <row r="1994">
          <cell r="A1994">
            <v>70007</v>
          </cell>
          <cell r="B1994" t="str">
            <v>누님속성</v>
          </cell>
        </row>
        <row r="1995">
          <cell r="A1995">
            <v>70008</v>
          </cell>
          <cell r="B1995" t="str">
            <v>후와후와 선생님</v>
          </cell>
        </row>
        <row r="1996">
          <cell r="A1996">
            <v>70009</v>
          </cell>
          <cell r="B1996" t="str">
            <v>완고한 선생님</v>
          </cell>
        </row>
        <row r="1997">
          <cell r="A1997">
            <v>70010</v>
          </cell>
          <cell r="B1997" t="str">
            <v>거짓말쟁이 브라더즈</v>
          </cell>
        </row>
        <row r="1998">
          <cell r="A1998">
            <v>70011</v>
          </cell>
          <cell r="B1998" t="str">
            <v>거짓말쟁이 브라더즈</v>
          </cell>
        </row>
        <row r="1999">
          <cell r="A1999">
            <v>70012</v>
          </cell>
          <cell r="B1999" t="str">
            <v>오래달리기 고수</v>
          </cell>
        </row>
        <row r="2000">
          <cell r="A2000">
            <v>70013</v>
          </cell>
          <cell r="B2000" t="str">
            <v>힘들지만 즐거워</v>
          </cell>
        </row>
        <row r="2001">
          <cell r="A2001">
            <v>70014</v>
          </cell>
          <cell r="B2001" t="str">
            <v>체육은 힘들어</v>
          </cell>
        </row>
        <row r="2002">
          <cell r="A2002">
            <v>70015</v>
          </cell>
          <cell r="B2002" t="str">
            <v>체육시간의 도우미</v>
          </cell>
        </row>
        <row r="2003">
          <cell r="A2003">
            <v>70016</v>
          </cell>
          <cell r="B2003" t="str">
            <v>왁자지껄 에이스</v>
          </cell>
        </row>
        <row r="2004">
          <cell r="A2004">
            <v>70017</v>
          </cell>
          <cell r="B2004" t="str">
            <v>눈에 띄지 않는 노력가</v>
          </cell>
        </row>
        <row r="2005">
          <cell r="A2005">
            <v>70018</v>
          </cell>
          <cell r="B2005" t="str">
            <v>벛꽃빛 추억</v>
          </cell>
        </row>
        <row r="2006">
          <cell r="A2006">
            <v>70019</v>
          </cell>
          <cell r="B2006" t="str">
            <v>벛꽃빛 추억</v>
          </cell>
        </row>
        <row r="2007">
          <cell r="A2007">
            <v>70020</v>
          </cell>
          <cell r="B2007" t="str">
            <v>달달한 과자</v>
          </cell>
        </row>
        <row r="2008">
          <cell r="A2008">
            <v>70021</v>
          </cell>
          <cell r="B2008" t="str">
            <v>상큼한 과자</v>
          </cell>
        </row>
        <row r="2009">
          <cell r="A2009">
            <v>70022</v>
          </cell>
          <cell r="B2009" t="str">
            <v>고소한 과자</v>
          </cell>
        </row>
        <row r="2010">
          <cell r="A2010">
            <v>70023</v>
          </cell>
          <cell r="B2010" t="str">
            <v>짭잘한 과자</v>
          </cell>
        </row>
        <row r="2011">
          <cell r="A2011">
            <v>70024</v>
          </cell>
          <cell r="B2011" t="str">
            <v>바삭한 과자</v>
          </cell>
        </row>
        <row r="2012">
          <cell r="A2012">
            <v>70025</v>
          </cell>
          <cell r="B2012" t="str">
            <v>범인은… 당신이에요!</v>
          </cell>
        </row>
        <row r="2013">
          <cell r="A2013">
            <v>70026</v>
          </cell>
          <cell r="B2013" t="str">
            <v>단서는 어디일까?</v>
          </cell>
        </row>
        <row r="2014">
          <cell r="A2014">
            <v>70027</v>
          </cell>
          <cell r="B2014" t="str">
            <v>이건… 비밀이니까!</v>
          </cell>
        </row>
        <row r="2015">
          <cell r="A2015">
            <v>70028</v>
          </cell>
          <cell r="B2015" t="str">
            <v>내 앞에 비밀이란 없다!</v>
          </cell>
        </row>
        <row r="2016">
          <cell r="A2016">
            <v>70029</v>
          </cell>
          <cell r="B2016" t="str">
            <v>나에게 맡겨두세요!</v>
          </cell>
        </row>
        <row r="2017">
          <cell r="A2017">
            <v>70030</v>
          </cell>
          <cell r="B2017" t="str">
            <v>그땐 그랬었지요?</v>
          </cell>
        </row>
        <row r="2018">
          <cell r="A2018">
            <v>70031</v>
          </cell>
          <cell r="B2018" t="str">
            <v>시노와의 첫만남</v>
          </cell>
        </row>
        <row r="2019">
          <cell r="A2019">
            <v>70032</v>
          </cell>
          <cell r="B2019" t="str">
            <v>왕자님과의 만남?!</v>
          </cell>
        </row>
        <row r="2020">
          <cell r="A2020">
            <v>70033</v>
          </cell>
          <cell r="B2020" t="str">
            <v>친구와의 추억</v>
          </cell>
        </row>
        <row r="2021">
          <cell r="A2021">
            <v>70034</v>
          </cell>
          <cell r="B2021" t="str">
            <v>언니 같던 앨리스</v>
          </cell>
        </row>
        <row r="2022">
          <cell r="A2022">
            <v>70035</v>
          </cell>
          <cell r="B2022" t="str">
            <v>두 사람의 언니</v>
          </cell>
        </row>
        <row r="2023">
          <cell r="A2023">
            <v>70036</v>
          </cell>
          <cell r="B2023" t="str">
            <v>학생에서 선생님으로</v>
          </cell>
        </row>
        <row r="2024">
          <cell r="A2024">
            <v>70037</v>
          </cell>
          <cell r="B2024" t="str">
            <v>선배에서 동료로</v>
          </cell>
        </row>
        <row r="2025">
          <cell r="A2025">
            <v>70038</v>
          </cell>
          <cell r="B2025" t="str">
            <v>좌충우돌 신입사원</v>
          </cell>
        </row>
        <row r="2026">
          <cell r="A2026">
            <v>70039</v>
          </cell>
          <cell r="B2026" t="str">
            <v>똑 부러지는 신입사원</v>
          </cell>
        </row>
        <row r="2027">
          <cell r="A2027">
            <v>70040</v>
          </cell>
          <cell r="B2027" t="str">
            <v>제일 바쁜 팀장님</v>
          </cell>
        </row>
        <row r="2028">
          <cell r="A2028">
            <v>70041</v>
          </cell>
          <cell r="B2028" t="str">
            <v>만년 과장</v>
          </cell>
        </row>
        <row r="2029">
          <cell r="A2029">
            <v>70042</v>
          </cell>
          <cell r="B2029" t="str">
            <v>태풍의 신입사원</v>
          </cell>
        </row>
        <row r="2030">
          <cell r="A2030">
            <v>70043</v>
          </cell>
          <cell r="B2030" t="str">
            <v>무서운 사장님</v>
          </cell>
        </row>
        <row r="2031">
          <cell r="A2031">
            <v>70044</v>
          </cell>
          <cell r="B2031" t="str">
            <v>미소의 천사</v>
          </cell>
        </row>
        <row r="2032">
          <cell r="A2032">
            <v>70045</v>
          </cell>
          <cell r="B2032" t="str">
            <v>치유의 천사</v>
          </cell>
        </row>
        <row r="2033">
          <cell r="A2033">
            <v>70046</v>
          </cell>
          <cell r="B2033" t="str">
            <v>간호의 천사</v>
          </cell>
        </row>
        <row r="2034">
          <cell r="A2034">
            <v>70047</v>
          </cell>
          <cell r="B2034" t="str">
            <v>원기의 천사</v>
          </cell>
        </row>
        <row r="2035">
          <cell r="A2035">
            <v>70048</v>
          </cell>
          <cell r="B2035" t="str">
            <v>주사 천사</v>
          </cell>
        </row>
        <row r="2036">
          <cell r="A2036">
            <v>70049</v>
          </cell>
          <cell r="B2036" t="str">
            <v>푼수 귀부인</v>
          </cell>
        </row>
        <row r="2037">
          <cell r="A2037">
            <v>70050</v>
          </cell>
          <cell r="B2037" t="str">
            <v>풍채 좋은 귀부인</v>
          </cell>
        </row>
        <row r="2038">
          <cell r="A2038">
            <v>70051</v>
          </cell>
          <cell r="B2038" t="str">
            <v>신경질쟁이 식당 주인</v>
          </cell>
        </row>
        <row r="2039">
          <cell r="A2039">
            <v>70052</v>
          </cell>
          <cell r="B2039" t="str">
            <v>낙천적인 주방장</v>
          </cell>
        </row>
        <row r="2040">
          <cell r="A2040">
            <v>70053</v>
          </cell>
          <cell r="B2040" t="str">
            <v>인기좋은 간판아가씨</v>
          </cell>
        </row>
        <row r="2041">
          <cell r="A2041">
            <v>70054</v>
          </cell>
          <cell r="B2041" t="str">
            <v>법을 지켜주세요!</v>
          </cell>
        </row>
        <row r="2042">
          <cell r="A2042">
            <v>70055</v>
          </cell>
          <cell r="B2042" t="str">
            <v>작다고, 무시하지 말아요!</v>
          </cell>
        </row>
        <row r="2043">
          <cell r="A2043">
            <v>70056</v>
          </cell>
          <cell r="B2043" t="str">
            <v>머…멈춰!</v>
          </cell>
        </row>
        <row r="2044">
          <cell r="A2044">
            <v>70057</v>
          </cell>
          <cell r="B2044" t="str">
            <v>어디 한번 체포해볼까?</v>
          </cell>
        </row>
        <row r="2045">
          <cell r="A2045">
            <v>70058</v>
          </cell>
          <cell r="B2045" t="str">
            <v>카렌님 나가신다! 어서 엎드려!</v>
          </cell>
        </row>
        <row r="2046">
          <cell r="A2046">
            <v>70059</v>
          </cell>
          <cell r="B2046" t="str">
            <v>내가 선물이에요!</v>
          </cell>
        </row>
        <row r="2047">
          <cell r="A2047">
            <v>70060</v>
          </cell>
          <cell r="B2047" t="str">
            <v>나도 선물이에요!</v>
          </cell>
        </row>
        <row r="2048">
          <cell r="A2048">
            <v>70061</v>
          </cell>
          <cell r="B2048" t="str">
            <v>이런 선물은 어떨까…?</v>
          </cell>
        </row>
        <row r="2049">
          <cell r="A2049">
            <v>70062</v>
          </cell>
          <cell r="B2049" t="str">
            <v>헤헷, 나름 신경썼다구.</v>
          </cell>
        </row>
        <row r="2050">
          <cell r="A2050">
            <v>70063</v>
          </cell>
          <cell r="B2050" t="str">
            <v>Surprise! 축하합니다!</v>
          </cell>
        </row>
        <row r="2051">
          <cell r="A2051">
            <v>70064</v>
          </cell>
          <cell r="B2051" t="str">
            <v>리본을 돌리는 법</v>
          </cell>
        </row>
        <row r="2052">
          <cell r="A2052">
            <v>70065</v>
          </cell>
          <cell r="B2052" t="str">
            <v>부드럽게 굴러가는 공 체조</v>
          </cell>
        </row>
        <row r="2053">
          <cell r="A2053">
            <v>70066</v>
          </cell>
          <cell r="B2053" t="str">
            <v>마음을 잇는 줄</v>
          </cell>
        </row>
        <row r="2054">
          <cell r="A2054">
            <v>70067</v>
          </cell>
          <cell r="B2054" t="str">
            <v>자유로이 나는 곤봉</v>
          </cell>
        </row>
        <row r="2055">
          <cell r="A2055">
            <v>70068</v>
          </cell>
          <cell r="B2055" t="str">
            <v>하늘하늘 훌라후프</v>
          </cell>
        </row>
        <row r="2056">
          <cell r="A2056">
            <v>70069</v>
          </cell>
          <cell r="B2056" t="str">
            <v>일발필중</v>
          </cell>
        </row>
        <row r="2057">
          <cell r="A2057">
            <v>70070</v>
          </cell>
          <cell r="B2057" t="str">
            <v>속사의 여왕</v>
          </cell>
        </row>
        <row r="2058">
          <cell r="A2058">
            <v>70071</v>
          </cell>
          <cell r="B2058" t="str">
            <v>철벽 신입부원</v>
          </cell>
        </row>
        <row r="2059">
          <cell r="A2059">
            <v>70072</v>
          </cell>
          <cell r="B2059" t="str">
            <v>주로 응원역</v>
          </cell>
        </row>
        <row r="2060">
          <cell r="A2060">
            <v>70073</v>
          </cell>
          <cell r="B2060" t="str">
            <v>의외의 실력</v>
          </cell>
        </row>
        <row r="2061">
          <cell r="A2061">
            <v>70074</v>
          </cell>
          <cell r="B2061" t="str">
            <v>산사태를 부르는 여자</v>
          </cell>
        </row>
        <row r="2062">
          <cell r="A2062">
            <v>70075</v>
          </cell>
          <cell r="B2062" t="str">
            <v>눈 위의 요정</v>
          </cell>
        </row>
        <row r="2063">
          <cell r="A2063">
            <v>70076</v>
          </cell>
          <cell r="B2063" t="str">
            <v>품격있는 포즈</v>
          </cell>
        </row>
        <row r="2064">
          <cell r="A2064">
            <v>70077</v>
          </cell>
          <cell r="B2064" t="str">
            <v>파죽지세의 스키잉</v>
          </cell>
        </row>
        <row r="2065">
          <cell r="A2065">
            <v>70078</v>
          </cell>
          <cell r="B2065" t="str">
            <v>번개주법</v>
          </cell>
        </row>
        <row r="2066">
          <cell r="A2066">
            <v>70079</v>
          </cell>
          <cell r="B2066" t="str">
            <v>잠에서 깨어나</v>
          </cell>
        </row>
        <row r="2067">
          <cell r="A2067">
            <v>70080</v>
          </cell>
          <cell r="B2067" t="str">
            <v>변신의 마법</v>
          </cell>
        </row>
        <row r="2068">
          <cell r="A2068">
            <v>70081</v>
          </cell>
          <cell r="B2068" t="str">
            <v>무도회의 주인공</v>
          </cell>
        </row>
        <row r="2069">
          <cell r="A2069">
            <v>70082</v>
          </cell>
          <cell r="B2069" t="str">
            <v>할머니를 찾아</v>
          </cell>
        </row>
        <row r="2070">
          <cell r="A2070">
            <v>70083</v>
          </cell>
          <cell r="B2070" t="str">
            <v>욕심많은 늑대</v>
          </cell>
        </row>
        <row r="2071">
          <cell r="A2071">
            <v>70084</v>
          </cell>
          <cell r="B2071" t="str">
            <v>처음 배우는 서도</v>
          </cell>
        </row>
        <row r="2072">
          <cell r="A2072">
            <v>70085</v>
          </cell>
          <cell r="B2072" t="str">
            <v>관심있던 서도</v>
          </cell>
        </row>
        <row r="2073">
          <cell r="A2073">
            <v>70086</v>
          </cell>
          <cell r="B2073" t="str">
            <v>품행단정 서도</v>
          </cell>
        </row>
        <row r="2074">
          <cell r="A2074">
            <v>70087</v>
          </cell>
          <cell r="B2074" t="str">
            <v>거대글자 서도</v>
          </cell>
        </row>
        <row r="2075">
          <cell r="A2075">
            <v>70088</v>
          </cell>
          <cell r="B2075" t="str">
            <v>서도는… 자유입니다!</v>
          </cell>
        </row>
        <row r="2076">
          <cell r="A2076">
            <v>70089</v>
          </cell>
          <cell r="B2076" t="str">
            <v>앞으로, 앞으로가요!</v>
          </cell>
        </row>
        <row r="2077">
          <cell r="A2077">
            <v>70090</v>
          </cell>
          <cell r="B2077" t="str">
            <v>같이 가자!</v>
          </cell>
        </row>
        <row r="2078">
          <cell r="A2078">
            <v>70091</v>
          </cell>
          <cell r="B2078" t="str">
            <v>함께라서 더 즐거워!</v>
          </cell>
        </row>
        <row r="2079">
          <cell r="A2079">
            <v>70092</v>
          </cell>
          <cell r="B2079" t="str">
            <v>이래야 퍼레이드지!</v>
          </cell>
        </row>
        <row r="2080">
          <cell r="A2080">
            <v>70093</v>
          </cell>
          <cell r="B2080" t="str">
            <v>Let's Go! 입니다!</v>
          </cell>
        </row>
        <row r="2081">
          <cell r="A2081">
            <v>70094</v>
          </cell>
          <cell r="B2081" t="str">
            <v>이것이… 금발?</v>
          </cell>
        </row>
        <row r="2082">
          <cell r="A2082">
            <v>70095</v>
          </cell>
          <cell r="B2082" t="str">
            <v>시노와의 이별</v>
          </cell>
        </row>
        <row r="2083">
          <cell r="A2083">
            <v>70096</v>
          </cell>
          <cell r="B2083" t="str">
            <v>왕자님을 그리며</v>
          </cell>
        </row>
        <row r="2084">
          <cell r="A2084">
            <v>70097</v>
          </cell>
          <cell r="B2084" t="str">
            <v>생명의 은인을 찾아</v>
          </cell>
        </row>
        <row r="2085">
          <cell r="A2085">
            <v>70098</v>
          </cell>
          <cell r="B2085" t="str">
            <v>천하제일의 보물</v>
          </cell>
        </row>
        <row r="2086">
          <cell r="A2086">
            <v>70099</v>
          </cell>
          <cell r="B2086" t="str">
            <v>어설픈 투수</v>
          </cell>
        </row>
        <row r="2087">
          <cell r="A2087">
            <v>70100</v>
          </cell>
          <cell r="B2087" t="str">
            <v>비기너즈 럭</v>
          </cell>
        </row>
        <row r="2088">
          <cell r="A2088">
            <v>70101</v>
          </cell>
          <cell r="B2088" t="str">
            <v>부끄러워하는 치어걸</v>
          </cell>
        </row>
        <row r="2089">
          <cell r="A2089">
            <v>70102</v>
          </cell>
          <cell r="B2089" t="str">
            <v>팀의 에이스</v>
          </cell>
        </row>
        <row r="2090">
          <cell r="A2090">
            <v>70103</v>
          </cell>
          <cell r="B2090" t="str">
            <v>치어걸 중의 치어걸</v>
          </cell>
        </row>
        <row r="2091">
          <cell r="A2091">
            <v>70104</v>
          </cell>
          <cell r="B2091" t="str">
            <v>네코미미 웨이트리스</v>
          </cell>
        </row>
        <row r="2092">
          <cell r="A2092">
            <v>70105</v>
          </cell>
          <cell r="B2092" t="str">
            <v>여름의 두근거림</v>
          </cell>
        </row>
        <row r="2093">
          <cell r="A2093">
            <v>70106</v>
          </cell>
          <cell r="B2093" t="str">
            <v>천진난만과 여름햇살</v>
          </cell>
        </row>
        <row r="2094">
          <cell r="A2094">
            <v>70107</v>
          </cell>
          <cell r="B2094" t="str">
            <v>친구들과 물놀이</v>
          </cell>
        </row>
        <row r="2095">
          <cell r="A2095">
            <v>70108</v>
          </cell>
          <cell r="B2095" t="str">
            <v>물 만난 물고기</v>
          </cell>
        </row>
        <row r="2096">
          <cell r="A2096">
            <v>70109</v>
          </cell>
          <cell r="B2096" t="str">
            <v>황금빛 인어공주</v>
          </cell>
        </row>
        <row r="2097">
          <cell r="A2097">
            <v>70110</v>
          </cell>
          <cell r="B2097" t="str">
            <v>신이 빚은 미소</v>
          </cell>
        </row>
        <row r="2098">
          <cell r="A2098">
            <v>70111</v>
          </cell>
          <cell r="B2098" t="str">
            <v>새해를 알리는 금발</v>
          </cell>
        </row>
        <row r="2099">
          <cell r="A2099">
            <v>70112</v>
          </cell>
          <cell r="B2099" t="str">
            <v>새해의 소원</v>
          </cell>
        </row>
        <row r="2100">
          <cell r="A2100">
            <v>70113</v>
          </cell>
          <cell r="B2100" t="str">
            <v>행운 가득한 새해</v>
          </cell>
        </row>
        <row r="2101">
          <cell r="A2101">
            <v>70114</v>
          </cell>
          <cell r="B2101" t="str">
            <v>새해의 새로운 금빛 마음</v>
          </cell>
        </row>
        <row r="2102">
          <cell r="A2102">
            <v>70115</v>
          </cell>
          <cell r="B2102" t="str">
            <v>리더스킬 없음</v>
          </cell>
        </row>
        <row r="2103">
          <cell r="A2103">
            <v>70116</v>
          </cell>
          <cell r="B2103" t="str">
            <v>친구들과의 해수욕</v>
          </cell>
        </row>
        <row r="2104">
          <cell r="A2104">
            <v>70117</v>
          </cell>
          <cell r="B2104" t="str">
            <v>백사장의 모래성</v>
          </cell>
        </row>
        <row r="2105">
          <cell r="A2105">
            <v>70118</v>
          </cell>
          <cell r="B2105" t="str">
            <v>여름 햇살과 아가씨</v>
          </cell>
        </row>
        <row r="2106">
          <cell r="A2106">
            <v>70119</v>
          </cell>
          <cell r="B2106" t="str">
            <v>비치 발리볼</v>
          </cell>
        </row>
        <row r="2107">
          <cell r="A2107">
            <v>70120</v>
          </cell>
          <cell r="B2107" t="str">
            <v>바다에서 놀자</v>
          </cell>
        </row>
        <row r="2108">
          <cell r="A2108">
            <v>70121</v>
          </cell>
          <cell r="B2108" t="str">
            <v>테니스 부의 에이스</v>
          </cell>
        </row>
        <row r="2109">
          <cell r="A2109">
            <v>80001</v>
          </cell>
          <cell r="B2109" t="str">
            <v>블루베리 캐릭터의 [c][00AAFFFF]행동력이 20%[-][/c] 증가</v>
          </cell>
        </row>
        <row r="2110">
          <cell r="A2110">
            <v>80002</v>
          </cell>
          <cell r="B2110" t="str">
            <v>체리 캐릭터의 [c][00AAFFFF]행동력이 20%[-][/c] 증가</v>
          </cell>
        </row>
        <row r="2111">
          <cell r="A2111">
            <v>80003</v>
          </cell>
          <cell r="B2111" t="str">
            <v>그레이프 캐릭터의 [c][00AAFFFF]행동력이 20%[-][/c] 증가</v>
          </cell>
        </row>
        <row r="2112">
          <cell r="A2112">
            <v>80004</v>
          </cell>
          <cell r="B2112" t="str">
            <v>메론 캐릭터의 [c][00AAFFFF]행동력, 정신력이 각각 10%[-][/c]씩 증가</v>
          </cell>
        </row>
        <row r="2113">
          <cell r="A2113">
            <v>80005</v>
          </cell>
          <cell r="B2113" t="str">
            <v>오렌지 캐릭터의 [c][00AAFFFF]행동력이 20%[-][/c] 증가</v>
          </cell>
        </row>
        <row r="2114">
          <cell r="A2114">
            <v>80006</v>
          </cell>
          <cell r="B2114" t="str">
            <v>체리 캐릭터의 [c][00AAFFFF]정신력이 20%[-][/c] 증가</v>
          </cell>
        </row>
        <row r="2115">
          <cell r="A2115">
            <v>80007</v>
          </cell>
          <cell r="B2115" t="str">
            <v>그레이프 캐릭터의 [c][00AAFFFF]정신력이 20%[-][/c] 증가</v>
          </cell>
        </row>
        <row r="2116">
          <cell r="A2116">
            <v>80008</v>
          </cell>
          <cell r="B2116" t="str">
            <v>오렌지 캐릭터의 [c][00AAFFFF]정신력이 20%[-][/c] 증가</v>
          </cell>
        </row>
        <row r="2117">
          <cell r="A2117">
            <v>80009</v>
          </cell>
          <cell r="B2117" t="str">
            <v>블루베리 캐릭터의 [c][00AAFFFF]정신력이 20%[-][/c] 증가</v>
          </cell>
        </row>
        <row r="2118">
          <cell r="A2118">
            <v>80010</v>
          </cell>
          <cell r="B2118" t="str">
            <v>메론 캐릭터의 [c][00AAFFFF]행동력이 20%[-][/c] 증가</v>
          </cell>
        </row>
        <row r="2119">
          <cell r="A2119">
            <v>80011</v>
          </cell>
          <cell r="B2119" t="str">
            <v>메론 캐릭터의 [c][00AAFFFF]정신력이 20%[-][/c] 증가</v>
          </cell>
        </row>
        <row r="2120">
          <cell r="A2120">
            <v>80012</v>
          </cell>
          <cell r="B2120" t="str">
            <v>컬러 보너스 달성시 블루베리 캐릭터의 [c][00AAFFFF]행동력 50%[-][/c] 증가</v>
          </cell>
        </row>
        <row r="2121">
          <cell r="A2121">
            <v>80013</v>
          </cell>
          <cell r="B2121" t="str">
            <v>컬러 보너스 달성시 체리 캐릭터의 [c][00AAFFFF]행동력 50%[-][/c] 증가</v>
          </cell>
        </row>
        <row r="2122">
          <cell r="A2122">
            <v>80014</v>
          </cell>
          <cell r="B2122" t="str">
            <v>컬러 보너스 달성시 그레이프 캐릭터의 [c][00AAFFFF]행동력 50%[-][/c] 증가</v>
          </cell>
        </row>
        <row r="2123">
          <cell r="A2123">
            <v>80015</v>
          </cell>
          <cell r="B2123" t="str">
            <v>컬러 보너스 달성시 메론 캐릭터의 [c][00AAFFFF]행동력 50%[-][/c] 증가</v>
          </cell>
        </row>
        <row r="2124">
          <cell r="A2124">
            <v>80016</v>
          </cell>
          <cell r="B2124" t="str">
            <v>컬러 보너스 달성시 오렌지 캐릭터의 [c][00AAFFFF]행동력 50%[-][/c] 증가</v>
          </cell>
        </row>
        <row r="2125">
          <cell r="A2125">
            <v>80017</v>
          </cell>
          <cell r="B2125" t="str">
            <v>컬러 보너스 달성시 팀의 [c][00AAFFFF]정신력 최대치의 20%[-][/c] 회복</v>
          </cell>
        </row>
        <row r="2126">
          <cell r="A2126">
            <v>80018</v>
          </cell>
          <cell r="B2126" t="str">
            <v>컬러 보너스 달성시, 팀 전원의 [c][00AAFFFF]프리즈 상태가 5초[-][/c] 회복</v>
          </cell>
        </row>
        <row r="2127">
          <cell r="A2127">
            <v>80019</v>
          </cell>
          <cell r="B2127" t="str">
            <v>컬러 보너스 달성시, 팀 전원의 [c][00AAFFFF]프리즈 상태가 5초[-][/c] 회복</v>
          </cell>
        </row>
        <row r="2128">
          <cell r="A2128">
            <v>80020</v>
          </cell>
          <cell r="B2128" t="str">
            <v>블루베리 블록이 [c][00AAFFFF]조금 더 잘 나오게[-][/c] 된다(확률 증가)</v>
          </cell>
        </row>
        <row r="2129">
          <cell r="A2129">
            <v>80021</v>
          </cell>
          <cell r="B2129" t="str">
            <v>체리 블록이 [c][00AAFFFF]조금 더 잘 나오게[-][/c] 된다(확률 증가)</v>
          </cell>
        </row>
        <row r="2130">
          <cell r="A2130">
            <v>80022</v>
          </cell>
          <cell r="B2130" t="str">
            <v>그레이프 블록이 [c][00AAFFFF]조금 더 잘 나오게[-][/c] 된다(확률 증가)</v>
          </cell>
        </row>
        <row r="2131">
          <cell r="A2131">
            <v>80023</v>
          </cell>
          <cell r="B2131" t="str">
            <v>메론 블록이 [c][00AAFFFF]조금 더 잘 나오게[-][/c] 된다(확률 증가)</v>
          </cell>
        </row>
        <row r="2132">
          <cell r="A2132">
            <v>80024</v>
          </cell>
          <cell r="B2132" t="str">
            <v>오렌지 블록이 [c][00AAFFFF]조금 더 잘 나오게[-][/c] 된다(확률 증가)</v>
          </cell>
        </row>
        <row r="2133">
          <cell r="A2133">
            <v>80025</v>
          </cell>
          <cell r="B2133" t="str">
            <v>20 콤보를 넘기면 [c][00AAFFFF]정신력을 최대치의 20%[-][/c]를 회복한다</v>
          </cell>
        </row>
        <row r="2134">
          <cell r="A2134">
            <v>80026</v>
          </cell>
          <cell r="B2134" t="str">
            <v>20 콤보를 넘기면 [c][00AAFFFF]정신력을 최대치의 20%[-][/c]를 회복한다</v>
          </cell>
        </row>
        <row r="2135">
          <cell r="A2135">
            <v>80027</v>
          </cell>
          <cell r="B2135" t="str">
            <v>20 콤보를 넘기면 [c][00AAFFFF]정신력을 최대치의 20%[-][/c]를 회복한다</v>
          </cell>
        </row>
        <row r="2136">
          <cell r="A2136">
            <v>80028</v>
          </cell>
          <cell r="B2136" t="str">
            <v>20 콤보를 넘기면 [c][00AAFFFF]정신력을 최대치의 20%[-][/c]를 회복한다</v>
          </cell>
        </row>
        <row r="2137">
          <cell r="A2137">
            <v>80029</v>
          </cell>
          <cell r="B2137" t="str">
            <v>20 콤보를 넘기면 [c][00AAFFFF]팀 전원의 행동력이 30%[-][/c] 증가</v>
          </cell>
        </row>
        <row r="2138">
          <cell r="A2138">
            <v>80030</v>
          </cell>
          <cell r="B2138" t="str">
            <v>반대편 리더가 '앨리스'일 경우, [c][00AAFFFF]팀 전원의 행동력 30%[-][/c] 증가</v>
          </cell>
        </row>
        <row r="2139">
          <cell r="A2139">
            <v>80031</v>
          </cell>
          <cell r="B2139" t="str">
            <v>반대편 리더가 '시노부'일 경우, [c][00AAFFFF]팀 전원의 정신력 30%[-][/c] 증가</v>
          </cell>
        </row>
        <row r="2140">
          <cell r="A2140">
            <v>80032</v>
          </cell>
          <cell r="B2140" t="str">
            <v>반대편 리더가 '요우코'일 경우, [c][00AAFFFF]팀 전원의 행동력 30%[-][/c] 증가</v>
          </cell>
        </row>
        <row r="2141">
          <cell r="A2141">
            <v>80033</v>
          </cell>
          <cell r="B2141" t="str">
            <v>반대편 리더가 '아야'일 경우, [c][00AAFFFF]팀 전원의 정신력 30%[-][/c] 증가</v>
          </cell>
        </row>
        <row r="2142">
          <cell r="A2142">
            <v>80034</v>
          </cell>
          <cell r="B2142" t="str">
            <v>반대편 리더가 '앨리스'일 경우, [c][00AAFFFF]팀 전원의 정신력 30%[-][/c] 증가</v>
          </cell>
        </row>
        <row r="2143">
          <cell r="A2143">
            <v>80035</v>
          </cell>
          <cell r="B2143" t="str">
            <v>팀에 '시노부'가 있을 경우, [c][00AAFFFF]팀 전원의 정신력 20%[-][/c] 증가, 팀에 '요우코'가 있을 경우 [c][00AAFFFF]팀 전원의 행동력[-][/c]이 20% 증가.</v>
          </cell>
        </row>
        <row r="2144">
          <cell r="A2144">
            <v>80036</v>
          </cell>
          <cell r="B2144" t="str">
            <v>반대편 리더가 '쿠제하시 선생'일 경우, [c][00AAFFFF]전원의 정신력, 행동력이 각각 25%[-][/c] 상승</v>
          </cell>
        </row>
        <row r="2145">
          <cell r="A2145">
            <v>80037</v>
          </cell>
          <cell r="B2145" t="str">
            <v>반대편 리더가 '카라스마 선생'일 경우, [c][00AAFFFF]전원의 정신력, 행동력이 각각 25%[-][/c] 상승</v>
          </cell>
        </row>
        <row r="2146">
          <cell r="A2146">
            <v>80038</v>
          </cell>
          <cell r="B2146" t="str">
            <v>팀의 '앨리스' 1개 당, [c][00AAFFFF]팀 전원의 정신력이 10%[-][/c]씩 상승</v>
          </cell>
        </row>
        <row r="2147">
          <cell r="A2147">
            <v>80039</v>
          </cell>
          <cell r="B2147" t="str">
            <v>팀의 '시노부' 1개 당, [c][00AAFFFF]팀 전원의 행동력이 10%[-][/c]씩 상승</v>
          </cell>
        </row>
        <row r="2148">
          <cell r="A2148">
            <v>80040</v>
          </cell>
          <cell r="B2148" t="str">
            <v>팀의 '요우코' 1개 당, [c][00AAFFFF]팀 전원의 정신력이 10%[-][/c]씩 상승</v>
          </cell>
        </row>
        <row r="2149">
          <cell r="A2149">
            <v>80041</v>
          </cell>
          <cell r="B2149" t="str">
            <v>팀의 '아야' 1개 당, [c][00AAFFFF]팀 전원의 행동력이 10%[-][/c]씩 상승</v>
          </cell>
        </row>
        <row r="2150">
          <cell r="A2150">
            <v>80042</v>
          </cell>
          <cell r="B2150" t="str">
            <v>콤보 추가 [c][00AAFFFF]연결 시간이 3초[-][/c] 증가</v>
          </cell>
        </row>
        <row r="2151">
          <cell r="A2151">
            <v>80043</v>
          </cell>
          <cell r="B2151" t="str">
            <v>팀 전원의 [c][00AAFFFF]스킬 포인트가 매 초 10씩[-][/c] 회복된다.</v>
          </cell>
        </row>
        <row r="2152">
          <cell r="A2152">
            <v>80044</v>
          </cell>
          <cell r="B2152" t="str">
            <v>정신력이 매 초당 [c][00AAFFFF]전체 정신력의 2%[-][/c]씩 회복된다.</v>
          </cell>
        </row>
        <row r="2153">
          <cell r="A2153">
            <v>80045</v>
          </cell>
          <cell r="B2153" t="str">
            <v>회복 블록의 [c][00AAFFFF]효과가 강화[-][/c]된다.</v>
          </cell>
        </row>
        <row r="2154">
          <cell r="A2154">
            <v>80046</v>
          </cell>
          <cell r="B2154" t="str">
            <v>N, N+ 등급 카드들의 [c][00AAFFFF]정신력이 100%[-][/c] 증가한다.</v>
          </cell>
        </row>
        <row r="2155">
          <cell r="A2155">
            <v>80047</v>
          </cell>
          <cell r="B2155" t="str">
            <v>십자 블록을 연결하여 파괴하면, [c][00AAFFFF]벽돌 블록이 파괴[-][/c]된다.</v>
          </cell>
        </row>
        <row r="2156">
          <cell r="A2156">
            <v>80048</v>
          </cell>
          <cell r="B2156" t="str">
            <v>회복 블록이 [c][00AAFFFF]조금 더 잘 나오게[-][/c] 된다</v>
          </cell>
        </row>
        <row r="2157">
          <cell r="A2157">
            <v>80049</v>
          </cell>
          <cell r="B2157" t="str">
            <v>체리 블록이 [c][00AAFFFF]잘 나오지 않게[-][/c] 된다</v>
          </cell>
        </row>
        <row r="2158">
          <cell r="A2158">
            <v>80050</v>
          </cell>
          <cell r="B2158" t="str">
            <v>그레이프 블록이 [c][00AAFFFF]잘 나오지 않게[-][/c] 된다</v>
          </cell>
        </row>
        <row r="2159">
          <cell r="A2159">
            <v>80051</v>
          </cell>
          <cell r="B2159" t="str">
            <v>메론 블록이 [c][00AAFFFF]잘 나오지 않게[-][/c] 된다</v>
          </cell>
        </row>
        <row r="2160">
          <cell r="A2160">
            <v>80052</v>
          </cell>
          <cell r="B2160" t="str">
            <v>오렌지 블록이 [c][00AAFFFF]잘 나오지 않게[-][/c] 된다</v>
          </cell>
        </row>
        <row r="2161">
          <cell r="A2161">
            <v>80053</v>
          </cell>
          <cell r="B2161" t="str">
            <v>오렌지 블록이 [c][00AAFFFF]잘 나오게[-][/c] 된다</v>
          </cell>
        </row>
        <row r="2162">
          <cell r="A2162">
            <v>80054</v>
          </cell>
          <cell r="B2162" t="str">
            <v>NPC의 요구사항을 달성할 때마다 [c][00AAFFFF]정신력을 최대치의 10%[-][/c] 회복</v>
          </cell>
        </row>
        <row r="2163">
          <cell r="A2163">
            <v>80055</v>
          </cell>
          <cell r="B2163" t="str">
            <v>NPC의 요구사항을 달성할 때마다 랜덤한 NPC [c][00AAFFFF]1명의 인내심 게이지를 초기화[-][/c]시킨다</v>
          </cell>
        </row>
        <row r="2164">
          <cell r="A2164">
            <v>80056</v>
          </cell>
          <cell r="B2164" t="str">
            <v>NPC의 요구사항을 달성할 때마다 [c][00AAFFFF]5초간 팀의 행동력이 20%[-][/c] 상승
(새로 조건이 충족되면 덮어 씌워진다)</v>
          </cell>
        </row>
        <row r="2165">
          <cell r="A2165">
            <v>80057</v>
          </cell>
          <cell r="B2165" t="str">
            <v>SR, SR+ 등급의 캐릭터들의 [c][00AAFFFF]행동력이 15%[-][/c] 상승</v>
          </cell>
        </row>
        <row r="2166">
          <cell r="A2166">
            <v>80058</v>
          </cell>
          <cell r="B2166" t="str">
            <v>연결된 NPC가 4명 이상일 경우, [c][00AAFFFF]행동력이 상승. 최대 70%[-][/c] 상승</v>
          </cell>
        </row>
        <row r="2167">
          <cell r="A2167">
            <v>80059</v>
          </cell>
          <cell r="B2167" t="str">
            <v>팀의 '시노부' 캐릭터들의 행동력, [c][00AAFFFF]정신력이 각각 15%[-][/c]씩 상승</v>
          </cell>
        </row>
        <row r="2168">
          <cell r="A2168">
            <v>80060</v>
          </cell>
          <cell r="B2168" t="str">
            <v>팀의 '앨리스' 캐릭터들의 행동력, [c][00AAFFFF]정신력이 각각 15%[-][/c]씩 상승</v>
          </cell>
        </row>
        <row r="2169">
          <cell r="A2169">
            <v>80061</v>
          </cell>
          <cell r="B2169" t="str">
            <v>팀의 '아야' 캐릭터들의 행동력, [c][00AAFFFF]정신력이 각각 15%[-][/c]씩 상승</v>
          </cell>
        </row>
        <row r="2170">
          <cell r="A2170">
            <v>80062</v>
          </cell>
          <cell r="B2170" t="str">
            <v>팀의 '요우코' 캐릭터들의 행동력, [c][00AAFFFF]정신력이 각각 15%[-][/c]씩 상승</v>
          </cell>
        </row>
        <row r="2171">
          <cell r="A2171">
            <v>80063</v>
          </cell>
          <cell r="B2171" t="str">
            <v>팀의 '카렌' 캐릭터들의 행동력, [c][00AAFFFF]정신력이 각각 15%[-][/c]씩 상승</v>
          </cell>
        </row>
        <row r="2172">
          <cell r="A2172">
            <v>80064</v>
          </cell>
          <cell r="B2172" t="str">
            <v>한 번에 연결한 [c][00AAFFFF]블록 수에 따라 팀의 행동력[-][/c]이 상승
(7~10개 10%, 10~19개 30%, 20~24개 50%)</v>
          </cell>
        </row>
        <row r="2173">
          <cell r="A2173">
            <v>80065</v>
          </cell>
          <cell r="B2173" t="str">
            <v>블록을 드래그하면, [c][00AAFFFF]2초간 팀의 행동력이 20%[-][/c] 상승
(중첩되지 않고, 새로 조건이 충족되면 덮어 씌워진다)</v>
          </cell>
        </row>
        <row r="2174">
          <cell r="A2174">
            <v>80066</v>
          </cell>
          <cell r="B2174" t="str">
            <v>팀의 캐릭터를 한 번에 4명 이상 연결하면, [c][00AAFFFF]팀의 행동력 30%[-][/c] 상승</v>
          </cell>
        </row>
        <row r="2175">
          <cell r="A2175">
            <v>80067</v>
          </cell>
          <cell r="B2175" t="str">
            <v>NPC를 한 번에 4명 이상 연결하면, [c][00AAFFFF]팀의 행동력 30%[-][/c] 상승</v>
          </cell>
        </row>
        <row r="2176">
          <cell r="A2176">
            <v>80068</v>
          </cell>
          <cell r="B2176" t="str">
            <v>컬러 보너스를 달성하면, 팀의 메론, 그레이프 캐릭터의 [c][00AAFFFF]행동력 40%[-][/c] 상승</v>
          </cell>
        </row>
        <row r="2177">
          <cell r="A2177">
            <v>80069</v>
          </cell>
          <cell r="B2177" t="str">
            <v>라인 파괴 블록이 [c][00AAFFFF]조금 더 잘나오게[-][/c] 된다.(3%)</v>
          </cell>
        </row>
        <row r="2178">
          <cell r="A2178">
            <v>80070</v>
          </cell>
          <cell r="B2178" t="str">
            <v>NPC의 요구사항을 달성할 때마다 랜덤한 NPC 1명의 요구사항을 이 카드의 [c][00AAFFFF]행동력의 20배[-][/c] 만큼 만족시킨다</v>
          </cell>
        </row>
        <row r="2179">
          <cell r="A2179">
            <v>80071</v>
          </cell>
          <cell r="B2179" t="str">
            <v>NPC의 요구사항을 달성할 때마다, 3초 동안 받는 [c][00AAFFFF]모든 데미지를 50%[-][/c] 감소시킨다.</v>
          </cell>
        </row>
        <row r="2180">
          <cell r="A2180">
            <v>80072</v>
          </cell>
          <cell r="B2180" t="str">
            <v>I자 블록이 나올 [c][00AAFFFF]확률이 증가[-][/c]한다(5%)</v>
          </cell>
        </row>
        <row r="2181">
          <cell r="A2181">
            <v>80073</v>
          </cell>
          <cell r="B2181" t="str">
            <v>I자 블록을 동시에 4개 이상 연결했을 경우, [c][00AAFFFF]팀의 행동력이 30%[-][/c] 상승</v>
          </cell>
        </row>
        <row r="2182">
          <cell r="A2182">
            <v>80074</v>
          </cell>
          <cell r="B2182" t="str">
            <v>블록을 동시에 24개 연결했을 경우, [c][00AAFFFF]팀의 행동력이 100%[-][/c] 상승</v>
          </cell>
        </row>
        <row r="2183">
          <cell r="A2183">
            <v>80075</v>
          </cell>
          <cell r="B2183" t="str">
            <v>T자 블록을 동시에 6개 이상 연결하면, [c][00AAFFFF]정신력이 최대치의 30%[-][/c] 회복</v>
          </cell>
        </row>
        <row r="2184">
          <cell r="A2184">
            <v>80076</v>
          </cell>
          <cell r="B2184" t="str">
            <v>I자 블록을 연결했을 경우, [c][00AAFFFF]벽돌 블록을 모두 파괴[-][/c]한다.</v>
          </cell>
        </row>
        <row r="2185">
          <cell r="A2185">
            <v>80077</v>
          </cell>
          <cell r="B2185" t="str">
            <v>I자 블록을 연결했을 경우, [c][00AAFFFF]팀 전원의 행동력 30%[-][/c] 증가</v>
          </cell>
        </row>
        <row r="2186">
          <cell r="A2186">
            <v>80078</v>
          </cell>
          <cell r="B2186" t="str">
            <v>I자 블록이 조금 더 잘 나오고, [c][00AAFFFF]T자 블록이 조금 덜 나오게[-][/c] 된다.</v>
          </cell>
        </row>
        <row r="2187">
          <cell r="A2187">
            <v>80079</v>
          </cell>
          <cell r="B2187" t="str">
            <v>I자 블록을 연결했을 경우, 팀 전원의 [c][00AAFFFF]프리즈 상태를 3초 해제[-][/c]한다</v>
          </cell>
        </row>
        <row r="2188">
          <cell r="A2188">
            <v>80080</v>
          </cell>
          <cell r="B2188" t="str">
            <v>체리 블록을 연결하면 [c][00AAFFFF]팀 전원의 행동력 15%[-][/c] 증가, 오렌지 블록을 연결하면 [c][00AAFFFF]팀 전원의 행동력 15%[-][/c] 증가</v>
          </cell>
        </row>
        <row r="2189">
          <cell r="A2189">
            <v>80081</v>
          </cell>
          <cell r="B2189" t="str">
            <v>그레이프 블록을 연결하면 [c][00AAFFFF]팀 전원의 행동력 15%[-][/c] 증가, 블루베리 블록을 연결하면 [c][00AAFFFF]팀 전원의 행동력 15%[-][/c] 증가</v>
          </cell>
        </row>
        <row r="2190">
          <cell r="A2190">
            <v>80082</v>
          </cell>
          <cell r="B2190" t="str">
            <v>메론 블록을 연결하면 [c][00AAFFFF]팀 전원의 행동력 15%[-][/c] 증가, 체리 블록을 연결하면 [c][00AAFFFF]팀 전원의 행동력 15%[-][/c] 증가</v>
          </cell>
        </row>
        <row r="2191">
          <cell r="A2191">
            <v>80083</v>
          </cell>
          <cell r="B2191" t="str">
            <v>오렌지 블록을 연결하면 [c][00AAFFFF]팀 전원의 행동력 15%[-][/c] 증가, 메론 블록을 연결하면 [c][00AAFFFF]팀 전원의 행동력 15%[-][/c] 증가</v>
          </cell>
        </row>
        <row r="2192">
          <cell r="A2192">
            <v>80084</v>
          </cell>
          <cell r="B2192" t="str">
            <v>블록을 드래그하여 연결하면 [c][00AAFFFF]정신력 15%[-][/c] 회복</v>
          </cell>
        </row>
        <row r="2193">
          <cell r="A2193">
            <v>80085</v>
          </cell>
          <cell r="B2193" t="str">
            <v>블록을 드래그하여 연결하면, [c][00AAFFFF]3초 동안 추가 연결 시간 2초[-][/c] 증가</v>
          </cell>
        </row>
        <row r="2194">
          <cell r="A2194">
            <v>80086</v>
          </cell>
          <cell r="B2194" t="str">
            <v>블록을 드래그하여 연결하면, [c][00AAFFFF]3초 동안 시간[-][/c]이 느려진다</v>
          </cell>
        </row>
        <row r="2195">
          <cell r="A2195">
            <v>80087</v>
          </cell>
          <cell r="B2195" t="str">
            <v>블록을 드래그하여 연결하면, 팀 전원의 [c][00AAFFFF]프리즈 상태가 2초[-][/c] 해제된다</v>
          </cell>
        </row>
        <row r="2196">
          <cell r="A2196">
            <v>80088</v>
          </cell>
          <cell r="B2196" t="str">
            <v>블록을 드래그하여 연결하면, [c][00AAFFFF]벽돌 블록이 모두 파괴[-][/c]된다.</v>
          </cell>
        </row>
        <row r="2197">
          <cell r="A2197">
            <v>80089</v>
          </cell>
          <cell r="B2197" t="str">
            <v>연결한 블록 중에 I자 블록이 있다면, [c][00AAFFFF]모든 T자 블록을 파괴[-][/c]한다.</v>
          </cell>
        </row>
        <row r="2198">
          <cell r="A2198">
            <v>80090</v>
          </cell>
          <cell r="B2198" t="str">
            <v>연결한 블록 중에 L자 블록이 있다면, [c][00AAFFFF]모든 I자 블록을 파괴[-][/c]한다.</v>
          </cell>
        </row>
        <row r="2199">
          <cell r="A2199">
            <v>80091</v>
          </cell>
          <cell r="B2199" t="str">
            <v>연결한 블록 중에 십자 블록이 있다면, [c][00AAFFFF]모든 L자 블록을 파괴[-][/c]한다.</v>
          </cell>
        </row>
        <row r="2200">
          <cell r="A2200">
            <v>80092</v>
          </cell>
          <cell r="B2200" t="str">
            <v>연결한 블록 중에 T자 블록이 있다면, [c][00AAFFFF]모든 십자 블록을 파괴[-][/c]한다.</v>
          </cell>
        </row>
        <row r="2201">
          <cell r="A2201">
            <v>80093</v>
          </cell>
          <cell r="B2201" t="str">
            <v>연결한 블록 중에 오렌지 블록이 있다면, [c][00AAFFFF]모든 벽돌 블록을 파괴[-][/c]한다.</v>
          </cell>
        </row>
        <row r="2202">
          <cell r="A2202">
            <v>80094</v>
          </cell>
          <cell r="B2202" t="str">
            <v>L자 블록 블록 파괴시 [c][00AAFFFF]정신력 10%[-][/c] 회복</v>
          </cell>
        </row>
        <row r="2203">
          <cell r="A2203">
            <v>80095</v>
          </cell>
          <cell r="B2203" t="str">
            <v>메론, 그레이프, 오렌지 블록이 [c][00AAFFFF]잘 나오지 않게[-][/c] 된다.</v>
          </cell>
        </row>
        <row r="2204">
          <cell r="A2204">
            <v>80096</v>
          </cell>
          <cell r="B2204" t="str">
            <v>블록을 드래그하여 연결하면, [c][00AAFFFF]3초간 정신력 피해 25%[-][/c] 감소</v>
          </cell>
        </row>
        <row r="2205">
          <cell r="A2205">
            <v>80097</v>
          </cell>
          <cell r="B2205" t="str">
            <v>팀에 '요우코'가 있을 경우, [c][00AAFFFF]팀 전원의 행동력 30%[-][/c] 증가</v>
          </cell>
        </row>
        <row r="2206">
          <cell r="A2206">
            <v>80098</v>
          </cell>
          <cell r="B2206" t="str">
            <v>팀에 '시노부'가 있을 경우, [c][00AAFFFF]팀 전원의 행동력 30%[-][/c] 증가</v>
          </cell>
        </row>
        <row r="2207">
          <cell r="A2207">
            <v>80099</v>
          </cell>
          <cell r="B2207" t="str">
            <v>NPC가 5명 이상 연결되어 있을 경우, [c][00AAFFFF]이 전원의 행동력 60%[-][/c] 증가</v>
          </cell>
        </row>
        <row r="2208">
          <cell r="A2208">
            <v>80100</v>
          </cell>
          <cell r="B2208" t="str">
            <v>NPC가 3명 이상 연결되어 있을 경우, [c][00AAFFFF]이 전원의 행동력 30%[-][/c] 증가</v>
          </cell>
        </row>
        <row r="2209">
          <cell r="A2209">
            <v>80101</v>
          </cell>
          <cell r="B2209" t="str">
            <v>캐릭터가 동시에 5명 이상 연결되어 있을 경우, [c][00AAFFFF]팀 전원의 행동력 60%[-][/c] 증가</v>
          </cell>
        </row>
        <row r="2210">
          <cell r="A2210">
            <v>80102</v>
          </cell>
          <cell r="B2210" t="str">
            <v>캐릭터가 동시에 3명 이상 연결되어 있을 경우, [c][00AAFFFF]+B1096팀 전원의 행동력 30%[-][/c] 증가</v>
          </cell>
        </row>
        <row r="2211">
          <cell r="A2211">
            <v>80103</v>
          </cell>
          <cell r="B2211" t="str">
            <v>NPC가 6명 연결되어 있을 경우, [c][00AAFFFF]이 전원의 행동력 80%[-][/c] 증가</v>
          </cell>
        </row>
        <row r="2212">
          <cell r="A2212">
            <v>80104</v>
          </cell>
          <cell r="B2212" t="str">
            <v>L자 블록을 동시에 3개 이상 연결하면, [c][00AAFFFF]행동력 40%[-][/c] 증가</v>
          </cell>
        </row>
        <row r="2213">
          <cell r="A2213">
            <v>80105</v>
          </cell>
          <cell r="B2213" t="str">
            <v>팀의 '시노부' 수 만큼, [c][00AAFFFF]팀 전원의 행동력[-][/c]이 증가(1명당 10% 증가)</v>
          </cell>
        </row>
        <row r="2214">
          <cell r="A2214">
            <v>80106</v>
          </cell>
          <cell r="B2214" t="str">
            <v>체리, 블루베리 캐릭터의 [c][00AAFFFF]정신력 50%[-][/c] 상승</v>
          </cell>
        </row>
        <row r="2215">
          <cell r="A2215">
            <v>80107</v>
          </cell>
          <cell r="B2215" t="str">
            <v>그레이프, 메론 캐릭터의 [c][00AAFFFF]행동력 50%[-][/c] 상승</v>
          </cell>
        </row>
        <row r="2216">
          <cell r="A2216">
            <v>80108</v>
          </cell>
          <cell r="B2216" t="str">
            <v>팀의 '요우코' 수 만큼, 팀 전원의 [c][00AAFFFF]정신력이 증가[-][/c](1명당 10% 증가)</v>
          </cell>
        </row>
        <row r="2217">
          <cell r="A2217">
            <v>80109</v>
          </cell>
          <cell r="B2217" t="str">
            <v>컬러 보너스를 달성했을 때, [c][00AAFFFF]팀 전원의 행동력 60%[-][/c] 증가</v>
          </cell>
        </row>
        <row r="2218">
          <cell r="A2218">
            <v>80110</v>
          </cell>
          <cell r="B2218" t="str">
            <v>블루베리 캐릭터의 행동력, [c][00AAFFFF]정신력 35%[-][/c] 상승</v>
          </cell>
        </row>
        <row r="2219">
          <cell r="A2219">
            <v>80111</v>
          </cell>
          <cell r="B2219" t="str">
            <v>체리 캐릭터의 행동력, [c][00AAFFFF]정신력 35%[-][/c] 상승</v>
          </cell>
        </row>
        <row r="2220">
          <cell r="A2220">
            <v>80112</v>
          </cell>
          <cell r="B2220" t="str">
            <v>그레이프 캐릭터의 행동력, [c][00AAFFFF]정신력 35%[-][/c] 상승</v>
          </cell>
        </row>
        <row r="2221">
          <cell r="A2221">
            <v>80113</v>
          </cell>
          <cell r="B2221" t="str">
            <v>메론 캐릭터의 행동력, [c][00AAFFFF]정신력 35%[-][/c] 상승</v>
          </cell>
        </row>
        <row r="2222">
          <cell r="A2222">
            <v>80114</v>
          </cell>
          <cell r="B2222" t="str">
            <v>오렌지 캐릭터의 행동력, [c][00AAFFFF]정신력 35%[-][/c] 상승</v>
          </cell>
        </row>
        <row r="2223">
          <cell r="A2223">
            <v>80115</v>
          </cell>
          <cell r="B2223" t="str">
            <v>사용가능한 리더스킬이 없습니다.</v>
          </cell>
        </row>
        <row r="2224">
          <cell r="A2224">
            <v>80116</v>
          </cell>
          <cell r="B2224" t="str">
            <v>블루베리 캐릭터의 정신력 60% 상승</v>
          </cell>
        </row>
        <row r="2225">
          <cell r="A2225">
            <v>80117</v>
          </cell>
          <cell r="B2225" t="str">
            <v>스트로베리 캐릭터의 정신력 60% 상승</v>
          </cell>
        </row>
        <row r="2226">
          <cell r="A2226">
            <v>80118</v>
          </cell>
          <cell r="B2226" t="str">
            <v>그레이프 캐릭터의 정신력 60% 상승</v>
          </cell>
        </row>
        <row r="2227">
          <cell r="A2227">
            <v>80119</v>
          </cell>
          <cell r="B2227" t="str">
            <v>메론 캐릭터의 정신력 60% 상승</v>
          </cell>
        </row>
        <row r="2228">
          <cell r="A2228">
            <v>80120</v>
          </cell>
          <cell r="B2228" t="str">
            <v>오렌지 캐릭터의 정신력 60% 상승</v>
          </cell>
        </row>
        <row r="2229">
          <cell r="A2229">
            <v>80121</v>
          </cell>
          <cell r="B2229" t="str">
            <v>라인 파괴 블록의 효과가 강화된다</v>
          </cell>
        </row>
        <row r="2230">
          <cell r="A2230">
            <v>85001</v>
          </cell>
          <cell r="B2230" t="str">
            <v>블루베리 캐릭터의 [c][00AAFFFF]행동력이 30%[-][/c] 증가</v>
          </cell>
        </row>
        <row r="2231">
          <cell r="A2231">
            <v>85002</v>
          </cell>
          <cell r="B2231" t="str">
            <v>체리 캐릭터의 [c][00AAFFFF]행동력이 30%[-][/c] 증가</v>
          </cell>
        </row>
        <row r="2232">
          <cell r="A2232">
            <v>85003</v>
          </cell>
          <cell r="B2232" t="str">
            <v>그레이프 캐릭터의 [c][00AAFFFF]행동력이 30%[-][/c] 증가</v>
          </cell>
        </row>
        <row r="2233">
          <cell r="A2233">
            <v>85004</v>
          </cell>
          <cell r="B2233" t="str">
            <v>메론 캐릭터의 [c][00AAFFFF]행동력, 정신력이 각각 15%[-][/c]씩 증가</v>
          </cell>
        </row>
        <row r="2234">
          <cell r="A2234">
            <v>85005</v>
          </cell>
          <cell r="B2234" t="str">
            <v>오렌지 캐릭터의 [c][00AAFFFF]행동력이 30%[-][/c] 증가</v>
          </cell>
        </row>
        <row r="2235">
          <cell r="A2235">
            <v>85006</v>
          </cell>
          <cell r="B2235" t="str">
            <v>체리 캐릭터의 [c][00AAFFFF]정신력이 30%[-][/c] 증가</v>
          </cell>
        </row>
        <row r="2236">
          <cell r="A2236">
            <v>85007</v>
          </cell>
          <cell r="B2236" t="str">
            <v>그레이프 캐릭터의 [c][00AAFFFF]정신력이 30%[-][/c] 증가</v>
          </cell>
        </row>
        <row r="2237">
          <cell r="A2237">
            <v>85008</v>
          </cell>
          <cell r="B2237" t="str">
            <v>오렌지 캐릭터의 [c][00AAFFFF]정신력이 30%[-][/c] 증가</v>
          </cell>
        </row>
        <row r="2238">
          <cell r="A2238">
            <v>85009</v>
          </cell>
          <cell r="B2238" t="str">
            <v>블루베리 캐릭터의 [c][00AAFFFF]정신력이 30%[-][/c] 증가</v>
          </cell>
        </row>
        <row r="2239">
          <cell r="A2239">
            <v>85010</v>
          </cell>
          <cell r="B2239" t="str">
            <v>메론 캐릭터의 [c][00AAFFFF]행동력이 30%[-][/c] 증가</v>
          </cell>
        </row>
        <row r="2240">
          <cell r="A2240">
            <v>85011</v>
          </cell>
          <cell r="B2240" t="str">
            <v>메론 캐릭터의 [c][00AAFFFF]정신력이 30%[-][/c] 증가</v>
          </cell>
        </row>
        <row r="2241">
          <cell r="A2241">
            <v>85012</v>
          </cell>
          <cell r="B2241" t="str">
            <v>컬러 보너스 달성시 블루베리 캐릭터의 [c][00AAFFFF]행동력 70%[-][/c] 증가</v>
          </cell>
        </row>
        <row r="2242">
          <cell r="A2242">
            <v>85013</v>
          </cell>
          <cell r="B2242" t="str">
            <v>컬러 보너스 달성시 체리 캐릭터의 [c][00AAFFFF]행동력 70%[-][/c] 증가</v>
          </cell>
        </row>
        <row r="2243">
          <cell r="A2243">
            <v>85014</v>
          </cell>
          <cell r="B2243" t="str">
            <v>컬러 보너스 달성시 그레이프 캐릭터의 [c][00AAFFFF]행동력 70%[-][/c] 증가</v>
          </cell>
        </row>
        <row r="2244">
          <cell r="A2244">
            <v>85015</v>
          </cell>
          <cell r="B2244" t="str">
            <v>컬러 보너스 달성시 메론 캐릭터의 [c][00AAFFFF]행동력 70%[-][/c] 증가</v>
          </cell>
        </row>
        <row r="2245">
          <cell r="A2245">
            <v>85016</v>
          </cell>
          <cell r="B2245" t="str">
            <v>컬러 보너스 달성시 오렌지 캐릭터의 [c][00AAFFFF]행동력 70%[-][/c] 증가</v>
          </cell>
        </row>
        <row r="2246">
          <cell r="A2246">
            <v>85017</v>
          </cell>
          <cell r="B2246" t="str">
            <v>컬러 보너스 달성시 팀의 [c][00AAFFFF]정신력 최대치의 30%[-][/c] 회복</v>
          </cell>
        </row>
        <row r="2247">
          <cell r="A2247">
            <v>85018</v>
          </cell>
          <cell r="B2247" t="str">
            <v>컬러 보너스 달성시, 팀 전원의 [c][00AAFFFF]프리즈 상태가 10초[-][/c] 회복</v>
          </cell>
        </row>
        <row r="2248">
          <cell r="A2248">
            <v>85019</v>
          </cell>
          <cell r="B2248" t="str">
            <v>컬러 보너스 달성시, 팀 전원의 [c][00AAFFFF]프리즈 상태가 10초[-][/c] 회복</v>
          </cell>
        </row>
        <row r="2249">
          <cell r="A2249">
            <v>85020</v>
          </cell>
          <cell r="B2249" t="str">
            <v>블루베리 블록이 [c][00AAFFFF]잘 나오게[-][/c] 된다</v>
          </cell>
        </row>
        <row r="2250">
          <cell r="A2250">
            <v>85021</v>
          </cell>
          <cell r="B2250" t="str">
            <v>체리 블록이 [c][00AAFFFF]잘 나오게[-][/c] 된다</v>
          </cell>
        </row>
        <row r="2251">
          <cell r="A2251">
            <v>85022</v>
          </cell>
          <cell r="B2251" t="str">
            <v>그레이프 블록이 [c][00AAFFFF]잘 나오게[-][/c] 된다</v>
          </cell>
        </row>
        <row r="2252">
          <cell r="A2252">
            <v>85023</v>
          </cell>
          <cell r="B2252" t="str">
            <v>메론 블록이 [c][00AAFFFF]잘 나오게[-][/c] 된다</v>
          </cell>
        </row>
        <row r="2253">
          <cell r="A2253">
            <v>85024</v>
          </cell>
          <cell r="B2253" t="str">
            <v>오렌지 블록이 [c][00AAFFFF]잘 나오게[-][/c] 된다</v>
          </cell>
        </row>
        <row r="2254">
          <cell r="A2254">
            <v>85025</v>
          </cell>
          <cell r="B2254" t="str">
            <v>20 콤보를 넘기면 [c][00AAFFFF]정신력을 최대치의 25%[-][/c]를 회복한다</v>
          </cell>
        </row>
        <row r="2255">
          <cell r="A2255">
            <v>85026</v>
          </cell>
          <cell r="B2255" t="str">
            <v>20 콤보를 넘기면 [c][00AAFFFF]정신력을 최대치의 25%[-][/c]를 회복한다</v>
          </cell>
        </row>
        <row r="2256">
          <cell r="A2256">
            <v>85027</v>
          </cell>
          <cell r="B2256" t="str">
            <v>20 콤보를 넘기면 [c][00AAFFFF]정신력을 최대치의 25%[-][/c]를 회복한다</v>
          </cell>
        </row>
        <row r="2257">
          <cell r="A2257">
            <v>85028</v>
          </cell>
          <cell r="B2257" t="str">
            <v>20 콤보를 넘기면 [c][00AAFFFF]정신력을 최대치의 25%[-][/c]를 회복한다</v>
          </cell>
        </row>
        <row r="2258">
          <cell r="A2258">
            <v>85029</v>
          </cell>
          <cell r="B2258" t="str">
            <v>20 콤보를 넘기면 [c][00AAFFFF]팀 전원의 행동력이 35%[-][/c] 증가</v>
          </cell>
        </row>
        <row r="2259">
          <cell r="A2259">
            <v>85030</v>
          </cell>
          <cell r="B2259" t="str">
            <v>반대편 리더가 '앨리스'일 경우, [c][00AAFFFF]팀 전원의 행동력 40%[-][/c] 증가</v>
          </cell>
        </row>
        <row r="2260">
          <cell r="A2260">
            <v>85031</v>
          </cell>
          <cell r="B2260" t="str">
            <v>반대편 리더가 '시노부'일 경우, [c][00AAFFFF]팀 전원의 정신력 40%[-][/c] 증가</v>
          </cell>
        </row>
        <row r="2261">
          <cell r="A2261">
            <v>85032</v>
          </cell>
          <cell r="B2261" t="str">
            <v>반대편 리더가 '요우코'일 경우, [c][00AAFFFF]팀 전원의 행동력 40%[-][/c] 증가</v>
          </cell>
        </row>
        <row r="2262">
          <cell r="A2262">
            <v>85033</v>
          </cell>
          <cell r="B2262" t="str">
            <v>반대편 리더가 '아야'일 경우, [c][00AAFFFF]팀 전원의 정신력 40%[-][/c] 증가</v>
          </cell>
        </row>
        <row r="2263">
          <cell r="A2263">
            <v>85034</v>
          </cell>
          <cell r="B2263" t="str">
            <v>반대편 리더가 '앨리스'일 경우, [c][00AAFFFF]팀 전원의 정신력 40%[-][/c] 증가</v>
          </cell>
        </row>
        <row r="2264">
          <cell r="A2264">
            <v>85035</v>
          </cell>
          <cell r="B2264" t="str">
            <v>팀에 '시노부'가 있을 경우, [c][00AAFFFF]팀 전원의 정신력 30%[-][/c] 증가, 팀에 '요우코'가 있을 경우 [c][00AAFFFF]팀 전원의 행동력[-][/c]이 30% 증가.</v>
          </cell>
        </row>
        <row r="2265">
          <cell r="A2265">
            <v>85036</v>
          </cell>
          <cell r="B2265" t="str">
            <v>반대편 리더가 '쿠제하시 선생'일 경우, [c][00AAFFFF]전원의 정신력, 행동력이 각각 30%[-][/c] 상승</v>
          </cell>
        </row>
        <row r="2266">
          <cell r="A2266">
            <v>85037</v>
          </cell>
          <cell r="B2266" t="str">
            <v>반대편 리더가 '카라스마 선생'일 경우, [c][00AAFFFF]전원의 정신력, 행동력이 각각 30%[-][/c] 상승</v>
          </cell>
        </row>
        <row r="2267">
          <cell r="A2267">
            <v>85038</v>
          </cell>
          <cell r="B2267" t="str">
            <v>팀의 '앨리스' 1개 당, [c][00AAFFFF]팀 전원의 정신력이 15%[-][/c]씩 상승</v>
          </cell>
        </row>
        <row r="2268">
          <cell r="A2268">
            <v>85039</v>
          </cell>
          <cell r="B2268" t="str">
            <v>팀의 '시노부' 1개 당, [c][00AAFFFF]팀 전원의 행동력이 15%[-][/c]씩 상승</v>
          </cell>
        </row>
        <row r="2269">
          <cell r="A2269">
            <v>85040</v>
          </cell>
          <cell r="B2269" t="str">
            <v>팀의 '요우코' 1개 당, [c][00AAFFFF]팀 전원의 정신력이 15%[-][/c]씩 상승</v>
          </cell>
        </row>
        <row r="2270">
          <cell r="A2270">
            <v>85041</v>
          </cell>
          <cell r="B2270" t="str">
            <v>팀의 '아야' 1개 당, [c][00AAFFFF]팀 전원의 행동력이 15%[-][/c]씩 상승</v>
          </cell>
        </row>
        <row r="2271">
          <cell r="A2271">
            <v>85042</v>
          </cell>
          <cell r="B2271" t="str">
            <v>콤보 추가 [c][00AAFFFF]연결 시간이 3초[-][/c] 증가</v>
          </cell>
        </row>
        <row r="2272">
          <cell r="A2272">
            <v>85043</v>
          </cell>
          <cell r="B2272" t="str">
            <v>팀 전원의 [c][00AAFFFF]스킬 포인트가 매 초 10씩[-][/c] 회복된다.</v>
          </cell>
        </row>
        <row r="2273">
          <cell r="A2273">
            <v>85044</v>
          </cell>
          <cell r="B2273" t="str">
            <v>정신력이 매 초당 [c][00AAFFFF]전체 정신력의 2%[-][/c]씩 회복된다.</v>
          </cell>
        </row>
        <row r="2274">
          <cell r="A2274">
            <v>85045</v>
          </cell>
          <cell r="B2274" t="str">
            <v>회복 블록의 [c][00AAFFFF]효과가 강화[-][/c]된다.</v>
          </cell>
        </row>
        <row r="2275">
          <cell r="A2275">
            <v>85046</v>
          </cell>
          <cell r="B2275" t="str">
            <v>N, N+ 등급 카드들의 [c][00AAFFFF]정신력이 130%[-][/c] 증가한다.</v>
          </cell>
        </row>
        <row r="2276">
          <cell r="A2276">
            <v>85047</v>
          </cell>
          <cell r="B2276" t="str">
            <v>십자 블록을 연결하여 파괴하면, [c][00AAFFFF]벽돌 블록이 파괴[-][/c]된다.</v>
          </cell>
        </row>
        <row r="2277">
          <cell r="A2277">
            <v>85048</v>
          </cell>
          <cell r="B2277" t="str">
            <v>회복 블록이 [c][00AAFFFF]조금 더 잘 나오게[-][/c] 된다</v>
          </cell>
        </row>
        <row r="2278">
          <cell r="A2278">
            <v>85049</v>
          </cell>
          <cell r="B2278" t="str">
            <v>체리 블록이 [c][00AAFFFF]나오지 않게[-][/c] 된다</v>
          </cell>
        </row>
        <row r="2279">
          <cell r="A2279">
            <v>85050</v>
          </cell>
          <cell r="B2279" t="str">
            <v>그레이프 블록이 [c][00AAFFFF]나오지 않게[-][/c] 된다</v>
          </cell>
        </row>
        <row r="2280">
          <cell r="A2280">
            <v>85051</v>
          </cell>
          <cell r="B2280" t="str">
            <v>메론 블록이 [c][00AAFFFF]나오지 않게[-][/c] 된다</v>
          </cell>
        </row>
        <row r="2281">
          <cell r="A2281">
            <v>85052</v>
          </cell>
          <cell r="B2281" t="str">
            <v>오렌지 블록이 [c][00AAFFFF]나오지 않게[-][/c] 된다</v>
          </cell>
        </row>
        <row r="2282">
          <cell r="A2282">
            <v>85053</v>
          </cell>
          <cell r="B2282" t="str">
            <v>오렌지 블록이 [c][00AAFFFF]잘 나오게[-][/c] 된다</v>
          </cell>
        </row>
        <row r="2283">
          <cell r="A2283">
            <v>85054</v>
          </cell>
          <cell r="B2283" t="str">
            <v>NPC의 요구사항을 달성할 때마다 [c][00AAFFFF]정신력을 최대치의 20%[-][/c] 회복</v>
          </cell>
        </row>
        <row r="2284">
          <cell r="A2284">
            <v>85055</v>
          </cell>
          <cell r="B2284" t="str">
            <v>NPC의 요구사항을 달성할 때마다 랜덤한 NPC [c][00AAFFFF]1명의 인내심 게이지를 초기화[-][/c]시킨다</v>
          </cell>
        </row>
        <row r="2285">
          <cell r="A2285">
            <v>85056</v>
          </cell>
          <cell r="B2285" t="str">
            <v>NPC의 요구사항을 달성할 때마다 [c][00AAFFFF]5초간 팀의 행동력이 30%[-][/c] 상승
(새로 조건이 충족되면 덮어 씌워진다)</v>
          </cell>
        </row>
        <row r="2286">
          <cell r="A2286">
            <v>85057</v>
          </cell>
          <cell r="B2286" t="str">
            <v>SR, SR+ 등급의 캐릭터들의 [c][00AAFFFF]행동력이 20%[-][/c] 상승</v>
          </cell>
        </row>
        <row r="2287">
          <cell r="A2287">
            <v>85058</v>
          </cell>
          <cell r="B2287" t="str">
            <v>연결된 NPC가 4명 이상일 경우, [c][00AAFFFF]행동력이 상승. 최대 80%[-][/c] 상승</v>
          </cell>
        </row>
        <row r="2288">
          <cell r="A2288">
            <v>85059</v>
          </cell>
          <cell r="B2288" t="str">
            <v>팀의 '시노부' 캐릭터들의 행동력, [c][00AAFFFF]정신력이 각각 30%[-][/c]씩 상승</v>
          </cell>
        </row>
        <row r="2289">
          <cell r="A2289">
            <v>85060</v>
          </cell>
          <cell r="B2289" t="str">
            <v>팀의 '앨리스' 캐릭터들의 행동력, [c][00AAFFFF]정신력이 각각 30%[-][/c]씩 상승</v>
          </cell>
        </row>
        <row r="2290">
          <cell r="A2290">
            <v>85061</v>
          </cell>
          <cell r="B2290" t="str">
            <v>팀의 '아야' 캐릭터들의 행동력, [c][00AAFFFF]정신력이 각각 30%[-][/c]씩 상승</v>
          </cell>
        </row>
        <row r="2291">
          <cell r="A2291">
            <v>85062</v>
          </cell>
          <cell r="B2291" t="str">
            <v>팀의 '요우코' 캐릭터들의 행동력, [c][00AAFFFF]정신력이 각각 30%[-][/c]씩 상승</v>
          </cell>
        </row>
        <row r="2292">
          <cell r="A2292">
            <v>85063</v>
          </cell>
          <cell r="B2292" t="str">
            <v>팀의 '카렌' 캐릭터들의 행동력, [c][00AAFFFF]정신력이 각각 30%[-][/c]씩 상승</v>
          </cell>
        </row>
        <row r="2293">
          <cell r="A2293">
            <v>85064</v>
          </cell>
          <cell r="B2293" t="str">
            <v>한 번에 연결한 [c][00AAFFFF]블록 수에 따라 팀의 행동력[-][/c]이 상승
(7~10개 10%, 10~19개 30%, 20~24개 50%)</v>
          </cell>
        </row>
        <row r="2294">
          <cell r="A2294">
            <v>85065</v>
          </cell>
          <cell r="B2294" t="str">
            <v>블록을 드래그하면, [c][00AAFFFF]2초간 팀의 행동력이 40%[-][/c] 상승
(중첩되지 않고, 새로 조건이 충족되면 덮어 씌워진다)</v>
          </cell>
        </row>
        <row r="2295">
          <cell r="A2295">
            <v>85066</v>
          </cell>
          <cell r="B2295" t="str">
            <v>팀의 캐릭터를 한 번에 4명 이상 연결하면, [c][00AAFFFF]팀의 행동력 40%[-][/c] 상승</v>
          </cell>
        </row>
        <row r="2296">
          <cell r="A2296">
            <v>85067</v>
          </cell>
          <cell r="B2296" t="str">
            <v>NPC를 한 번에 4명 이상 연결하면, [c][00AAFFFF]팀의 행동력 30%[-][/c] 상승</v>
          </cell>
        </row>
        <row r="2297">
          <cell r="A2297">
            <v>85068</v>
          </cell>
          <cell r="B2297" t="str">
            <v>컬러 보너스를 달성하면, 팀의 메론, 그레이프 캐릭터의 [c][00AAFFFF]행동력 50%[-][/c] 상승</v>
          </cell>
        </row>
        <row r="2298">
          <cell r="A2298">
            <v>85069</v>
          </cell>
          <cell r="B2298" t="str">
            <v>라인 파괴 블록이 [c][00AAFFFF]조금 더 잘나오게[-][/c] 된다.</v>
          </cell>
        </row>
        <row r="2299">
          <cell r="A2299">
            <v>85070</v>
          </cell>
          <cell r="B2299" t="str">
            <v>NPC의 요구사항을 달성할 때마다 랜덤한 NPC 1명의 요구사항을 이 카드의 [c][00AAFFFF]행동력의 20배[-][/c] 만큼 만족시킨다</v>
          </cell>
        </row>
        <row r="2300">
          <cell r="A2300">
            <v>85071</v>
          </cell>
          <cell r="B2300" t="str">
            <v>NPC의 요구사항을 달성할 때마다, 3초 동안 받는 [c][00AAFFFF]모든 데미지를 50%[-][/c] 감소시킨다.</v>
          </cell>
        </row>
        <row r="2301">
          <cell r="A2301">
            <v>85072</v>
          </cell>
          <cell r="B2301" t="str">
            <v>I자 블록이 나올 [c][00AAFFFF]확률이 증가[-][/c]한다</v>
          </cell>
        </row>
        <row r="2302">
          <cell r="A2302">
            <v>85073</v>
          </cell>
          <cell r="B2302" t="str">
            <v>I자 블록을 동시에 4개 이상 연결했을 경우, [c][00AAFFFF]팀의 행동력이 30%[-][/c] 상승</v>
          </cell>
        </row>
        <row r="2303">
          <cell r="A2303">
            <v>85074</v>
          </cell>
          <cell r="B2303" t="str">
            <v>블록을 동시에 24개 연결했을 경우, [c][00AAFFFF]팀의 행동력이 100%[-][/c] 상승</v>
          </cell>
        </row>
        <row r="2304">
          <cell r="A2304">
            <v>85075</v>
          </cell>
          <cell r="B2304" t="str">
            <v>T자 블록을 동시에 6개 이상 연결하면, [c][00AAFFFF]정신력이 최대치의 40%[-][/c] 회복</v>
          </cell>
        </row>
        <row r="2305">
          <cell r="A2305">
            <v>85076</v>
          </cell>
          <cell r="B2305" t="str">
            <v>I자 블록을 연결했을 경우, [c][00AAFFFF]벽돌 블록을 모두 파괴[-][/c]한다.</v>
          </cell>
        </row>
        <row r="2306">
          <cell r="A2306">
            <v>85077</v>
          </cell>
          <cell r="B2306" t="str">
            <v>I자 블록을 연결했을 경우, [c][00AAFFFF]팀 전원의 행동력 45%[-][/c] 증가</v>
          </cell>
        </row>
        <row r="2307">
          <cell r="A2307">
            <v>85078</v>
          </cell>
          <cell r="B2307" t="str">
            <v>I자 블록이 조금 더 잘 나오고, [c][00AAFFFF]T자 블록이 조금 덜 나오게[-][/c] 된다.</v>
          </cell>
        </row>
        <row r="2308">
          <cell r="A2308">
            <v>85079</v>
          </cell>
          <cell r="B2308" t="str">
            <v>I자 블록을 연결했을 경우, 팀 전원의 [c][00AAFFFF]프리즈 상태를 3초 해제[-][/c]한다</v>
          </cell>
        </row>
        <row r="2309">
          <cell r="A2309">
            <v>85080</v>
          </cell>
          <cell r="B2309" t="str">
            <v>체리 블록을 연결하면 [c][00AAFFFF]팀 전원의 행동력 30%[-][/c] 증가, 오렌지 블록을 연결하면 [c][00AAFFFF]팀 전원의 행동력 30%[-][/c] 증가</v>
          </cell>
        </row>
        <row r="2310">
          <cell r="A2310">
            <v>85081</v>
          </cell>
          <cell r="B2310" t="str">
            <v>그레이프 블록을 연결하면 [c][00AAFFFF]팀 전원의 행동력 30%[-][/c] 증가, 블루베리 블록을 연결하면 [c][00AAFFFF]팀 전원의 행동력 30%[-][/c] 증가</v>
          </cell>
        </row>
        <row r="2311">
          <cell r="A2311">
            <v>85082</v>
          </cell>
          <cell r="B2311" t="str">
            <v>메론 블록을 연결하면 [c][00AAFFFF]팀 전원의 행동력 30%[-][/c] 증가, 체리 블록을 연결하면 [c][00AAFFFF]팀 전원의 행동력 30%[-][/c] 증가</v>
          </cell>
        </row>
        <row r="2312">
          <cell r="A2312">
            <v>85083</v>
          </cell>
          <cell r="B2312" t="str">
            <v>오렌지 블록을 연결하면 [c][00AAFFFF]팀 전원의 행동력 30%[-][/c] 증가, 메론 블록을 연결하면 [c][00AAFFFF]팀 전원의 행동력 30%[-][/c] 증가</v>
          </cell>
        </row>
        <row r="2313">
          <cell r="A2313">
            <v>85084</v>
          </cell>
          <cell r="B2313" t="str">
            <v>블록을 드래그하여 연결하면 [c][00AAFFFF]정신력 20%[-][/c] 회복</v>
          </cell>
        </row>
        <row r="2314">
          <cell r="A2314">
            <v>85085</v>
          </cell>
          <cell r="B2314" t="str">
            <v>블록을 드래그하여 연결하면, [c][00AAFFFF]5초 동안 추가 연결 시간 2초[-][/c] 증가</v>
          </cell>
        </row>
        <row r="2315">
          <cell r="A2315">
            <v>85086</v>
          </cell>
          <cell r="B2315" t="str">
            <v>블록을 드래그하여 연결하면, [c][00AAFFFF]5초 동안 시간[-][/c]이 느려진다</v>
          </cell>
        </row>
        <row r="2316">
          <cell r="A2316">
            <v>85087</v>
          </cell>
          <cell r="B2316" t="str">
            <v>블록을 드래그하여 연결하면, 팀 전원의 [c][00AAFFFF]프리즈 상태가 5초[-][/c] 해제된다</v>
          </cell>
        </row>
        <row r="2317">
          <cell r="A2317">
            <v>85088</v>
          </cell>
          <cell r="B2317" t="str">
            <v>블록을 드래그하여 연결하면, [c][00AAFFFF]벽돌 블록이 모두 파괴[-][/c]된다.</v>
          </cell>
        </row>
        <row r="2318">
          <cell r="A2318">
            <v>85089</v>
          </cell>
          <cell r="B2318" t="str">
            <v>연결한 블록 중에 I자 블록이 있다면, [c][00AAFFFF]모든 T자 블록을 파괴[-][/c]한다.</v>
          </cell>
        </row>
        <row r="2319">
          <cell r="A2319">
            <v>85090</v>
          </cell>
          <cell r="B2319" t="str">
            <v>연결한 블록 중에 L자 블록이 있다면, [c][00AAFFFF]모든 I자 블록을 파괴[-][/c]한다.</v>
          </cell>
        </row>
        <row r="2320">
          <cell r="A2320">
            <v>85091</v>
          </cell>
          <cell r="B2320" t="str">
            <v>연결한 블록 중에 십자 블록이 있다면, [c][00AAFFFF]모든 L자 블록을 파괴[-][/c]한다.</v>
          </cell>
        </row>
        <row r="2321">
          <cell r="A2321">
            <v>85092</v>
          </cell>
          <cell r="B2321" t="str">
            <v>연결한 블록 중에 T자 블록이 있다면, [c][00AAFFFF]모든 십자 블록을 파괴[-][/c]한다.</v>
          </cell>
        </row>
        <row r="2322">
          <cell r="A2322">
            <v>85093</v>
          </cell>
          <cell r="B2322" t="str">
            <v>연결한 블록 중에 오렌지 블록이 있다면, [c][00AAFFFF]모든 벽돌 블록을 파괴[-][/c]한다.</v>
          </cell>
        </row>
        <row r="2323">
          <cell r="A2323">
            <v>85094</v>
          </cell>
          <cell r="B2323" t="str">
            <v>L자 블록 블록 파괴시 [c][00AAFFFF]정신력 15%[-][/c] 회복</v>
          </cell>
        </row>
        <row r="2324">
          <cell r="A2324">
            <v>85095</v>
          </cell>
          <cell r="B2324" t="str">
            <v>메론, 그레이프, 오렌지 블록이 [c][00AAFFFF]잘 나오지 않게[-][/c] 된다.</v>
          </cell>
        </row>
        <row r="2325">
          <cell r="A2325">
            <v>85096</v>
          </cell>
          <cell r="B2325" t="str">
            <v>블록을 드래그하여 연결하면, [c][00AAFFFF]3초간 정신력 피해 35%[-][/c] 감소</v>
          </cell>
        </row>
        <row r="2326">
          <cell r="A2326">
            <v>85097</v>
          </cell>
          <cell r="B2326" t="str">
            <v>팀에 '요우코'가 있을 경우, [c][00AAFFFF]팀 전원의 행동력 35%[-][/c] 증가</v>
          </cell>
        </row>
        <row r="2327">
          <cell r="A2327">
            <v>85098</v>
          </cell>
          <cell r="B2327" t="str">
            <v>팀에 '시노부'가 있을 경우, [c][00AAFFFF]팀 전원의 행동력 35%[-][/c] 증가</v>
          </cell>
        </row>
        <row r="2328">
          <cell r="A2328">
            <v>85099</v>
          </cell>
          <cell r="B2328" t="str">
            <v>NPC가 5명 이상 연결되어 있을 경우, [c][00AAFFFF]이 전원의 행동력 80%[-][/c] 증가</v>
          </cell>
        </row>
        <row r="2329">
          <cell r="A2329">
            <v>85100</v>
          </cell>
          <cell r="B2329" t="str">
            <v>NPC가 3명 이상 연결되어 있을 경우, [c][00AAFFFF]이 전원의 행동력 40%[-][/c] 증가</v>
          </cell>
        </row>
        <row r="2330">
          <cell r="A2330">
            <v>85101</v>
          </cell>
          <cell r="B2330" t="str">
            <v>캐릭터가 동시에 5명 이상 연결되어 있을 경우, [c][00AAFFFF]팀 전원의 행동력 75%[-][/c] 증가</v>
          </cell>
        </row>
        <row r="2331">
          <cell r="A2331">
            <v>85102</v>
          </cell>
          <cell r="B2331" t="str">
            <v>캐릭터가 동시에 3명 이상 연결되어 있을 경우, [c][00AAFFFF]+B1096팀 전원의 행동력 40%[-][/c] 증가</v>
          </cell>
        </row>
        <row r="2332">
          <cell r="A2332">
            <v>85103</v>
          </cell>
          <cell r="B2332" t="str">
            <v>NPC가 6명 연결되어 있을 경우, [c][00AAFFFF]이 전원의 행동력 100%[-][/c] 증가</v>
          </cell>
        </row>
        <row r="2333">
          <cell r="A2333">
            <v>85104</v>
          </cell>
          <cell r="B2333" t="str">
            <v>L자 블록을 동시에 3개 이상 연결하면, [c][00AAFFFF]행동력 60%[-][/c] 증가</v>
          </cell>
        </row>
        <row r="2334">
          <cell r="A2334">
            <v>85105</v>
          </cell>
          <cell r="B2334" t="str">
            <v>팀의 '시노부' 한 명당, [c][00AAFFFF]팀 전원의 행동력 10%[-][/c] 증가</v>
          </cell>
        </row>
        <row r="2335">
          <cell r="A2335">
            <v>85106</v>
          </cell>
          <cell r="B2335" t="str">
            <v>체리, 블루베리 캐릭터의 [c][00AAFFFF]정신력 60%[-][/c] 상승</v>
          </cell>
        </row>
        <row r="2336">
          <cell r="A2336">
            <v>85107</v>
          </cell>
          <cell r="B2336" t="str">
            <v>그레이프, 메론 캐릭터의 [c][00AAFFFF]행동력 60%[-][/c] 상승</v>
          </cell>
        </row>
        <row r="2337">
          <cell r="A2337">
            <v>85108</v>
          </cell>
          <cell r="B2337" t="str">
            <v>팀의 '요우코' 수 만큼, 팀 전원의 [c][00AAFFFF]정신력이 증가[-][/c]</v>
          </cell>
        </row>
        <row r="2338">
          <cell r="A2338">
            <v>85109</v>
          </cell>
          <cell r="B2338" t="str">
            <v>컬러 보너스를 달성했을 때, [c][00AAFFFF]팀 전원의 행동력 60%[-][/c] 증가</v>
          </cell>
        </row>
        <row r="2339">
          <cell r="A2339">
            <v>85110</v>
          </cell>
          <cell r="B2339" t="str">
            <v>블루베리 캐릭터의 행동력, [c][00AAFFFF]정신력 40%[-][/c] 상승</v>
          </cell>
        </row>
        <row r="2340">
          <cell r="A2340">
            <v>85111</v>
          </cell>
          <cell r="B2340" t="str">
            <v>체리 캐릭터의 행동력, [c][00AAFFFF]정신력 40%[-][/c] 상승</v>
          </cell>
        </row>
        <row r="2341">
          <cell r="A2341">
            <v>85112</v>
          </cell>
          <cell r="B2341" t="str">
            <v>그레이프 캐릭터의 행동력, [c][00AAFFFF]정신력 40%[-][/c] 상승</v>
          </cell>
        </row>
        <row r="2342">
          <cell r="A2342">
            <v>85113</v>
          </cell>
          <cell r="B2342" t="str">
            <v>메론 캐릭터의 행동력, [c][00AAFFFF]정신력 40%[-][/c] 상승</v>
          </cell>
        </row>
        <row r="2343">
          <cell r="A2343">
            <v>85114</v>
          </cell>
          <cell r="B2343" t="str">
            <v>오렌지 캐릭터의 행동력, [c][00AAFFFF]정신력 40%[-][/c] 상승</v>
          </cell>
        </row>
        <row r="2344">
          <cell r="A2344">
            <v>85116</v>
          </cell>
          <cell r="B2344" t="str">
            <v>블루베리 캐릭터의 정신력 80% 상승</v>
          </cell>
        </row>
        <row r="2345">
          <cell r="A2345">
            <v>85117</v>
          </cell>
          <cell r="B2345" t="str">
            <v>스트로베리 캐릭터의 정신력 80% 상승</v>
          </cell>
        </row>
        <row r="2346">
          <cell r="A2346">
            <v>85118</v>
          </cell>
          <cell r="B2346" t="str">
            <v>그레이프 캐릭터의 정신력 80% 상승</v>
          </cell>
        </row>
        <row r="2347">
          <cell r="A2347">
            <v>85119</v>
          </cell>
          <cell r="B2347" t="str">
            <v>메론 캐릭터의 정신력 80% 상승</v>
          </cell>
        </row>
        <row r="2348">
          <cell r="A2348">
            <v>85120</v>
          </cell>
          <cell r="B2348" t="str">
            <v>오렌지 캐릭터의 정신력 80% 상승</v>
          </cell>
        </row>
        <row r="2349">
          <cell r="A2349">
            <v>85121</v>
          </cell>
          <cell r="B2349" t="str">
            <v>라인 파괴 블록의 효과가 강화된다</v>
          </cell>
        </row>
        <row r="2350">
          <cell r="A2350">
            <v>90001</v>
          </cell>
          <cell r="B2350" t="str">
            <v>유저랭크 1단계 달성</v>
          </cell>
        </row>
        <row r="2351">
          <cell r="A2351">
            <v>90002</v>
          </cell>
          <cell r="B2351" t="str">
            <v>유저랭크 2단계 달성</v>
          </cell>
        </row>
        <row r="2352">
          <cell r="A2352">
            <v>90003</v>
          </cell>
          <cell r="B2352" t="str">
            <v>유저랭크 3단계 달성</v>
          </cell>
        </row>
        <row r="2353">
          <cell r="A2353">
            <v>90004</v>
          </cell>
          <cell r="B2353" t="str">
            <v>유저랭크 4단계 달성</v>
          </cell>
        </row>
        <row r="2354">
          <cell r="A2354">
            <v>90005</v>
          </cell>
          <cell r="B2354" t="str">
            <v>유저랭크 5단계 달성</v>
          </cell>
        </row>
        <row r="2355">
          <cell r="A2355">
            <v>90006</v>
          </cell>
          <cell r="B2355" t="str">
            <v>유저랭크 6단계 달성</v>
          </cell>
        </row>
        <row r="2356">
          <cell r="A2356">
            <v>90007</v>
          </cell>
          <cell r="B2356" t="str">
            <v>유저랭크 7단계 달성</v>
          </cell>
        </row>
        <row r="2357">
          <cell r="A2357">
            <v>90008</v>
          </cell>
          <cell r="B2357" t="str">
            <v>유저랭크 8단계 달성</v>
          </cell>
        </row>
        <row r="2358">
          <cell r="A2358">
            <v>90009</v>
          </cell>
          <cell r="B2358" t="str">
            <v>유저랭크 9단계 달성</v>
          </cell>
        </row>
        <row r="2359">
          <cell r="A2359">
            <v>90010</v>
          </cell>
          <cell r="B2359" t="str">
            <v>유저랭크 10단계 달성</v>
          </cell>
        </row>
        <row r="2360">
          <cell r="A2360">
            <v>90011</v>
          </cell>
          <cell r="B2360" t="str">
            <v>유저랭크 11단계 달성</v>
          </cell>
        </row>
        <row r="2361">
          <cell r="A2361">
            <v>90012</v>
          </cell>
          <cell r="B2361" t="str">
            <v>유저랭크 12단계 달성</v>
          </cell>
        </row>
        <row r="2362">
          <cell r="A2362">
            <v>90013</v>
          </cell>
          <cell r="B2362" t="str">
            <v>유저랭크 13단계 달성</v>
          </cell>
        </row>
        <row r="2363">
          <cell r="A2363">
            <v>90014</v>
          </cell>
          <cell r="B2363" t="str">
            <v>유저랭크 14단계 달성</v>
          </cell>
        </row>
        <row r="2364">
          <cell r="A2364">
            <v>90015</v>
          </cell>
          <cell r="B2364" t="str">
            <v>유저랭크 15단계 달성</v>
          </cell>
        </row>
        <row r="2365">
          <cell r="A2365">
            <v>90016</v>
          </cell>
          <cell r="B2365" t="str">
            <v>유저랭크 16단계 달성</v>
          </cell>
        </row>
        <row r="2366">
          <cell r="A2366">
            <v>90017</v>
          </cell>
          <cell r="B2366" t="str">
            <v>유저랭크 17단계 달성</v>
          </cell>
        </row>
        <row r="2367">
          <cell r="A2367">
            <v>90018</v>
          </cell>
          <cell r="B2367" t="str">
            <v>유저랭크 18단계 달성</v>
          </cell>
        </row>
        <row r="2368">
          <cell r="A2368">
            <v>90019</v>
          </cell>
          <cell r="B2368" t="str">
            <v>유저랭크 19단계 달성</v>
          </cell>
        </row>
        <row r="2369">
          <cell r="A2369">
            <v>90020</v>
          </cell>
          <cell r="B2369" t="str">
            <v>유저랭크 20단계 달성</v>
          </cell>
        </row>
        <row r="2370">
          <cell r="A2370">
            <v>90021</v>
          </cell>
          <cell r="B2370" t="str">
            <v>도감 달성 1단계</v>
          </cell>
        </row>
        <row r="2371">
          <cell r="A2371">
            <v>90022</v>
          </cell>
          <cell r="B2371" t="str">
            <v>도감 달성 2단계</v>
          </cell>
        </row>
        <row r="2372">
          <cell r="A2372">
            <v>90023</v>
          </cell>
          <cell r="B2372" t="str">
            <v>도감 달성 3단계</v>
          </cell>
        </row>
        <row r="2373">
          <cell r="A2373">
            <v>90024</v>
          </cell>
          <cell r="B2373" t="str">
            <v>도감 달성 4단계</v>
          </cell>
        </row>
        <row r="2374">
          <cell r="A2374">
            <v>90025</v>
          </cell>
          <cell r="B2374" t="str">
            <v>도감 달성 5단계</v>
          </cell>
        </row>
        <row r="2375">
          <cell r="A2375">
            <v>90026</v>
          </cell>
          <cell r="B2375" t="str">
            <v>도감 달성 6단계</v>
          </cell>
        </row>
        <row r="2376">
          <cell r="A2376">
            <v>90027</v>
          </cell>
          <cell r="B2376" t="str">
            <v>도감 달성 7단계</v>
          </cell>
        </row>
        <row r="2377">
          <cell r="A2377">
            <v>90028</v>
          </cell>
          <cell r="B2377" t="str">
            <v>도감 달성 8단계</v>
          </cell>
        </row>
        <row r="2378">
          <cell r="A2378">
            <v>90029</v>
          </cell>
          <cell r="B2378" t="str">
            <v>도감 달성 9단계</v>
          </cell>
        </row>
        <row r="2379">
          <cell r="A2379">
            <v>90030</v>
          </cell>
          <cell r="B2379" t="str">
            <v>도감 달성 10단계</v>
          </cell>
        </row>
        <row r="2380">
          <cell r="A2380">
            <v>90031</v>
          </cell>
          <cell r="B2380" t="str">
            <v>N카드 획득 1단계</v>
          </cell>
        </row>
        <row r="2381">
          <cell r="A2381">
            <v>90032</v>
          </cell>
          <cell r="B2381" t="str">
            <v>N카드 획득 2단계</v>
          </cell>
        </row>
        <row r="2382">
          <cell r="A2382">
            <v>90033</v>
          </cell>
          <cell r="B2382" t="str">
            <v>N카드 획득 3단계</v>
          </cell>
        </row>
        <row r="2383">
          <cell r="A2383">
            <v>90034</v>
          </cell>
          <cell r="B2383" t="str">
            <v>N카드 획득 4단계</v>
          </cell>
        </row>
        <row r="2384">
          <cell r="A2384">
            <v>90035</v>
          </cell>
          <cell r="B2384" t="str">
            <v>N카드 획득 5단계</v>
          </cell>
        </row>
        <row r="2385">
          <cell r="A2385">
            <v>90036</v>
          </cell>
          <cell r="B2385" t="str">
            <v>N카드 획득 6단계</v>
          </cell>
        </row>
        <row r="2386">
          <cell r="A2386">
            <v>90037</v>
          </cell>
          <cell r="B2386" t="str">
            <v>R카드 획득 1단계</v>
          </cell>
        </row>
        <row r="2387">
          <cell r="A2387">
            <v>90038</v>
          </cell>
          <cell r="B2387" t="str">
            <v>R카드 획득 2단계</v>
          </cell>
        </row>
        <row r="2388">
          <cell r="A2388">
            <v>90039</v>
          </cell>
          <cell r="B2388" t="str">
            <v>R카드 획득 3단계</v>
          </cell>
        </row>
        <row r="2389">
          <cell r="A2389">
            <v>90040</v>
          </cell>
          <cell r="B2389" t="str">
            <v>R카드 획득 4단계</v>
          </cell>
        </row>
        <row r="2390">
          <cell r="A2390">
            <v>90041</v>
          </cell>
          <cell r="B2390" t="str">
            <v>R카드 획득 5단계</v>
          </cell>
        </row>
        <row r="2391">
          <cell r="A2391">
            <v>90042</v>
          </cell>
          <cell r="B2391" t="str">
            <v>R카드 획득 6단계</v>
          </cell>
        </row>
        <row r="2392">
          <cell r="A2392">
            <v>90043</v>
          </cell>
          <cell r="B2392" t="str">
            <v>SR카드 1단계</v>
          </cell>
        </row>
        <row r="2393">
          <cell r="A2393">
            <v>90044</v>
          </cell>
          <cell r="B2393" t="str">
            <v>SR카드 2단계</v>
          </cell>
        </row>
        <row r="2394">
          <cell r="A2394">
            <v>90045</v>
          </cell>
          <cell r="B2394" t="str">
            <v>SR카드 3단계</v>
          </cell>
        </row>
        <row r="2395">
          <cell r="A2395">
            <v>90046</v>
          </cell>
          <cell r="B2395" t="str">
            <v>SR카드 4단계</v>
          </cell>
        </row>
        <row r="2396">
          <cell r="A2396">
            <v>90047</v>
          </cell>
          <cell r="B2396" t="str">
            <v>SR카드 5단계</v>
          </cell>
        </row>
        <row r="2397">
          <cell r="A2397">
            <v>90048</v>
          </cell>
          <cell r="B2397" t="str">
            <v>SR카드 6단계</v>
          </cell>
        </row>
        <row r="2398">
          <cell r="A2398">
            <v>90049</v>
          </cell>
          <cell r="B2398" t="str">
            <v>UR카드 1단계</v>
          </cell>
        </row>
        <row r="2399">
          <cell r="A2399">
            <v>90050</v>
          </cell>
          <cell r="B2399" t="str">
            <v>UR카드 2단계</v>
          </cell>
        </row>
        <row r="2400">
          <cell r="A2400">
            <v>90051</v>
          </cell>
          <cell r="B2400" t="str">
            <v>UR카드 3단계</v>
          </cell>
        </row>
        <row r="2401">
          <cell r="A2401">
            <v>90052</v>
          </cell>
          <cell r="B2401" t="str">
            <v>UR카드 4단계</v>
          </cell>
        </row>
        <row r="2402">
          <cell r="A2402">
            <v>90053</v>
          </cell>
          <cell r="B2402" t="str">
            <v>UR카드 5단계</v>
          </cell>
        </row>
        <row r="2403">
          <cell r="A2403">
            <v>90054</v>
          </cell>
          <cell r="B2403" t="str">
            <v>UR카드 6단계</v>
          </cell>
        </row>
        <row r="2404">
          <cell r="A2404">
            <v>90055</v>
          </cell>
          <cell r="B2404" t="str">
            <v>강화 1단계</v>
          </cell>
        </row>
        <row r="2405">
          <cell r="A2405">
            <v>90056</v>
          </cell>
          <cell r="B2405" t="str">
            <v>강화 2단계</v>
          </cell>
        </row>
        <row r="2406">
          <cell r="A2406">
            <v>90057</v>
          </cell>
          <cell r="B2406" t="str">
            <v>강화 3단계</v>
          </cell>
        </row>
        <row r="2407">
          <cell r="A2407">
            <v>90058</v>
          </cell>
          <cell r="B2407" t="str">
            <v>N카드 최고레벨 도달</v>
          </cell>
        </row>
        <row r="2408">
          <cell r="A2408">
            <v>90059</v>
          </cell>
          <cell r="B2408" t="str">
            <v>N+카드 최고레벨 도달</v>
          </cell>
        </row>
        <row r="2409">
          <cell r="A2409">
            <v>90060</v>
          </cell>
          <cell r="B2409" t="str">
            <v>R카드 최고레벨 도달</v>
          </cell>
        </row>
        <row r="2410">
          <cell r="A2410">
            <v>90061</v>
          </cell>
          <cell r="B2410" t="str">
            <v>R+카드 최고레벨 도달</v>
          </cell>
        </row>
        <row r="2411">
          <cell r="A2411">
            <v>90062</v>
          </cell>
          <cell r="B2411" t="str">
            <v>SR카드 최고레벨 도달</v>
          </cell>
        </row>
        <row r="2412">
          <cell r="A2412">
            <v>90063</v>
          </cell>
          <cell r="B2412" t="str">
            <v>SR+카드 최고레벨 도달</v>
          </cell>
        </row>
        <row r="2413">
          <cell r="A2413">
            <v>90064</v>
          </cell>
          <cell r="B2413" t="str">
            <v>UR카드 최고레벨 도달</v>
          </cell>
        </row>
        <row r="2414">
          <cell r="A2414">
            <v>90065</v>
          </cell>
          <cell r="B2414" t="str">
            <v>UR+카드 최고레벨 도달</v>
          </cell>
        </row>
        <row r="2415">
          <cell r="A2415">
            <v>90066</v>
          </cell>
          <cell r="B2415" t="str">
            <v>진화 1단계</v>
          </cell>
        </row>
        <row r="2416">
          <cell r="A2416">
            <v>90067</v>
          </cell>
          <cell r="B2416" t="str">
            <v>진화 2단계</v>
          </cell>
        </row>
        <row r="2417">
          <cell r="A2417">
            <v>90068</v>
          </cell>
          <cell r="B2417" t="str">
            <v>진화 3단계</v>
          </cell>
        </row>
        <row r="2418">
          <cell r="A2418">
            <v>90069</v>
          </cell>
          <cell r="B2418" t="str">
            <v>카드를 배치하자</v>
          </cell>
        </row>
        <row r="2419">
          <cell r="A2419">
            <v>90070</v>
          </cell>
          <cell r="B2419" t="str">
            <v>가챠를 구입하자</v>
          </cell>
        </row>
        <row r="2420">
          <cell r="A2420">
            <v>90071</v>
          </cell>
          <cell r="B2420" t="str">
            <v>친구 가챠를 시도하자</v>
          </cell>
        </row>
        <row r="2421">
          <cell r="A2421">
            <v>90072</v>
          </cell>
          <cell r="B2421" t="str">
            <v>SR카드 획득!!</v>
          </cell>
        </row>
        <row r="2422">
          <cell r="A2422">
            <v>90073</v>
          </cell>
          <cell r="B2422" t="str">
            <v>UR카드 획득!!</v>
          </cell>
        </row>
        <row r="2423">
          <cell r="A2423">
            <v>90074</v>
          </cell>
          <cell r="B2423" t="str">
            <v>골드 모으자 1단계</v>
          </cell>
        </row>
        <row r="2424">
          <cell r="A2424">
            <v>90075</v>
          </cell>
          <cell r="B2424" t="str">
            <v>골드 모으자 2단계</v>
          </cell>
        </row>
        <row r="2425">
          <cell r="A2425">
            <v>90076</v>
          </cell>
          <cell r="B2425" t="str">
            <v>골드 모으자 3단계</v>
          </cell>
        </row>
        <row r="2426">
          <cell r="A2426">
            <v>90077</v>
          </cell>
          <cell r="B2426" t="str">
            <v>골드를 사용하자 1단계</v>
          </cell>
        </row>
        <row r="2427">
          <cell r="A2427">
            <v>90078</v>
          </cell>
          <cell r="B2427" t="str">
            <v>골드를 사용하자 2단계</v>
          </cell>
        </row>
        <row r="2428">
          <cell r="A2428">
            <v>90079</v>
          </cell>
          <cell r="B2428" t="str">
            <v>골드를 사용하자 3단계</v>
          </cell>
        </row>
        <row r="2429">
          <cell r="A2429">
            <v>90080</v>
          </cell>
          <cell r="B2429" t="str">
            <v>친구를 신청하라 1단계</v>
          </cell>
        </row>
        <row r="2430">
          <cell r="A2430">
            <v>90081</v>
          </cell>
          <cell r="B2430" t="str">
            <v>친구를 신청하라 2단계</v>
          </cell>
        </row>
        <row r="2431">
          <cell r="A2431">
            <v>90082</v>
          </cell>
          <cell r="B2431" t="str">
            <v>친구를 신청하라 3단계</v>
          </cell>
        </row>
        <row r="2432">
          <cell r="A2432">
            <v>90083</v>
          </cell>
          <cell r="B2432" t="str">
            <v>친구를 삭제하라 1단계</v>
          </cell>
        </row>
        <row r="2433">
          <cell r="A2433">
            <v>90084</v>
          </cell>
          <cell r="B2433" t="str">
            <v>친구를 삭제하라 2단계</v>
          </cell>
        </row>
        <row r="2434">
          <cell r="A2434">
            <v>90085</v>
          </cell>
          <cell r="B2434" t="str">
            <v>친구를 삭제하라 3단계</v>
          </cell>
        </row>
        <row r="2435">
          <cell r="A2435">
            <v>90086</v>
          </cell>
          <cell r="B2435" t="str">
            <v>이제부턴 친구 1단계</v>
          </cell>
        </row>
        <row r="2436">
          <cell r="A2436">
            <v>90087</v>
          </cell>
          <cell r="B2436" t="str">
            <v>이제부턴 친구 2단계</v>
          </cell>
        </row>
        <row r="2437">
          <cell r="A2437">
            <v>90088</v>
          </cell>
          <cell r="B2437" t="str">
            <v>이제부턴 친구 3단계</v>
          </cell>
        </row>
        <row r="2438">
          <cell r="A2438">
            <v>90089</v>
          </cell>
          <cell r="B2438" t="str">
            <v>S랭크 클리어 1단계</v>
          </cell>
        </row>
        <row r="2439">
          <cell r="A2439">
            <v>90090</v>
          </cell>
          <cell r="B2439" t="str">
            <v>S랭크 클리어 2단계</v>
          </cell>
        </row>
        <row r="2440">
          <cell r="A2440">
            <v>90091</v>
          </cell>
          <cell r="B2440" t="str">
            <v>S랭크 클리어 3단계</v>
          </cell>
        </row>
        <row r="2441">
          <cell r="A2441">
            <v>90092</v>
          </cell>
          <cell r="B2441" t="str">
            <v>S랭크 클리어 4단계</v>
          </cell>
        </row>
        <row r="2442">
          <cell r="A2442">
            <v>90093</v>
          </cell>
          <cell r="B2442" t="str">
            <v>S랭크 클리어 5단계</v>
          </cell>
        </row>
        <row r="2443">
          <cell r="A2443">
            <v>90094</v>
          </cell>
          <cell r="B2443" t="str">
            <v>S랭크 클리어 6단계</v>
          </cell>
        </row>
        <row r="2444">
          <cell r="A2444">
            <v>90095</v>
          </cell>
          <cell r="B2444" t="str">
            <v>S랭크 클리어 7단계</v>
          </cell>
        </row>
        <row r="2445">
          <cell r="A2445">
            <v>90096</v>
          </cell>
          <cell r="B2445" t="str">
            <v>S랭크 클리어 8단계</v>
          </cell>
        </row>
        <row r="2446">
          <cell r="A2446">
            <v>90097</v>
          </cell>
          <cell r="B2446" t="str">
            <v>S랭크 클리어 9단계</v>
          </cell>
        </row>
        <row r="2447">
          <cell r="A2447">
            <v>90098</v>
          </cell>
          <cell r="B2447" t="str">
            <v>S랭크 클리어 10단계</v>
          </cell>
        </row>
        <row r="2448">
          <cell r="A2448">
            <v>90099</v>
          </cell>
          <cell r="B2448" t="str">
            <v>S랭크 클리어 11단계</v>
          </cell>
        </row>
        <row r="2449">
          <cell r="A2449">
            <v>90100</v>
          </cell>
          <cell r="B2449" t="str">
            <v>S랭크 클리어 12단계</v>
          </cell>
        </row>
        <row r="2450">
          <cell r="A2450">
            <v>90101</v>
          </cell>
          <cell r="B2450" t="str">
            <v>S랭크 클리어 13단계</v>
          </cell>
        </row>
        <row r="2451">
          <cell r="A2451">
            <v>90102</v>
          </cell>
          <cell r="B2451" t="str">
            <v>S랭크 클리어 14단계</v>
          </cell>
        </row>
        <row r="2452">
          <cell r="A2452">
            <v>90103</v>
          </cell>
          <cell r="B2452" t="str">
            <v>요일 스테이지 1단계</v>
          </cell>
        </row>
        <row r="2453">
          <cell r="A2453">
            <v>90104</v>
          </cell>
          <cell r="B2453" t="str">
            <v>요일 스테이지 2단계</v>
          </cell>
        </row>
        <row r="2454">
          <cell r="A2454">
            <v>90105</v>
          </cell>
          <cell r="B2454" t="str">
            <v>요일 스테이지 3단계</v>
          </cell>
        </row>
        <row r="2455">
          <cell r="A2455">
            <v>90106</v>
          </cell>
          <cell r="B2455" t="str">
            <v>월요일 쉬움 1단계</v>
          </cell>
        </row>
        <row r="2456">
          <cell r="A2456">
            <v>90107</v>
          </cell>
          <cell r="B2456" t="str">
            <v>월요일 쉬움 2단계</v>
          </cell>
        </row>
        <row r="2457">
          <cell r="A2457">
            <v>90108</v>
          </cell>
          <cell r="B2457" t="str">
            <v>월요일 쉬움 3단계</v>
          </cell>
        </row>
        <row r="2458">
          <cell r="A2458">
            <v>90109</v>
          </cell>
          <cell r="B2458" t="str">
            <v>화요일 쉬움 1단계</v>
          </cell>
        </row>
        <row r="2459">
          <cell r="A2459">
            <v>90110</v>
          </cell>
          <cell r="B2459" t="str">
            <v>화요일 쉬움 2단계</v>
          </cell>
        </row>
        <row r="2460">
          <cell r="A2460">
            <v>90111</v>
          </cell>
          <cell r="B2460" t="str">
            <v>화요일 쉬움 3단계</v>
          </cell>
        </row>
        <row r="2461">
          <cell r="A2461">
            <v>90112</v>
          </cell>
          <cell r="B2461" t="str">
            <v>수요일 쉬움 1단계</v>
          </cell>
        </row>
        <row r="2462">
          <cell r="A2462">
            <v>90113</v>
          </cell>
          <cell r="B2462" t="str">
            <v>수요일 쉬움 2단계</v>
          </cell>
        </row>
        <row r="2463">
          <cell r="A2463">
            <v>90114</v>
          </cell>
          <cell r="B2463" t="str">
            <v>수요일 쉬움 3단계</v>
          </cell>
        </row>
        <row r="2464">
          <cell r="A2464">
            <v>90115</v>
          </cell>
          <cell r="B2464" t="str">
            <v>목요일 쉬움 1단계</v>
          </cell>
        </row>
        <row r="2465">
          <cell r="A2465">
            <v>90116</v>
          </cell>
          <cell r="B2465" t="str">
            <v>목요일 쉬움 2단계</v>
          </cell>
        </row>
        <row r="2466">
          <cell r="A2466">
            <v>90117</v>
          </cell>
          <cell r="B2466" t="str">
            <v>목요일 쉬움 3단계</v>
          </cell>
        </row>
        <row r="2467">
          <cell r="A2467">
            <v>90118</v>
          </cell>
          <cell r="B2467" t="str">
            <v>금요일 쉬움 1단계</v>
          </cell>
        </row>
        <row r="2468">
          <cell r="A2468">
            <v>90119</v>
          </cell>
          <cell r="B2468" t="str">
            <v>금요일 쉬움 2단계</v>
          </cell>
        </row>
        <row r="2469">
          <cell r="A2469">
            <v>90120</v>
          </cell>
          <cell r="B2469" t="str">
            <v>금요일 쉬움 3단계</v>
          </cell>
        </row>
        <row r="2470">
          <cell r="A2470">
            <v>90121</v>
          </cell>
          <cell r="B2470" t="str">
            <v>토요일 쉬움 1단계</v>
          </cell>
        </row>
        <row r="2471">
          <cell r="A2471">
            <v>90122</v>
          </cell>
          <cell r="B2471" t="str">
            <v>토요일 쉬움 2단계</v>
          </cell>
        </row>
        <row r="2472">
          <cell r="A2472">
            <v>90123</v>
          </cell>
          <cell r="B2472" t="str">
            <v>토요일 쉬움 3단계</v>
          </cell>
        </row>
        <row r="2473">
          <cell r="A2473">
            <v>90124</v>
          </cell>
          <cell r="B2473" t="str">
            <v>일요일 쉬움 1단계</v>
          </cell>
        </row>
        <row r="2474">
          <cell r="A2474">
            <v>90125</v>
          </cell>
          <cell r="B2474" t="str">
            <v>일요일 쉬움 2단계</v>
          </cell>
        </row>
        <row r="2475">
          <cell r="A2475">
            <v>90126</v>
          </cell>
          <cell r="B2475" t="str">
            <v>일요일 쉬움 3단계</v>
          </cell>
        </row>
        <row r="2476">
          <cell r="A2476">
            <v>90127</v>
          </cell>
          <cell r="B2476" t="str">
            <v>월요일 보통 1단계</v>
          </cell>
        </row>
        <row r="2477">
          <cell r="A2477">
            <v>90128</v>
          </cell>
          <cell r="B2477" t="str">
            <v>월요일 보통 2단계</v>
          </cell>
        </row>
        <row r="2478">
          <cell r="A2478">
            <v>90129</v>
          </cell>
          <cell r="B2478" t="str">
            <v>월요일 보통 3단계</v>
          </cell>
        </row>
        <row r="2479">
          <cell r="A2479">
            <v>90130</v>
          </cell>
          <cell r="B2479" t="str">
            <v>화요일 보통 1단계</v>
          </cell>
        </row>
        <row r="2480">
          <cell r="A2480">
            <v>90131</v>
          </cell>
          <cell r="B2480" t="str">
            <v>화요일 보통 2단계</v>
          </cell>
        </row>
        <row r="2481">
          <cell r="A2481">
            <v>90132</v>
          </cell>
          <cell r="B2481" t="str">
            <v>화요일 보통 3단계</v>
          </cell>
        </row>
        <row r="2482">
          <cell r="A2482">
            <v>90133</v>
          </cell>
          <cell r="B2482" t="str">
            <v>수요일 보통 1단계</v>
          </cell>
        </row>
        <row r="2483">
          <cell r="A2483">
            <v>90134</v>
          </cell>
          <cell r="B2483" t="str">
            <v>수요일 보통 2단계</v>
          </cell>
        </row>
        <row r="2484">
          <cell r="A2484">
            <v>90135</v>
          </cell>
          <cell r="B2484" t="str">
            <v>수요일 보통 3단계</v>
          </cell>
        </row>
        <row r="2485">
          <cell r="A2485">
            <v>90136</v>
          </cell>
          <cell r="B2485" t="str">
            <v>목요일 보통 1단계</v>
          </cell>
        </row>
        <row r="2486">
          <cell r="A2486">
            <v>90137</v>
          </cell>
          <cell r="B2486" t="str">
            <v>목요일 보통 2단계</v>
          </cell>
        </row>
        <row r="2487">
          <cell r="A2487">
            <v>90138</v>
          </cell>
          <cell r="B2487" t="str">
            <v>목요일 보통 3단계</v>
          </cell>
        </row>
        <row r="2488">
          <cell r="A2488">
            <v>90139</v>
          </cell>
          <cell r="B2488" t="str">
            <v>금요일 보통 1단계</v>
          </cell>
        </row>
        <row r="2489">
          <cell r="A2489">
            <v>90140</v>
          </cell>
          <cell r="B2489" t="str">
            <v>금요일 보통 2단계</v>
          </cell>
        </row>
        <row r="2490">
          <cell r="A2490">
            <v>90141</v>
          </cell>
          <cell r="B2490" t="str">
            <v>금요일 보통 3단계</v>
          </cell>
        </row>
        <row r="2491">
          <cell r="A2491">
            <v>90142</v>
          </cell>
          <cell r="B2491" t="str">
            <v>토요일 보통 1단계</v>
          </cell>
        </row>
        <row r="2492">
          <cell r="A2492">
            <v>90143</v>
          </cell>
          <cell r="B2492" t="str">
            <v>토요일 보통 2단계</v>
          </cell>
        </row>
        <row r="2493">
          <cell r="A2493">
            <v>90144</v>
          </cell>
          <cell r="B2493" t="str">
            <v>토요일 보통 3단계</v>
          </cell>
        </row>
        <row r="2494">
          <cell r="A2494">
            <v>90145</v>
          </cell>
          <cell r="B2494" t="str">
            <v>일요일 보통 1단계</v>
          </cell>
        </row>
        <row r="2495">
          <cell r="A2495">
            <v>90146</v>
          </cell>
          <cell r="B2495" t="str">
            <v>일요일 보통 2단계</v>
          </cell>
        </row>
        <row r="2496">
          <cell r="A2496">
            <v>90147</v>
          </cell>
          <cell r="B2496" t="str">
            <v>일요일 보통 3단계</v>
          </cell>
        </row>
        <row r="2497">
          <cell r="A2497">
            <v>90148</v>
          </cell>
          <cell r="B2497" t="str">
            <v>월요일 어려움 1단계</v>
          </cell>
        </row>
        <row r="2498">
          <cell r="A2498">
            <v>90149</v>
          </cell>
          <cell r="B2498" t="str">
            <v>월요일 어려움 2단계</v>
          </cell>
        </row>
        <row r="2499">
          <cell r="A2499">
            <v>90150</v>
          </cell>
          <cell r="B2499" t="str">
            <v>월요일 어려움 3단계</v>
          </cell>
        </row>
        <row r="2500">
          <cell r="A2500">
            <v>90151</v>
          </cell>
          <cell r="B2500" t="str">
            <v>화요일 어려움 1단계</v>
          </cell>
        </row>
        <row r="2501">
          <cell r="A2501">
            <v>90152</v>
          </cell>
          <cell r="B2501" t="str">
            <v>화요일 어려움 2단계</v>
          </cell>
        </row>
        <row r="2502">
          <cell r="A2502">
            <v>90153</v>
          </cell>
          <cell r="B2502" t="str">
            <v>화요일 어려움 3단계</v>
          </cell>
        </row>
        <row r="2503">
          <cell r="A2503">
            <v>90154</v>
          </cell>
          <cell r="B2503" t="str">
            <v>수요일 어려움 1단계</v>
          </cell>
        </row>
        <row r="2504">
          <cell r="A2504">
            <v>90155</v>
          </cell>
          <cell r="B2504" t="str">
            <v>수요일 어려움 2단계</v>
          </cell>
        </row>
        <row r="2505">
          <cell r="A2505">
            <v>90156</v>
          </cell>
          <cell r="B2505" t="str">
            <v>수요일 어려움 3단계</v>
          </cell>
        </row>
        <row r="2506">
          <cell r="A2506">
            <v>90157</v>
          </cell>
          <cell r="B2506" t="str">
            <v>목요일 어려움 1단계</v>
          </cell>
        </row>
        <row r="2507">
          <cell r="A2507">
            <v>90158</v>
          </cell>
          <cell r="B2507" t="str">
            <v>목요일 어려움 2단계</v>
          </cell>
        </row>
        <row r="2508">
          <cell r="A2508">
            <v>90159</v>
          </cell>
          <cell r="B2508" t="str">
            <v>목요일 어려움 3단계</v>
          </cell>
        </row>
        <row r="2509">
          <cell r="A2509">
            <v>90160</v>
          </cell>
          <cell r="B2509" t="str">
            <v>금요일 어려움 1단계</v>
          </cell>
        </row>
        <row r="2510">
          <cell r="A2510">
            <v>90161</v>
          </cell>
          <cell r="B2510" t="str">
            <v>금요일 어려움 2단계</v>
          </cell>
        </row>
        <row r="2511">
          <cell r="A2511">
            <v>90162</v>
          </cell>
          <cell r="B2511" t="str">
            <v>금요일 어려움 3단계</v>
          </cell>
        </row>
        <row r="2512">
          <cell r="A2512">
            <v>90163</v>
          </cell>
          <cell r="B2512" t="str">
            <v>토요일 어려움 1단계</v>
          </cell>
        </row>
        <row r="2513">
          <cell r="A2513">
            <v>90164</v>
          </cell>
          <cell r="B2513" t="str">
            <v>토요일 어려움 2단계</v>
          </cell>
        </row>
        <row r="2514">
          <cell r="A2514">
            <v>90165</v>
          </cell>
          <cell r="B2514" t="str">
            <v>토요일 어려움 3단계</v>
          </cell>
        </row>
        <row r="2515">
          <cell r="A2515">
            <v>90166</v>
          </cell>
          <cell r="B2515" t="str">
            <v>일요일 어려움 1단계</v>
          </cell>
        </row>
        <row r="2516">
          <cell r="A2516">
            <v>90167</v>
          </cell>
          <cell r="B2516" t="str">
            <v>일요일 어려움 2단계</v>
          </cell>
        </row>
        <row r="2517">
          <cell r="A2517">
            <v>90168</v>
          </cell>
          <cell r="B2517" t="str">
            <v>일요일 어려움 3단계</v>
          </cell>
        </row>
        <row r="2518">
          <cell r="A2518">
            <v>90169</v>
          </cell>
          <cell r="B2518" t="str">
            <v>NPC 동시 클리어 1단계</v>
          </cell>
        </row>
        <row r="2519">
          <cell r="A2519">
            <v>90170</v>
          </cell>
          <cell r="B2519" t="str">
            <v>NPC 동시 클리어 2단계</v>
          </cell>
        </row>
        <row r="2520">
          <cell r="A2520">
            <v>90171</v>
          </cell>
          <cell r="B2520" t="str">
            <v>NPC 동시 클리어 3단계</v>
          </cell>
        </row>
        <row r="2521">
          <cell r="A2521">
            <v>90172</v>
          </cell>
          <cell r="B2521" t="str">
            <v>NPC 동시 클리어 4단계</v>
          </cell>
        </row>
        <row r="2522">
          <cell r="A2522">
            <v>90173</v>
          </cell>
          <cell r="B2522" t="str">
            <v>NPC 동시 클리어 5단계</v>
          </cell>
        </row>
        <row r="2523">
          <cell r="A2523">
            <v>90174</v>
          </cell>
          <cell r="B2523" t="str">
            <v>NPC 동시 행동 1단계</v>
          </cell>
        </row>
        <row r="2524">
          <cell r="A2524">
            <v>90175</v>
          </cell>
          <cell r="B2524" t="str">
            <v>NPC 동시 행동 2단계</v>
          </cell>
        </row>
        <row r="2525">
          <cell r="A2525">
            <v>90176</v>
          </cell>
          <cell r="B2525" t="str">
            <v>NPC 동시 행동 3단계</v>
          </cell>
        </row>
        <row r="2526">
          <cell r="A2526">
            <v>90177</v>
          </cell>
          <cell r="B2526" t="str">
            <v>NPC 동시 행동 4단계</v>
          </cell>
        </row>
        <row r="2527">
          <cell r="A2527">
            <v>90178</v>
          </cell>
          <cell r="B2527" t="str">
            <v>NPC 동시 행동 5단계</v>
          </cell>
        </row>
        <row r="2528">
          <cell r="A2528">
            <v>90179</v>
          </cell>
          <cell r="B2528" t="str">
            <v>행동 Red 1단계</v>
          </cell>
        </row>
        <row r="2529">
          <cell r="A2529">
            <v>90180</v>
          </cell>
          <cell r="B2529" t="str">
            <v>행동 Blue 1단계</v>
          </cell>
        </row>
        <row r="2530">
          <cell r="A2530">
            <v>90181</v>
          </cell>
          <cell r="B2530" t="str">
            <v>행동 Orange 1단계</v>
          </cell>
        </row>
        <row r="2531">
          <cell r="A2531">
            <v>90182</v>
          </cell>
          <cell r="B2531" t="str">
            <v>행동 Green 1단계</v>
          </cell>
        </row>
        <row r="2532">
          <cell r="A2532">
            <v>90183</v>
          </cell>
          <cell r="B2532" t="str">
            <v>행동 Purple 1단계</v>
          </cell>
        </row>
        <row r="2533">
          <cell r="A2533">
            <v>90184</v>
          </cell>
          <cell r="B2533" t="str">
            <v>행동 Red 2단계</v>
          </cell>
        </row>
        <row r="2534">
          <cell r="A2534">
            <v>90185</v>
          </cell>
          <cell r="B2534" t="str">
            <v>행동 Blue 2단계</v>
          </cell>
        </row>
        <row r="2535">
          <cell r="A2535">
            <v>90186</v>
          </cell>
          <cell r="B2535" t="str">
            <v>행동 Orange 2단계</v>
          </cell>
        </row>
        <row r="2536">
          <cell r="A2536">
            <v>90187</v>
          </cell>
          <cell r="B2536" t="str">
            <v>행동 Green 2단계</v>
          </cell>
        </row>
        <row r="2537">
          <cell r="A2537">
            <v>90188</v>
          </cell>
          <cell r="B2537" t="str">
            <v>행동 Purple 2단계</v>
          </cell>
        </row>
        <row r="2538">
          <cell r="A2538">
            <v>90189</v>
          </cell>
          <cell r="B2538" t="str">
            <v>행동 Red 3단계</v>
          </cell>
        </row>
        <row r="2539">
          <cell r="A2539">
            <v>90190</v>
          </cell>
          <cell r="B2539" t="str">
            <v>행동 Blue 3단계</v>
          </cell>
        </row>
        <row r="2540">
          <cell r="A2540">
            <v>90191</v>
          </cell>
          <cell r="B2540" t="str">
            <v>행동 Orange 3단계</v>
          </cell>
        </row>
        <row r="2541">
          <cell r="A2541">
            <v>90192</v>
          </cell>
          <cell r="B2541" t="str">
            <v>행동 Green 3단계</v>
          </cell>
        </row>
        <row r="2542">
          <cell r="A2542">
            <v>90193</v>
          </cell>
          <cell r="B2542" t="str">
            <v>행동 Purple 3단계</v>
          </cell>
        </row>
        <row r="2543">
          <cell r="A2543">
            <v>90194</v>
          </cell>
          <cell r="B2543" t="str">
            <v>NPC클리어 Red 1단계</v>
          </cell>
        </row>
        <row r="2544">
          <cell r="A2544">
            <v>90195</v>
          </cell>
          <cell r="B2544" t="str">
            <v>NPC클리어 Blue 1단계</v>
          </cell>
        </row>
        <row r="2545">
          <cell r="A2545">
            <v>90196</v>
          </cell>
          <cell r="B2545" t="str">
            <v>NPC클리어 Orange 1단계</v>
          </cell>
        </row>
        <row r="2546">
          <cell r="A2546">
            <v>90197</v>
          </cell>
          <cell r="B2546" t="str">
            <v>NPC클리어 Green 1단계</v>
          </cell>
        </row>
        <row r="2547">
          <cell r="A2547">
            <v>90198</v>
          </cell>
          <cell r="B2547" t="str">
            <v>NPC클리어 Purple 1단계</v>
          </cell>
        </row>
        <row r="2548">
          <cell r="A2548">
            <v>90199</v>
          </cell>
          <cell r="B2548" t="str">
            <v>NPC클리어 Red 2단계</v>
          </cell>
        </row>
        <row r="2549">
          <cell r="A2549">
            <v>90200</v>
          </cell>
          <cell r="B2549" t="str">
            <v>NPC클리어 Blue 2단계</v>
          </cell>
        </row>
        <row r="2550">
          <cell r="A2550">
            <v>90201</v>
          </cell>
          <cell r="B2550" t="str">
            <v>NPC클리어 Orange 2단계</v>
          </cell>
        </row>
        <row r="2551">
          <cell r="A2551">
            <v>90202</v>
          </cell>
          <cell r="B2551" t="str">
            <v>NPC클리어 Green 2단계</v>
          </cell>
        </row>
        <row r="2552">
          <cell r="A2552">
            <v>90203</v>
          </cell>
          <cell r="B2552" t="str">
            <v>NPC클리어 Purple 2단계</v>
          </cell>
        </row>
        <row r="2553">
          <cell r="A2553">
            <v>90204</v>
          </cell>
          <cell r="B2553" t="str">
            <v>NPC클리어 Red 3단계</v>
          </cell>
        </row>
        <row r="2554">
          <cell r="A2554">
            <v>90205</v>
          </cell>
          <cell r="B2554" t="str">
            <v>NPC클리어 Blue 3단계</v>
          </cell>
        </row>
        <row r="2555">
          <cell r="A2555">
            <v>90206</v>
          </cell>
          <cell r="B2555" t="str">
            <v>NPC클리어 Orange 3단계</v>
          </cell>
        </row>
        <row r="2556">
          <cell r="A2556">
            <v>90207</v>
          </cell>
          <cell r="B2556" t="str">
            <v>NPC클리어 Green 3단계</v>
          </cell>
        </row>
        <row r="2557">
          <cell r="A2557">
            <v>90208</v>
          </cell>
          <cell r="B2557" t="str">
            <v>NPC클리어 Purple 3단계</v>
          </cell>
        </row>
        <row r="2558">
          <cell r="A2558">
            <v>90209</v>
          </cell>
          <cell r="B2558" t="str">
            <v>동시 행동 1단계</v>
          </cell>
        </row>
        <row r="2559">
          <cell r="A2559">
            <v>90210</v>
          </cell>
          <cell r="B2559" t="str">
            <v>동시 행동 2단계</v>
          </cell>
        </row>
        <row r="2560">
          <cell r="A2560">
            <v>90211</v>
          </cell>
          <cell r="B2560" t="str">
            <v>동시 행동 3단계</v>
          </cell>
        </row>
        <row r="2561">
          <cell r="A2561">
            <v>90212</v>
          </cell>
          <cell r="B2561" t="str">
            <v>동시 행동 4단계</v>
          </cell>
        </row>
        <row r="2562">
          <cell r="A2562">
            <v>90213</v>
          </cell>
          <cell r="B2562" t="str">
            <v>동시 행동 5단계</v>
          </cell>
        </row>
        <row r="2563">
          <cell r="A2563">
            <v>90214</v>
          </cell>
          <cell r="B2563" t="str">
            <v>동시 행동 NPC 클리어 1단계</v>
          </cell>
        </row>
        <row r="2564">
          <cell r="A2564">
            <v>90215</v>
          </cell>
          <cell r="B2564" t="str">
            <v>동시 행동 NPC 클리어 2단계</v>
          </cell>
        </row>
        <row r="2565">
          <cell r="A2565">
            <v>90216</v>
          </cell>
          <cell r="B2565" t="str">
            <v>동시 행동 NPC 클리어 3단계</v>
          </cell>
        </row>
        <row r="2566">
          <cell r="A2566">
            <v>90217</v>
          </cell>
          <cell r="B2566" t="str">
            <v>동시 행동 NPC 클리어 4단계</v>
          </cell>
        </row>
        <row r="2567">
          <cell r="A2567">
            <v>90218</v>
          </cell>
          <cell r="B2567" t="str">
            <v>동시 행동 NPC 클리어 5단계</v>
          </cell>
        </row>
        <row r="2568">
          <cell r="A2568">
            <v>90219</v>
          </cell>
          <cell r="B2568" t="str">
            <v>불만없는 완료</v>
          </cell>
        </row>
        <row r="2569">
          <cell r="A2569">
            <v>90220</v>
          </cell>
          <cell r="B2569" t="str">
            <v>불만따위 받아주겠어 1단계</v>
          </cell>
        </row>
        <row r="2570">
          <cell r="A2570">
            <v>90221</v>
          </cell>
          <cell r="B2570" t="str">
            <v>불만따위 받아주겠어 2단계</v>
          </cell>
        </row>
        <row r="2571">
          <cell r="A2571">
            <v>90222</v>
          </cell>
          <cell r="B2571" t="str">
            <v>스킬없이 클리어</v>
          </cell>
        </row>
        <row r="2572">
          <cell r="A2572">
            <v>90223</v>
          </cell>
          <cell r="B2572" t="str">
            <v>Red만의 파티</v>
          </cell>
        </row>
        <row r="2573">
          <cell r="A2573">
            <v>90224</v>
          </cell>
          <cell r="B2573" t="str">
            <v>Blue만의 파티</v>
          </cell>
        </row>
        <row r="2574">
          <cell r="A2574">
            <v>90225</v>
          </cell>
          <cell r="B2574" t="str">
            <v>Orange만의 파티</v>
          </cell>
        </row>
        <row r="2575">
          <cell r="A2575">
            <v>90226</v>
          </cell>
          <cell r="B2575" t="str">
            <v>Green만의 파티</v>
          </cell>
        </row>
        <row r="2576">
          <cell r="A2576">
            <v>90227</v>
          </cell>
          <cell r="B2576" t="str">
            <v>Purple만의 파티</v>
          </cell>
        </row>
        <row r="2577">
          <cell r="A2577">
            <v>90228</v>
          </cell>
          <cell r="B2577" t="str">
            <v>원샷 1킬</v>
          </cell>
        </row>
        <row r="2578">
          <cell r="A2578">
            <v>90229</v>
          </cell>
          <cell r="B2578" t="str">
            <v>원샷 2킬</v>
          </cell>
        </row>
        <row r="2579">
          <cell r="A2579">
            <v>90230</v>
          </cell>
          <cell r="B2579" t="str">
            <v>원샷 3킬</v>
          </cell>
        </row>
        <row r="2580">
          <cell r="A2580">
            <v>90231</v>
          </cell>
          <cell r="B2580" t="str">
            <v>콤보 1단계</v>
          </cell>
        </row>
        <row r="2581">
          <cell r="A2581">
            <v>90232</v>
          </cell>
          <cell r="B2581" t="str">
            <v>콤보 2단계</v>
          </cell>
        </row>
        <row r="2582">
          <cell r="A2582">
            <v>90233</v>
          </cell>
          <cell r="B2582" t="str">
            <v>콤보 3단계</v>
          </cell>
        </row>
        <row r="2583">
          <cell r="A2583">
            <v>90234</v>
          </cell>
          <cell r="B2583" t="str">
            <v>콤보 4단계</v>
          </cell>
        </row>
        <row r="2584">
          <cell r="A2584">
            <v>90235</v>
          </cell>
          <cell r="B2584" t="str">
            <v>콤보 5단계</v>
          </cell>
        </row>
        <row r="2585">
          <cell r="A2585">
            <v>90236</v>
          </cell>
          <cell r="B2585" t="str">
            <v>회전만이 좋아</v>
          </cell>
        </row>
        <row r="2586">
          <cell r="A2586">
            <v>90237</v>
          </cell>
          <cell r="B2586" t="str">
            <v>이동만이 좋아</v>
          </cell>
        </row>
        <row r="2587">
          <cell r="A2587">
            <v>90238</v>
          </cell>
          <cell r="B2587" t="str">
            <v>스킬 무섭지 않아 1단계</v>
          </cell>
        </row>
        <row r="2588">
          <cell r="A2588">
            <v>90239</v>
          </cell>
          <cell r="B2588" t="str">
            <v>스킬 무섭지 않아 2단계</v>
          </cell>
        </row>
        <row r="2589">
          <cell r="A2589">
            <v>90240</v>
          </cell>
          <cell r="B2589" t="str">
            <v>스킬 무섭지 않아 3단계</v>
          </cell>
        </row>
        <row r="2590">
          <cell r="A2590">
            <v>90241</v>
          </cell>
          <cell r="B2590" t="str">
            <v>스킬 무섭지 않아 4단계</v>
          </cell>
        </row>
        <row r="2591">
          <cell r="A2591">
            <v>90242</v>
          </cell>
          <cell r="B2591" t="str">
            <v>스킬 무섭지 않아 5단계</v>
          </cell>
        </row>
        <row r="2592">
          <cell r="A2592">
            <v>90243</v>
          </cell>
          <cell r="B2592" t="str">
            <v>정신력 부족 1단계</v>
          </cell>
        </row>
        <row r="2593">
          <cell r="A2593">
            <v>90244</v>
          </cell>
          <cell r="B2593" t="str">
            <v>정신력 부족 2단계</v>
          </cell>
        </row>
        <row r="2594">
          <cell r="A2594">
            <v>90245</v>
          </cell>
          <cell r="B2594" t="str">
            <v>정신력 부족 3단계</v>
          </cell>
        </row>
        <row r="2595">
          <cell r="A2595">
            <v>90246</v>
          </cell>
          <cell r="B2595" t="str">
            <v>블록 파괴 1단계</v>
          </cell>
        </row>
        <row r="2596">
          <cell r="A2596">
            <v>90247</v>
          </cell>
          <cell r="B2596" t="str">
            <v>블록 파괴 2단계</v>
          </cell>
        </row>
        <row r="2597">
          <cell r="A2597">
            <v>90248</v>
          </cell>
          <cell r="B2597" t="str">
            <v>블록 파괴 3단계</v>
          </cell>
        </row>
        <row r="2598">
          <cell r="A2598">
            <v>90249</v>
          </cell>
          <cell r="B2598" t="str">
            <v>블록 파괴 4단계</v>
          </cell>
        </row>
        <row r="2599">
          <cell r="A2599">
            <v>90250</v>
          </cell>
          <cell r="B2599" t="str">
            <v>행동력 1단계</v>
          </cell>
        </row>
        <row r="2600">
          <cell r="A2600">
            <v>90251</v>
          </cell>
          <cell r="B2600" t="str">
            <v>행동력 2단계</v>
          </cell>
        </row>
        <row r="2601">
          <cell r="A2601">
            <v>90252</v>
          </cell>
          <cell r="B2601" t="str">
            <v>행동력 3단계</v>
          </cell>
        </row>
        <row r="2602">
          <cell r="A2602">
            <v>90253</v>
          </cell>
          <cell r="B2602" t="str">
            <v>행동력 4단계</v>
          </cell>
        </row>
        <row r="2603">
          <cell r="A2603">
            <v>90254</v>
          </cell>
          <cell r="B2603" t="str">
            <v>행동력 5단계</v>
          </cell>
        </row>
        <row r="2604">
          <cell r="A2604">
            <v>90255</v>
          </cell>
          <cell r="B2604" t="str">
            <v>행동력 6단계</v>
          </cell>
        </row>
        <row r="2605">
          <cell r="A2605">
            <v>90256</v>
          </cell>
          <cell r="B2605" t="str">
            <v>행동력 7단계</v>
          </cell>
        </row>
        <row r="2606">
          <cell r="A2606">
            <v>90257</v>
          </cell>
          <cell r="B2606" t="str">
            <v>행동력 8단계</v>
          </cell>
        </row>
        <row r="2607">
          <cell r="A2607">
            <v>90258</v>
          </cell>
          <cell r="B2607" t="str">
            <v>행동력 9단계</v>
          </cell>
        </row>
        <row r="2608">
          <cell r="A2608">
            <v>90259</v>
          </cell>
          <cell r="B2608" t="str">
            <v>행동력 10단계</v>
          </cell>
        </row>
        <row r="2609">
          <cell r="A2609">
            <v>90260</v>
          </cell>
          <cell r="B2609" t="str">
            <v>회복 1단계</v>
          </cell>
        </row>
        <row r="2610">
          <cell r="A2610">
            <v>90261</v>
          </cell>
          <cell r="B2610" t="str">
            <v>회복 2단계</v>
          </cell>
        </row>
        <row r="2611">
          <cell r="A2611">
            <v>90262</v>
          </cell>
          <cell r="B2611" t="str">
            <v>회복 3단계</v>
          </cell>
        </row>
        <row r="2612">
          <cell r="A2612">
            <v>90263</v>
          </cell>
          <cell r="B2612" t="str">
            <v>회복 4단계</v>
          </cell>
        </row>
        <row r="2613">
          <cell r="A2613">
            <v>90264</v>
          </cell>
          <cell r="B2613" t="str">
            <v>재도전 1단계</v>
          </cell>
        </row>
        <row r="2614">
          <cell r="A2614">
            <v>90265</v>
          </cell>
          <cell r="B2614" t="str">
            <v>재도전 2단계</v>
          </cell>
        </row>
        <row r="2615">
          <cell r="A2615">
            <v>90266</v>
          </cell>
          <cell r="B2615" t="str">
            <v>재도전 3단계</v>
          </cell>
        </row>
        <row r="2616">
          <cell r="A2616">
            <v>90267</v>
          </cell>
          <cell r="B2616" t="str">
            <v>추가연결 1단계</v>
          </cell>
        </row>
        <row r="2617">
          <cell r="A2617">
            <v>90268</v>
          </cell>
          <cell r="B2617" t="str">
            <v>추가연결 2단계</v>
          </cell>
        </row>
        <row r="2618">
          <cell r="A2618">
            <v>90269</v>
          </cell>
          <cell r="B2618" t="str">
            <v>추가연결 3단계</v>
          </cell>
        </row>
        <row r="2619">
          <cell r="A2619">
            <v>90270</v>
          </cell>
          <cell r="B2619" t="str">
            <v>모두의 블록 1단계</v>
          </cell>
        </row>
        <row r="2620">
          <cell r="A2620">
            <v>90271</v>
          </cell>
          <cell r="B2620" t="str">
            <v>모두의 블록 2단계</v>
          </cell>
        </row>
        <row r="2621">
          <cell r="A2621">
            <v>90272</v>
          </cell>
          <cell r="B2621" t="str">
            <v>모두의 블록 3단계</v>
          </cell>
        </row>
        <row r="2622">
          <cell r="A2622">
            <v>90273</v>
          </cell>
          <cell r="B2622" t="str">
            <v>모두의 블록 4단계</v>
          </cell>
        </row>
        <row r="2623">
          <cell r="A2623">
            <v>90274</v>
          </cell>
          <cell r="B2623" t="str">
            <v>모두의 블록 5단계</v>
          </cell>
        </row>
        <row r="2624">
          <cell r="A2624">
            <v>90275</v>
          </cell>
          <cell r="B2624" t="str">
            <v>모두의 행동량 1단계</v>
          </cell>
        </row>
        <row r="2625">
          <cell r="A2625">
            <v>90276</v>
          </cell>
          <cell r="B2625" t="str">
            <v>모두의 행동량 2단계</v>
          </cell>
        </row>
        <row r="2626">
          <cell r="A2626">
            <v>90277</v>
          </cell>
          <cell r="B2626" t="str">
            <v>모두의 행동량 3단계</v>
          </cell>
        </row>
        <row r="2627">
          <cell r="A2627">
            <v>90278</v>
          </cell>
          <cell r="B2627" t="str">
            <v>모두의 행동량 4단계</v>
          </cell>
        </row>
        <row r="2628">
          <cell r="A2628">
            <v>90279</v>
          </cell>
          <cell r="B2628" t="str">
            <v>모두의 행동량 5단계</v>
          </cell>
        </row>
        <row r="2629">
          <cell r="A2629">
            <v>90280</v>
          </cell>
          <cell r="B2629" t="str">
            <v>모두의 액티브 1단계</v>
          </cell>
        </row>
        <row r="2630">
          <cell r="A2630">
            <v>90281</v>
          </cell>
          <cell r="B2630" t="str">
            <v>모두의 액티브 2단계</v>
          </cell>
        </row>
        <row r="2631">
          <cell r="A2631">
            <v>90282</v>
          </cell>
          <cell r="B2631" t="str">
            <v>모두의 액티브 3단계</v>
          </cell>
        </row>
        <row r="2632">
          <cell r="A2632">
            <v>90283</v>
          </cell>
          <cell r="B2632" t="str">
            <v>모두의 액티브 4단계</v>
          </cell>
        </row>
        <row r="2633">
          <cell r="A2633">
            <v>90284</v>
          </cell>
          <cell r="B2633" t="str">
            <v>모두의 액티브 5단계</v>
          </cell>
        </row>
        <row r="2634">
          <cell r="A2634">
            <v>90285</v>
          </cell>
          <cell r="B2634" t="str">
            <v>모두의 이동 1단계</v>
          </cell>
        </row>
        <row r="2635">
          <cell r="A2635">
            <v>90286</v>
          </cell>
          <cell r="B2635" t="str">
            <v>모두의 이동 2단계</v>
          </cell>
        </row>
        <row r="2636">
          <cell r="A2636">
            <v>90287</v>
          </cell>
          <cell r="B2636" t="str">
            <v>모두의 이동 3단계</v>
          </cell>
        </row>
        <row r="2637">
          <cell r="A2637">
            <v>90288</v>
          </cell>
          <cell r="B2637" t="str">
            <v>모두의 이동 4단계</v>
          </cell>
        </row>
        <row r="2638">
          <cell r="A2638">
            <v>90289</v>
          </cell>
          <cell r="B2638" t="str">
            <v>모두의 이동 5단계</v>
          </cell>
        </row>
        <row r="2639">
          <cell r="A2639">
            <v>90290</v>
          </cell>
          <cell r="B2639" t="str">
            <v>모두의 회전 1단계</v>
          </cell>
        </row>
        <row r="2640">
          <cell r="A2640">
            <v>90291</v>
          </cell>
          <cell r="B2640" t="str">
            <v>모두의 회전 2단계</v>
          </cell>
        </row>
        <row r="2641">
          <cell r="A2641">
            <v>90292</v>
          </cell>
          <cell r="B2641" t="str">
            <v>모두의 회전 3단계</v>
          </cell>
        </row>
        <row r="2642">
          <cell r="A2642">
            <v>90293</v>
          </cell>
          <cell r="B2642" t="str">
            <v>모두의 회전 4단계</v>
          </cell>
        </row>
        <row r="2643">
          <cell r="A2643">
            <v>90294</v>
          </cell>
          <cell r="B2643" t="str">
            <v>모두의 회전 5단계</v>
          </cell>
        </row>
        <row r="2644">
          <cell r="A2644">
            <v>90295</v>
          </cell>
          <cell r="B2644" t="str">
            <v>상점 첫인상</v>
          </cell>
        </row>
        <row r="2645">
          <cell r="A2645">
            <v>90296</v>
          </cell>
          <cell r="B2645" t="str">
            <v>도움말 첫인상</v>
          </cell>
        </row>
        <row r="2646">
          <cell r="A2646">
            <v>90297</v>
          </cell>
          <cell r="B2646" t="str">
            <v>파티관리 첫인상</v>
          </cell>
        </row>
        <row r="2647">
          <cell r="A2647">
            <v>90298</v>
          </cell>
          <cell r="B2647" t="str">
            <v>도감 첫인상</v>
          </cell>
        </row>
        <row r="2648">
          <cell r="A2648">
            <v>90299</v>
          </cell>
          <cell r="B2648" t="str">
            <v>에필로그 감상1</v>
          </cell>
        </row>
        <row r="2649">
          <cell r="A2649">
            <v>90300</v>
          </cell>
          <cell r="B2649" t="str">
            <v>에필로그 감상2</v>
          </cell>
        </row>
        <row r="2650">
          <cell r="A2650">
            <v>90301</v>
          </cell>
          <cell r="B2650" t="str">
            <v>에필로그 감상3</v>
          </cell>
        </row>
        <row r="2651">
          <cell r="A2651">
            <v>90302</v>
          </cell>
          <cell r="B2651" t="str">
            <v>에필로그 감상4</v>
          </cell>
        </row>
        <row r="2652">
          <cell r="A2652">
            <v>90303</v>
          </cell>
          <cell r="B2652" t="str">
            <v>에필로그 감상5</v>
          </cell>
        </row>
        <row r="2653">
          <cell r="A2653">
            <v>90304</v>
          </cell>
          <cell r="B2653" t="str">
            <v>에필로그 감상6</v>
          </cell>
        </row>
        <row r="2654">
          <cell r="A2654">
            <v>90305</v>
          </cell>
          <cell r="B2654" t="str">
            <v>에필로그 감상7</v>
          </cell>
        </row>
        <row r="2655">
          <cell r="A2655">
            <v>90306</v>
          </cell>
          <cell r="B2655" t="str">
            <v>에필로그 감상8</v>
          </cell>
        </row>
        <row r="2656">
          <cell r="A2656">
            <v>90307</v>
          </cell>
          <cell r="B2656" t="str">
            <v>에필로그 감상9</v>
          </cell>
        </row>
        <row r="2657">
          <cell r="A2657">
            <v>90308</v>
          </cell>
          <cell r="B2657" t="str">
            <v>에필로그 감상10</v>
          </cell>
        </row>
        <row r="2658">
          <cell r="A2658">
            <v>90309</v>
          </cell>
          <cell r="B2658" t="str">
            <v>에필로그 감상11</v>
          </cell>
        </row>
        <row r="2659">
          <cell r="A2659">
            <v>90310</v>
          </cell>
          <cell r="B2659" t="str">
            <v>에필로그 감상12</v>
          </cell>
        </row>
        <row r="2660">
          <cell r="A2660">
            <v>90311</v>
          </cell>
          <cell r="B2660" t="str">
            <v>에필로그 감상13</v>
          </cell>
        </row>
        <row r="2661">
          <cell r="A2661">
            <v>90312</v>
          </cell>
          <cell r="B2661" t="str">
            <v>에필로그 감상14</v>
          </cell>
        </row>
        <row r="2662">
          <cell r="A2662">
            <v>90313</v>
          </cell>
          <cell r="B2662" t="str">
            <v>에필로그 감상15</v>
          </cell>
        </row>
        <row r="2663">
          <cell r="A2663">
            <v>90314</v>
          </cell>
          <cell r="B2663" t="str">
            <v>S랭크 클리어 15단계</v>
          </cell>
        </row>
        <row r="2664">
          <cell r="A2664">
            <v>95001</v>
          </cell>
          <cell r="B2664" t="str">
            <v>일일 도전과제 달성</v>
          </cell>
        </row>
        <row r="2665">
          <cell r="A2665">
            <v>95002</v>
          </cell>
          <cell r="B2665" t="str">
            <v>일일 도전과제</v>
          </cell>
        </row>
        <row r="2666">
          <cell r="A2666">
            <v>95003</v>
          </cell>
          <cell r="B2666" t="str">
            <v>주간 도전과제 달성</v>
          </cell>
        </row>
        <row r="2667">
          <cell r="A2667">
            <v>95004</v>
          </cell>
          <cell r="B2667" t="str">
            <v>주간 도전과제</v>
          </cell>
        </row>
        <row r="2668">
          <cell r="A2668">
            <v>95005</v>
          </cell>
          <cell r="B2668" t="str">
            <v>최초클리어</v>
          </cell>
        </row>
        <row r="2669">
          <cell r="A2669">
            <v>95006</v>
          </cell>
          <cell r="B2669" t="str">
            <v>에필로그 감상</v>
          </cell>
        </row>
        <row r="2670">
          <cell r="A2670">
            <v>100001</v>
          </cell>
          <cell r="B2670" t="str">
            <v>유저 랭크 5 달성</v>
          </cell>
        </row>
        <row r="2671">
          <cell r="A2671">
            <v>100002</v>
          </cell>
          <cell r="B2671" t="str">
            <v>유저 랭크 10 달성</v>
          </cell>
        </row>
        <row r="2672">
          <cell r="A2672">
            <v>100003</v>
          </cell>
          <cell r="B2672" t="str">
            <v>유저 랭크 15 달성</v>
          </cell>
        </row>
        <row r="2673">
          <cell r="A2673">
            <v>100004</v>
          </cell>
          <cell r="B2673" t="str">
            <v>유저 랭크 20 달성</v>
          </cell>
        </row>
        <row r="2674">
          <cell r="A2674">
            <v>100005</v>
          </cell>
          <cell r="B2674" t="str">
            <v>유저 랭크 25 달성</v>
          </cell>
        </row>
        <row r="2675">
          <cell r="A2675">
            <v>100006</v>
          </cell>
          <cell r="B2675" t="str">
            <v>유저 랭크 30 달성</v>
          </cell>
        </row>
        <row r="2676">
          <cell r="A2676">
            <v>100007</v>
          </cell>
          <cell r="B2676" t="str">
            <v>유저 랭크 35 달성</v>
          </cell>
        </row>
        <row r="2677">
          <cell r="A2677">
            <v>100008</v>
          </cell>
          <cell r="B2677" t="str">
            <v>유저 랭크 40 달성</v>
          </cell>
        </row>
        <row r="2678">
          <cell r="A2678">
            <v>100009</v>
          </cell>
          <cell r="B2678" t="str">
            <v>유저 랭크 45 달성</v>
          </cell>
        </row>
        <row r="2679">
          <cell r="A2679">
            <v>100010</v>
          </cell>
          <cell r="B2679" t="str">
            <v>유저 랭크 50 달성</v>
          </cell>
        </row>
        <row r="2680">
          <cell r="A2680">
            <v>100011</v>
          </cell>
          <cell r="B2680" t="str">
            <v>유저 랭크 55 달성</v>
          </cell>
        </row>
        <row r="2681">
          <cell r="A2681">
            <v>100012</v>
          </cell>
          <cell r="B2681" t="str">
            <v>유저 랭크 60 달성</v>
          </cell>
        </row>
        <row r="2682">
          <cell r="A2682">
            <v>100013</v>
          </cell>
          <cell r="B2682" t="str">
            <v>유저 랭크 65 달성</v>
          </cell>
        </row>
        <row r="2683">
          <cell r="A2683">
            <v>100014</v>
          </cell>
          <cell r="B2683" t="str">
            <v>유저 랭크 70 달성</v>
          </cell>
        </row>
        <row r="2684">
          <cell r="A2684">
            <v>100015</v>
          </cell>
          <cell r="B2684" t="str">
            <v>유저 랭크 75 달성</v>
          </cell>
        </row>
        <row r="2685">
          <cell r="A2685">
            <v>100016</v>
          </cell>
          <cell r="B2685" t="str">
            <v>유저 랭크 80 달성</v>
          </cell>
        </row>
        <row r="2686">
          <cell r="A2686">
            <v>100017</v>
          </cell>
          <cell r="B2686" t="str">
            <v>유저 랭크 85 달성</v>
          </cell>
        </row>
        <row r="2687">
          <cell r="A2687">
            <v>100018</v>
          </cell>
          <cell r="B2687" t="str">
            <v>유저 랭크 90 달성</v>
          </cell>
        </row>
        <row r="2688">
          <cell r="A2688">
            <v>100019</v>
          </cell>
          <cell r="B2688" t="str">
            <v>유저랭크 95 달성</v>
          </cell>
        </row>
        <row r="2689">
          <cell r="A2689">
            <v>100020</v>
          </cell>
          <cell r="B2689" t="str">
            <v>유저 랭크 100 달성</v>
          </cell>
        </row>
        <row r="2690">
          <cell r="A2690">
            <v>100021</v>
          </cell>
          <cell r="B2690" t="str">
            <v>도감에 카드 10장 수집</v>
          </cell>
        </row>
        <row r="2691">
          <cell r="A2691">
            <v>100022</v>
          </cell>
          <cell r="B2691" t="str">
            <v>도감에 카드 20장 수집</v>
          </cell>
        </row>
        <row r="2692">
          <cell r="A2692">
            <v>100023</v>
          </cell>
          <cell r="B2692" t="str">
            <v>도감에 카드 30장 수집</v>
          </cell>
        </row>
        <row r="2693">
          <cell r="A2693">
            <v>100024</v>
          </cell>
          <cell r="B2693" t="str">
            <v>도감에 카드 40장 수집</v>
          </cell>
        </row>
        <row r="2694">
          <cell r="A2694">
            <v>100025</v>
          </cell>
          <cell r="B2694" t="str">
            <v>도감에 카드 50장 수집</v>
          </cell>
        </row>
        <row r="2695">
          <cell r="A2695">
            <v>100026</v>
          </cell>
          <cell r="B2695" t="str">
            <v>도감에 카드 60장 수집</v>
          </cell>
        </row>
        <row r="2696">
          <cell r="A2696">
            <v>100027</v>
          </cell>
          <cell r="B2696" t="str">
            <v>도감에 카드 70장 수집</v>
          </cell>
        </row>
        <row r="2697">
          <cell r="A2697">
            <v>100028</v>
          </cell>
          <cell r="B2697" t="str">
            <v>도감에 카드 80장 수집</v>
          </cell>
        </row>
        <row r="2698">
          <cell r="A2698">
            <v>100029</v>
          </cell>
          <cell r="B2698" t="str">
            <v>도감에 카드 90장 수집</v>
          </cell>
        </row>
        <row r="2699">
          <cell r="A2699">
            <v>100030</v>
          </cell>
          <cell r="B2699" t="str">
            <v>도감에 카드 100장 수집</v>
          </cell>
        </row>
        <row r="2700">
          <cell r="A2700">
            <v>100031</v>
          </cell>
          <cell r="B2700" t="str">
            <v>N카드 10장 획득</v>
          </cell>
        </row>
        <row r="2701">
          <cell r="A2701">
            <v>100032</v>
          </cell>
          <cell r="B2701" t="str">
            <v>N카드 20장 획득</v>
          </cell>
        </row>
        <row r="2702">
          <cell r="A2702">
            <v>100033</v>
          </cell>
          <cell r="B2702" t="str">
            <v>N카드 30장 획득</v>
          </cell>
        </row>
        <row r="2703">
          <cell r="A2703">
            <v>100034</v>
          </cell>
          <cell r="B2703" t="str">
            <v>N카드 40장 획득</v>
          </cell>
        </row>
        <row r="2704">
          <cell r="A2704">
            <v>100035</v>
          </cell>
          <cell r="B2704" t="str">
            <v>N카드 50장 획득</v>
          </cell>
        </row>
        <row r="2705">
          <cell r="A2705">
            <v>100036</v>
          </cell>
          <cell r="B2705" t="str">
            <v>N카드 100장 획득</v>
          </cell>
        </row>
        <row r="2706">
          <cell r="A2706">
            <v>100037</v>
          </cell>
          <cell r="B2706" t="str">
            <v>R카드 10장 획득</v>
          </cell>
        </row>
        <row r="2707">
          <cell r="A2707">
            <v>100038</v>
          </cell>
          <cell r="B2707" t="str">
            <v>R카드 20장 획득</v>
          </cell>
        </row>
        <row r="2708">
          <cell r="A2708">
            <v>100039</v>
          </cell>
          <cell r="B2708" t="str">
            <v>R카드 30장 획득</v>
          </cell>
        </row>
        <row r="2709">
          <cell r="A2709">
            <v>100040</v>
          </cell>
          <cell r="B2709" t="str">
            <v>R카드 40장 획득</v>
          </cell>
        </row>
        <row r="2710">
          <cell r="A2710">
            <v>100041</v>
          </cell>
          <cell r="B2710" t="str">
            <v>R카드 50장 획득</v>
          </cell>
        </row>
        <row r="2711">
          <cell r="A2711">
            <v>100042</v>
          </cell>
          <cell r="B2711" t="str">
            <v>R카드 100장 획득</v>
          </cell>
        </row>
        <row r="2712">
          <cell r="A2712">
            <v>100043</v>
          </cell>
          <cell r="B2712" t="str">
            <v>SR카드 10장 획득</v>
          </cell>
        </row>
        <row r="2713">
          <cell r="A2713">
            <v>100044</v>
          </cell>
          <cell r="B2713" t="str">
            <v>SR카드 20장 획득</v>
          </cell>
        </row>
        <row r="2714">
          <cell r="A2714">
            <v>100045</v>
          </cell>
          <cell r="B2714" t="str">
            <v>SR카드 30장 획득</v>
          </cell>
        </row>
        <row r="2715">
          <cell r="A2715">
            <v>100046</v>
          </cell>
          <cell r="B2715" t="str">
            <v>SR카드 40장 획득</v>
          </cell>
        </row>
        <row r="2716">
          <cell r="A2716">
            <v>100047</v>
          </cell>
          <cell r="B2716" t="str">
            <v>SR카드 50장 획득</v>
          </cell>
        </row>
        <row r="2717">
          <cell r="A2717">
            <v>100048</v>
          </cell>
          <cell r="B2717" t="str">
            <v>SR카드 100장 획득</v>
          </cell>
        </row>
        <row r="2718">
          <cell r="A2718">
            <v>100049</v>
          </cell>
          <cell r="B2718" t="str">
            <v>UR카드 10장 획득</v>
          </cell>
        </row>
        <row r="2719">
          <cell r="A2719">
            <v>100050</v>
          </cell>
          <cell r="B2719" t="str">
            <v>UR카드 20장 획득</v>
          </cell>
        </row>
        <row r="2720">
          <cell r="A2720">
            <v>100051</v>
          </cell>
          <cell r="B2720" t="str">
            <v>UR카드 30장 획득</v>
          </cell>
        </row>
        <row r="2721">
          <cell r="A2721">
            <v>100052</v>
          </cell>
          <cell r="B2721" t="str">
            <v>UR카드 40장 획득</v>
          </cell>
        </row>
        <row r="2722">
          <cell r="A2722">
            <v>100053</v>
          </cell>
          <cell r="B2722" t="str">
            <v>UR카드 50장 획득</v>
          </cell>
        </row>
        <row r="2723">
          <cell r="A2723">
            <v>100054</v>
          </cell>
          <cell r="B2723" t="str">
            <v>UR카드 100장 획득</v>
          </cell>
        </row>
        <row r="2724">
          <cell r="A2724">
            <v>100055</v>
          </cell>
          <cell r="B2724" t="str">
            <v>강화 1회 진행</v>
          </cell>
        </row>
        <row r="2725">
          <cell r="A2725">
            <v>100056</v>
          </cell>
          <cell r="B2725" t="str">
            <v>강화 10회 진행</v>
          </cell>
        </row>
        <row r="2726">
          <cell r="A2726">
            <v>100057</v>
          </cell>
          <cell r="B2726" t="str">
            <v>강화 100회 진행</v>
          </cell>
        </row>
        <row r="2727">
          <cell r="A2727">
            <v>100058</v>
          </cell>
          <cell r="B2727" t="str">
            <v>N카드 강화 MAX 진행</v>
          </cell>
        </row>
        <row r="2728">
          <cell r="A2728">
            <v>100059</v>
          </cell>
          <cell r="B2728" t="str">
            <v>N+카드 강화 MAX 진행</v>
          </cell>
        </row>
        <row r="2729">
          <cell r="A2729">
            <v>100060</v>
          </cell>
          <cell r="B2729" t="str">
            <v>R카드 강화 MAX 진행</v>
          </cell>
        </row>
        <row r="2730">
          <cell r="A2730">
            <v>100061</v>
          </cell>
          <cell r="B2730" t="str">
            <v>R+카드 강화 MAX 진행</v>
          </cell>
        </row>
        <row r="2731">
          <cell r="A2731">
            <v>100062</v>
          </cell>
          <cell r="B2731" t="str">
            <v>SR카드 강화 MAX 진행</v>
          </cell>
        </row>
        <row r="2732">
          <cell r="A2732">
            <v>100063</v>
          </cell>
          <cell r="B2732" t="str">
            <v>SR+카드 강화 MAX 진행</v>
          </cell>
        </row>
        <row r="2733">
          <cell r="A2733">
            <v>100064</v>
          </cell>
          <cell r="B2733" t="str">
            <v>UR카드 강화 MAX 진행</v>
          </cell>
        </row>
        <row r="2734">
          <cell r="A2734">
            <v>100065</v>
          </cell>
          <cell r="B2734" t="str">
            <v>UR+카드 강화 MAX 진행</v>
          </cell>
        </row>
        <row r="2735">
          <cell r="A2735">
            <v>100066</v>
          </cell>
          <cell r="B2735" t="str">
            <v>진화 1회 진행</v>
          </cell>
        </row>
        <row r="2736">
          <cell r="A2736">
            <v>100067</v>
          </cell>
          <cell r="B2736" t="str">
            <v>진화 10회 진행</v>
          </cell>
        </row>
        <row r="2737">
          <cell r="A2737">
            <v>100068</v>
          </cell>
          <cell r="B2737" t="str">
            <v>진화 100회 진행</v>
          </cell>
        </row>
        <row r="2738">
          <cell r="A2738">
            <v>100069</v>
          </cell>
          <cell r="B2738" t="str">
            <v>최초로 카드를 교체하세요</v>
          </cell>
        </row>
        <row r="2739">
          <cell r="A2739">
            <v>100070</v>
          </cell>
          <cell r="B2739" t="str">
            <v>최초로 프리미엄 가챠 진행</v>
          </cell>
        </row>
        <row r="2740">
          <cell r="A2740">
            <v>100071</v>
          </cell>
          <cell r="B2740" t="str">
            <v>최초로 소셜 가챠 진행</v>
          </cell>
        </row>
        <row r="2741">
          <cell r="A2741">
            <v>100072</v>
          </cell>
          <cell r="B2741" t="str">
            <v>최초로 SR카드 획득</v>
          </cell>
        </row>
        <row r="2742">
          <cell r="A2742">
            <v>100073</v>
          </cell>
          <cell r="B2742" t="str">
            <v>최초로 UR카드 획득</v>
          </cell>
        </row>
        <row r="2743">
          <cell r="A2743">
            <v>100074</v>
          </cell>
          <cell r="B2743" t="str">
            <v>골드 10만 획득</v>
          </cell>
        </row>
        <row r="2744">
          <cell r="A2744">
            <v>100075</v>
          </cell>
          <cell r="B2744" t="str">
            <v>골드 50만 획득</v>
          </cell>
        </row>
        <row r="2745">
          <cell r="A2745">
            <v>100076</v>
          </cell>
          <cell r="B2745" t="str">
            <v>골드 100만 획득</v>
          </cell>
        </row>
        <row r="2746">
          <cell r="A2746">
            <v>100077</v>
          </cell>
          <cell r="B2746" t="str">
            <v>골드 10만을 사용</v>
          </cell>
        </row>
        <row r="2747">
          <cell r="A2747">
            <v>100078</v>
          </cell>
          <cell r="B2747" t="str">
            <v>골드 50만을 사용</v>
          </cell>
        </row>
        <row r="2748">
          <cell r="A2748">
            <v>100079</v>
          </cell>
          <cell r="B2748" t="str">
            <v>골드 100만을 사용</v>
          </cell>
        </row>
        <row r="2749">
          <cell r="A2749">
            <v>100080</v>
          </cell>
          <cell r="B2749" t="str">
            <v>친구 신청을 진행</v>
          </cell>
        </row>
        <row r="2750">
          <cell r="A2750">
            <v>100081</v>
          </cell>
          <cell r="B2750" t="str">
            <v>친구 신청을 10회 진행</v>
          </cell>
        </row>
        <row r="2751">
          <cell r="A2751">
            <v>100082</v>
          </cell>
          <cell r="B2751" t="str">
            <v>친구 신청을 50회 진행</v>
          </cell>
        </row>
        <row r="2752">
          <cell r="A2752">
            <v>100083</v>
          </cell>
          <cell r="B2752" t="str">
            <v>친구 삭제를 진행</v>
          </cell>
        </row>
        <row r="2753">
          <cell r="A2753">
            <v>100084</v>
          </cell>
          <cell r="B2753" t="str">
            <v>친구 삭제를 10회 진행</v>
          </cell>
        </row>
        <row r="2754">
          <cell r="A2754">
            <v>100085</v>
          </cell>
          <cell r="B2754" t="str">
            <v>친구 삭제를 50회 진행</v>
          </cell>
        </row>
        <row r="2755">
          <cell r="A2755">
            <v>100086</v>
          </cell>
          <cell r="B2755" t="str">
            <v>친구 수락을 진행</v>
          </cell>
        </row>
        <row r="2756">
          <cell r="A2756">
            <v>100087</v>
          </cell>
          <cell r="B2756" t="str">
            <v>친구 수락을 10회 진행</v>
          </cell>
        </row>
        <row r="2757">
          <cell r="A2757">
            <v>100088</v>
          </cell>
          <cell r="B2757" t="str">
            <v>친구 수락을 50회 진행</v>
          </cell>
        </row>
        <row r="2758">
          <cell r="A2758">
            <v>100089</v>
          </cell>
          <cell r="B2758" t="str">
            <v xml:space="preserve">에피소드 1 모두를 S랭크로 클리어 </v>
          </cell>
        </row>
        <row r="2759">
          <cell r="A2759">
            <v>100090</v>
          </cell>
          <cell r="B2759" t="str">
            <v xml:space="preserve">에피소드 2 모두를 S랭크로 클리어 </v>
          </cell>
        </row>
        <row r="2760">
          <cell r="A2760">
            <v>100091</v>
          </cell>
          <cell r="B2760" t="str">
            <v xml:space="preserve">에피소드 3 모두를 S랭크로 클리어 </v>
          </cell>
        </row>
        <row r="2761">
          <cell r="A2761">
            <v>100092</v>
          </cell>
          <cell r="B2761" t="str">
            <v xml:space="preserve">에피소드 4 모두를 S랭크로 클리어 </v>
          </cell>
        </row>
        <row r="2762">
          <cell r="A2762">
            <v>100093</v>
          </cell>
          <cell r="B2762" t="str">
            <v xml:space="preserve">에피소드 5 모두를 S랭크로 클리어 </v>
          </cell>
        </row>
        <row r="2763">
          <cell r="A2763">
            <v>100094</v>
          </cell>
          <cell r="B2763" t="str">
            <v xml:space="preserve">에피소드 6 모두를 S랭크로 클리어 </v>
          </cell>
        </row>
        <row r="2764">
          <cell r="A2764">
            <v>100095</v>
          </cell>
          <cell r="B2764" t="str">
            <v xml:space="preserve">에피소드 7 모두를 S랭크로 클리어 </v>
          </cell>
        </row>
        <row r="2765">
          <cell r="A2765">
            <v>100096</v>
          </cell>
          <cell r="B2765" t="str">
            <v xml:space="preserve">에피소드 8 모두를 S랭크로 클리어 </v>
          </cell>
        </row>
        <row r="2766">
          <cell r="A2766">
            <v>100097</v>
          </cell>
          <cell r="B2766" t="str">
            <v xml:space="preserve">에피소드 9 모두를 S랭크로 클리어 </v>
          </cell>
        </row>
        <row r="2767">
          <cell r="A2767">
            <v>100098</v>
          </cell>
          <cell r="B2767" t="str">
            <v xml:space="preserve">에피소드 10 모두를 S랭크로 클리어 </v>
          </cell>
        </row>
        <row r="2768">
          <cell r="A2768">
            <v>100099</v>
          </cell>
          <cell r="B2768" t="str">
            <v xml:space="preserve">에피소드 11 모두를 S랭크로 클리어 </v>
          </cell>
        </row>
        <row r="2769">
          <cell r="A2769">
            <v>100100</v>
          </cell>
          <cell r="B2769" t="str">
            <v xml:space="preserve">에피소드 12 모두를 S랭크로 클리어 </v>
          </cell>
        </row>
        <row r="2770">
          <cell r="A2770">
            <v>100101</v>
          </cell>
          <cell r="B2770" t="str">
            <v xml:space="preserve">에피소드 13 모두를 S랭크로 클리어 </v>
          </cell>
        </row>
        <row r="2771">
          <cell r="A2771">
            <v>100102</v>
          </cell>
          <cell r="B2771" t="str">
            <v xml:space="preserve">에피소드 14 모두를 S랭크로 클리어 </v>
          </cell>
        </row>
        <row r="2772">
          <cell r="A2772">
            <v>100103</v>
          </cell>
          <cell r="B2772" t="str">
            <v>요일 스테이지를 1회 클리어</v>
          </cell>
        </row>
        <row r="2773">
          <cell r="A2773">
            <v>100104</v>
          </cell>
          <cell r="B2773" t="str">
            <v>요일 스테이지를 10회 클리어</v>
          </cell>
        </row>
        <row r="2774">
          <cell r="A2774">
            <v>100105</v>
          </cell>
          <cell r="B2774" t="str">
            <v>요일 스테이지를 50회 클리어</v>
          </cell>
        </row>
        <row r="2775">
          <cell r="A2775">
            <v>100106</v>
          </cell>
          <cell r="B2775" t="str">
            <v>월요일 스테이지 쉬움을 1회 클리어</v>
          </cell>
        </row>
        <row r="2776">
          <cell r="A2776">
            <v>100107</v>
          </cell>
          <cell r="B2776" t="str">
            <v>월요일 스테이지 쉬움을 10회 클리어</v>
          </cell>
        </row>
        <row r="2777">
          <cell r="A2777">
            <v>100108</v>
          </cell>
          <cell r="B2777" t="str">
            <v>월요일 스테이지 쉬움을 50회 클리어</v>
          </cell>
        </row>
        <row r="2778">
          <cell r="A2778">
            <v>100109</v>
          </cell>
          <cell r="B2778" t="str">
            <v>화요일 스테이지 쉬움을 1회 클리어</v>
          </cell>
        </row>
        <row r="2779">
          <cell r="A2779">
            <v>100110</v>
          </cell>
          <cell r="B2779" t="str">
            <v>화요일 스테이지 쉬움을 10회 클리어</v>
          </cell>
        </row>
        <row r="2780">
          <cell r="A2780">
            <v>100111</v>
          </cell>
          <cell r="B2780" t="str">
            <v>화요일 스테이지 쉬움을 50회 클리어</v>
          </cell>
        </row>
        <row r="2781">
          <cell r="A2781">
            <v>100112</v>
          </cell>
          <cell r="B2781" t="str">
            <v>수요일 스테이지 쉬움을 1회 클리어</v>
          </cell>
        </row>
        <row r="2782">
          <cell r="A2782">
            <v>100113</v>
          </cell>
          <cell r="B2782" t="str">
            <v>수요일 스테이지 쉬움을 10회 클리어</v>
          </cell>
        </row>
        <row r="2783">
          <cell r="A2783">
            <v>100114</v>
          </cell>
          <cell r="B2783" t="str">
            <v>수요일 스테이지 쉬움을 50회 클리어</v>
          </cell>
        </row>
        <row r="2784">
          <cell r="A2784">
            <v>100115</v>
          </cell>
          <cell r="B2784" t="str">
            <v>목요일 스테이지 쉬움을 1회 클리어</v>
          </cell>
        </row>
        <row r="2785">
          <cell r="A2785">
            <v>100116</v>
          </cell>
          <cell r="B2785" t="str">
            <v>목요일 스테이지 쉬움을 10회 클리어</v>
          </cell>
        </row>
        <row r="2786">
          <cell r="A2786">
            <v>100117</v>
          </cell>
          <cell r="B2786" t="str">
            <v>목요일 스테이지 쉬움을 50회 클리어</v>
          </cell>
        </row>
        <row r="2787">
          <cell r="A2787">
            <v>100118</v>
          </cell>
          <cell r="B2787" t="str">
            <v>금요일 스테이지 쉬움을 1회 클리어</v>
          </cell>
        </row>
        <row r="2788">
          <cell r="A2788">
            <v>100119</v>
          </cell>
          <cell r="B2788" t="str">
            <v>금요일 스테이지 쉬움을 10회 클리어</v>
          </cell>
        </row>
        <row r="2789">
          <cell r="A2789">
            <v>100120</v>
          </cell>
          <cell r="B2789" t="str">
            <v>금요일 스테이지 쉬움을 50회 클리어</v>
          </cell>
        </row>
        <row r="2790">
          <cell r="A2790">
            <v>100121</v>
          </cell>
          <cell r="B2790" t="str">
            <v>토요일 스테이지 쉬움을 1회 클리어</v>
          </cell>
        </row>
        <row r="2791">
          <cell r="A2791">
            <v>100122</v>
          </cell>
          <cell r="B2791" t="str">
            <v>토요일 스테이지 쉬움을 10회 클리어</v>
          </cell>
        </row>
        <row r="2792">
          <cell r="A2792">
            <v>100123</v>
          </cell>
          <cell r="B2792" t="str">
            <v>토요일 스테이지 쉬움을 50회 클리어</v>
          </cell>
        </row>
        <row r="2793">
          <cell r="A2793">
            <v>100124</v>
          </cell>
          <cell r="B2793" t="str">
            <v>일요일 스테이지 쉬움을 1회 클리어</v>
          </cell>
        </row>
        <row r="2794">
          <cell r="A2794">
            <v>100125</v>
          </cell>
          <cell r="B2794" t="str">
            <v>일요일 스테이지 쉬움을 10회 클리어</v>
          </cell>
        </row>
        <row r="2795">
          <cell r="A2795">
            <v>100126</v>
          </cell>
          <cell r="B2795" t="str">
            <v>일요일 스테이지 쉬움을 50회 클리어</v>
          </cell>
        </row>
        <row r="2796">
          <cell r="A2796">
            <v>100127</v>
          </cell>
          <cell r="B2796" t="str">
            <v>월요일 스테이지 보통을 1회 클리어</v>
          </cell>
        </row>
        <row r="2797">
          <cell r="A2797">
            <v>100128</v>
          </cell>
          <cell r="B2797" t="str">
            <v>월요일 스테이지 보통을 10회 클리어</v>
          </cell>
        </row>
        <row r="2798">
          <cell r="A2798">
            <v>100129</v>
          </cell>
          <cell r="B2798" t="str">
            <v>월요일 스테이지 보통을 50회 클리어</v>
          </cell>
        </row>
        <row r="2799">
          <cell r="A2799">
            <v>100130</v>
          </cell>
          <cell r="B2799" t="str">
            <v>화요일 스테이지 보통을 1회 클리어</v>
          </cell>
        </row>
        <row r="2800">
          <cell r="A2800">
            <v>100131</v>
          </cell>
          <cell r="B2800" t="str">
            <v>화요일 스테이지 보통을 10회 클리어</v>
          </cell>
        </row>
        <row r="2801">
          <cell r="A2801">
            <v>100132</v>
          </cell>
          <cell r="B2801" t="str">
            <v>화요일 스테이지 보통을 50회 클리어</v>
          </cell>
        </row>
        <row r="2802">
          <cell r="A2802">
            <v>100133</v>
          </cell>
          <cell r="B2802" t="str">
            <v>수요일 스테이지 보통을 1회 클리어</v>
          </cell>
        </row>
        <row r="2803">
          <cell r="A2803">
            <v>100134</v>
          </cell>
          <cell r="B2803" t="str">
            <v>수요일 스테이지 보통을 10회 클리어</v>
          </cell>
        </row>
        <row r="2804">
          <cell r="A2804">
            <v>100135</v>
          </cell>
          <cell r="B2804" t="str">
            <v>수요일 스테이지 보통을 50회 클리어</v>
          </cell>
        </row>
        <row r="2805">
          <cell r="A2805">
            <v>100136</v>
          </cell>
          <cell r="B2805" t="str">
            <v>목요일 스테이지 보통을 1회 클리어</v>
          </cell>
        </row>
        <row r="2806">
          <cell r="A2806">
            <v>100137</v>
          </cell>
          <cell r="B2806" t="str">
            <v>목요일 스테이지 보통을 10회 클리어</v>
          </cell>
        </row>
        <row r="2807">
          <cell r="A2807">
            <v>100138</v>
          </cell>
          <cell r="B2807" t="str">
            <v>목요일 스테이지 보통을 50회 클리어</v>
          </cell>
        </row>
        <row r="2808">
          <cell r="A2808">
            <v>100139</v>
          </cell>
          <cell r="B2808" t="str">
            <v>금요일 스테이지 보통을 1회 클리어</v>
          </cell>
        </row>
        <row r="2809">
          <cell r="A2809">
            <v>100140</v>
          </cell>
          <cell r="B2809" t="str">
            <v>금요일 스테이지 보통을 10회 클리어</v>
          </cell>
        </row>
        <row r="2810">
          <cell r="A2810">
            <v>100141</v>
          </cell>
          <cell r="B2810" t="str">
            <v>금요일 스테이지 보통을 50회 클리어</v>
          </cell>
        </row>
        <row r="2811">
          <cell r="A2811">
            <v>100142</v>
          </cell>
          <cell r="B2811" t="str">
            <v>토요일 스테이지 보통을 1회 클리어</v>
          </cell>
        </row>
        <row r="2812">
          <cell r="A2812">
            <v>100143</v>
          </cell>
          <cell r="B2812" t="str">
            <v>토요일 스테이지 보통을 10회 클리어</v>
          </cell>
        </row>
        <row r="2813">
          <cell r="A2813">
            <v>100144</v>
          </cell>
          <cell r="B2813" t="str">
            <v>토요일 스테이지 보통을 50회 클리어</v>
          </cell>
        </row>
        <row r="2814">
          <cell r="A2814">
            <v>100145</v>
          </cell>
          <cell r="B2814" t="str">
            <v>일요일 스테이지 보통을 1회 클리어</v>
          </cell>
        </row>
        <row r="2815">
          <cell r="A2815">
            <v>100146</v>
          </cell>
          <cell r="B2815" t="str">
            <v>일요일 스테이지 보통을 10회 클리어</v>
          </cell>
        </row>
        <row r="2816">
          <cell r="A2816">
            <v>100147</v>
          </cell>
          <cell r="B2816" t="str">
            <v>일요일 스테이지 보통을 50회 클리어</v>
          </cell>
        </row>
        <row r="2817">
          <cell r="A2817">
            <v>100148</v>
          </cell>
          <cell r="B2817" t="str">
            <v>월요일 스테이지 어려움을 1회 클리어</v>
          </cell>
        </row>
        <row r="2818">
          <cell r="A2818">
            <v>100149</v>
          </cell>
          <cell r="B2818" t="str">
            <v>월요일 스테이지 어려움을 10회 클리어</v>
          </cell>
        </row>
        <row r="2819">
          <cell r="A2819">
            <v>100150</v>
          </cell>
          <cell r="B2819" t="str">
            <v>월요일 스테이지 어려움을 50회 클리어</v>
          </cell>
        </row>
        <row r="2820">
          <cell r="A2820">
            <v>100151</v>
          </cell>
          <cell r="B2820" t="str">
            <v>화요일 스테이지 어려움을 1회 클리어</v>
          </cell>
        </row>
        <row r="2821">
          <cell r="A2821">
            <v>100152</v>
          </cell>
          <cell r="B2821" t="str">
            <v>화요일 스테이지 어려움을 10회 클리어</v>
          </cell>
        </row>
        <row r="2822">
          <cell r="A2822">
            <v>100153</v>
          </cell>
          <cell r="B2822" t="str">
            <v>화요일 스테이지 어려움을 50회 클리어</v>
          </cell>
        </row>
        <row r="2823">
          <cell r="A2823">
            <v>100154</v>
          </cell>
          <cell r="B2823" t="str">
            <v>수요일 스테이지 어려움을 1회 클리어</v>
          </cell>
        </row>
        <row r="2824">
          <cell r="A2824">
            <v>100155</v>
          </cell>
          <cell r="B2824" t="str">
            <v>수요일 스테이지 어려움을 10회 클리어</v>
          </cell>
        </row>
        <row r="2825">
          <cell r="A2825">
            <v>100156</v>
          </cell>
          <cell r="B2825" t="str">
            <v>수요일 스테이지 어려움을 50회 클리어</v>
          </cell>
        </row>
        <row r="2826">
          <cell r="A2826">
            <v>100157</v>
          </cell>
          <cell r="B2826" t="str">
            <v>목요일 스테이지 어려움을 1회 클리어</v>
          </cell>
        </row>
        <row r="2827">
          <cell r="A2827">
            <v>100158</v>
          </cell>
          <cell r="B2827" t="str">
            <v>목요일 스테이지 어려움을 10회 클리어</v>
          </cell>
        </row>
        <row r="2828">
          <cell r="A2828">
            <v>100159</v>
          </cell>
          <cell r="B2828" t="str">
            <v>목요일 스테이지 어려움을 50회 클리어</v>
          </cell>
        </row>
        <row r="2829">
          <cell r="A2829">
            <v>100160</v>
          </cell>
          <cell r="B2829" t="str">
            <v>금요일 스테이지 어려움을 1회 클리어</v>
          </cell>
        </row>
        <row r="2830">
          <cell r="A2830">
            <v>100161</v>
          </cell>
          <cell r="B2830" t="str">
            <v>금요일 스테이지 어려움을 10회 클리어</v>
          </cell>
        </row>
        <row r="2831">
          <cell r="A2831">
            <v>100162</v>
          </cell>
          <cell r="B2831" t="str">
            <v>금요일 스테이지 어려움을 50회 클리어</v>
          </cell>
        </row>
        <row r="2832">
          <cell r="A2832">
            <v>100163</v>
          </cell>
          <cell r="B2832" t="str">
            <v>토요일 스테이지 어려움을 1회 클리어</v>
          </cell>
        </row>
        <row r="2833">
          <cell r="A2833">
            <v>100164</v>
          </cell>
          <cell r="B2833" t="str">
            <v>토요일 스테이지 어려움을 10회 클리어</v>
          </cell>
        </row>
        <row r="2834">
          <cell r="A2834">
            <v>100165</v>
          </cell>
          <cell r="B2834" t="str">
            <v>토요일 스테이지 어려움을 50회 클리어</v>
          </cell>
        </row>
        <row r="2835">
          <cell r="A2835">
            <v>100166</v>
          </cell>
          <cell r="B2835" t="str">
            <v>일요일 스테이지 어려움을 1회 클리어</v>
          </cell>
        </row>
        <row r="2836">
          <cell r="A2836">
            <v>100167</v>
          </cell>
          <cell r="B2836" t="str">
            <v>일요일 스테이지 어려움을 10회 클리어</v>
          </cell>
        </row>
        <row r="2837">
          <cell r="A2837">
            <v>100168</v>
          </cell>
          <cell r="B2837" t="str">
            <v>일요일 스테이지 어려움을 50회 클리어</v>
          </cell>
        </row>
        <row r="2838">
          <cell r="A2838">
            <v>100169</v>
          </cell>
          <cell r="B2838" t="str">
            <v>동시에 2명의 의뢰 완료</v>
          </cell>
        </row>
        <row r="2839">
          <cell r="A2839">
            <v>100170</v>
          </cell>
          <cell r="B2839" t="str">
            <v>동시에 3명의 의뢰 완료</v>
          </cell>
        </row>
        <row r="2840">
          <cell r="A2840">
            <v>100171</v>
          </cell>
          <cell r="B2840" t="str">
            <v>동시에 4명의 의뢰 완료</v>
          </cell>
        </row>
        <row r="2841">
          <cell r="A2841">
            <v>100172</v>
          </cell>
          <cell r="B2841" t="str">
            <v>동시에 5명의 의뢰 완료</v>
          </cell>
        </row>
        <row r="2842">
          <cell r="A2842">
            <v>100173</v>
          </cell>
          <cell r="B2842" t="str">
            <v>동시에 6명의 의뢰 완료</v>
          </cell>
        </row>
        <row r="2843">
          <cell r="A2843">
            <v>100174</v>
          </cell>
          <cell r="B2843" t="str">
            <v>동시에 2명 의뢰인에 행동</v>
          </cell>
        </row>
        <row r="2844">
          <cell r="A2844">
            <v>100175</v>
          </cell>
          <cell r="B2844" t="str">
            <v>동시에 3명 의뢰인에 행동</v>
          </cell>
        </row>
        <row r="2845">
          <cell r="A2845">
            <v>100176</v>
          </cell>
          <cell r="B2845" t="str">
            <v>동시에 4명 의뢰인에 행동</v>
          </cell>
        </row>
        <row r="2846">
          <cell r="A2846">
            <v>100177</v>
          </cell>
          <cell r="B2846" t="str">
            <v>동시에 5명 의뢰인에 행동</v>
          </cell>
        </row>
        <row r="2847">
          <cell r="A2847">
            <v>100178</v>
          </cell>
          <cell r="B2847" t="str">
            <v>동시에 6명 의뢰인에 행동</v>
          </cell>
        </row>
        <row r="2848">
          <cell r="A2848">
            <v>100179</v>
          </cell>
          <cell r="B2848" t="str">
            <v>동선에 5개의 Red가 포함된 상태로 행동</v>
          </cell>
        </row>
        <row r="2849">
          <cell r="A2849">
            <v>100180</v>
          </cell>
          <cell r="B2849" t="str">
            <v>동선에 5개의 Blue가 포함된 상태로 행동</v>
          </cell>
        </row>
        <row r="2850">
          <cell r="A2850">
            <v>100181</v>
          </cell>
          <cell r="B2850" t="str">
            <v>동선에 5개의 Orange가 포함된 상태로 행동</v>
          </cell>
        </row>
        <row r="2851">
          <cell r="A2851">
            <v>100182</v>
          </cell>
          <cell r="B2851" t="str">
            <v>동선에 5개의 Green가 포함된 상태로 행동</v>
          </cell>
        </row>
        <row r="2852">
          <cell r="A2852">
            <v>100183</v>
          </cell>
          <cell r="B2852" t="str">
            <v>동선에 5개의 Purple가 포함된 상태로 행동</v>
          </cell>
        </row>
        <row r="2853">
          <cell r="A2853">
            <v>100184</v>
          </cell>
          <cell r="B2853" t="str">
            <v>동선에 7개의 Red가 포함된 상태로 행동</v>
          </cell>
        </row>
        <row r="2854">
          <cell r="A2854">
            <v>100185</v>
          </cell>
          <cell r="B2854" t="str">
            <v>동선에 7개의 Blue가 포함된 상태로 행동</v>
          </cell>
        </row>
        <row r="2855">
          <cell r="A2855">
            <v>100186</v>
          </cell>
          <cell r="B2855" t="str">
            <v>동선에 7개의 Orange가 포함된 상태로 행동</v>
          </cell>
        </row>
        <row r="2856">
          <cell r="A2856">
            <v>100187</v>
          </cell>
          <cell r="B2856" t="str">
            <v>동선에 7개의 Green가 포함된 상태로 행동</v>
          </cell>
        </row>
        <row r="2857">
          <cell r="A2857">
            <v>100188</v>
          </cell>
          <cell r="B2857" t="str">
            <v>동선에 7개의 Purple가 포함된 상태로 행동</v>
          </cell>
        </row>
        <row r="2858">
          <cell r="A2858">
            <v>100189</v>
          </cell>
          <cell r="B2858" t="str">
            <v>동선에 10개의 Red가 포함된 상태로 행동</v>
          </cell>
        </row>
        <row r="2859">
          <cell r="A2859">
            <v>100190</v>
          </cell>
          <cell r="B2859" t="str">
            <v>동선에 10개의 Blue가 포함된 상태로 행동</v>
          </cell>
        </row>
        <row r="2860">
          <cell r="A2860">
            <v>100191</v>
          </cell>
          <cell r="B2860" t="str">
            <v>동선에 10개의 Orange가 포함된 상태로 행동</v>
          </cell>
        </row>
        <row r="2861">
          <cell r="A2861">
            <v>100192</v>
          </cell>
          <cell r="B2861" t="str">
            <v>동선에 10개의 Green가 포함된 상태로 행동</v>
          </cell>
        </row>
        <row r="2862">
          <cell r="A2862">
            <v>100193</v>
          </cell>
          <cell r="B2862" t="str">
            <v>동선에 10개의 Purple가 포함된 상태로 행동</v>
          </cell>
        </row>
        <row r="2863">
          <cell r="A2863">
            <v>100194</v>
          </cell>
          <cell r="B2863" t="str">
            <v>동선에 5개의 Red가 포함된 상태로 NPC 클리어</v>
          </cell>
        </row>
        <row r="2864">
          <cell r="A2864">
            <v>100195</v>
          </cell>
          <cell r="B2864" t="str">
            <v>동선에 5개의 Blue가 포함된 상태로 NPC 클리어</v>
          </cell>
        </row>
        <row r="2865">
          <cell r="A2865">
            <v>100196</v>
          </cell>
          <cell r="B2865" t="str">
            <v>동선에 5개의 Orange가 포함된 상태로 NPC 클리어</v>
          </cell>
        </row>
        <row r="2866">
          <cell r="A2866">
            <v>100197</v>
          </cell>
          <cell r="B2866" t="str">
            <v>동선에 5개의 Green가 포함된 상태로 NPC 클리어</v>
          </cell>
        </row>
        <row r="2867">
          <cell r="A2867">
            <v>100198</v>
          </cell>
          <cell r="B2867" t="str">
            <v>동선에 5개의 Purple가 포함된 상태로 NPC 클리어</v>
          </cell>
        </row>
        <row r="2868">
          <cell r="A2868">
            <v>100199</v>
          </cell>
          <cell r="B2868" t="str">
            <v>동선에 7개의 Red가 포함된 상태로 NPC 클리어</v>
          </cell>
        </row>
        <row r="2869">
          <cell r="A2869">
            <v>100200</v>
          </cell>
          <cell r="B2869" t="str">
            <v>동선에 7개의 Blue가 포함된 상태로 NPC 클리어</v>
          </cell>
        </row>
        <row r="2870">
          <cell r="A2870">
            <v>100201</v>
          </cell>
          <cell r="B2870" t="str">
            <v>동선에 7개의 Orange가 포함된 상태로 NPC 클리어</v>
          </cell>
        </row>
        <row r="2871">
          <cell r="A2871">
            <v>100202</v>
          </cell>
          <cell r="B2871" t="str">
            <v>동선에 7개의 Green가 포함된 상태로 NPC 클리어</v>
          </cell>
        </row>
        <row r="2872">
          <cell r="A2872">
            <v>100203</v>
          </cell>
          <cell r="B2872" t="str">
            <v>동선에 7개의 Purple가 포함된 상태로 NPC 클리어</v>
          </cell>
        </row>
        <row r="2873">
          <cell r="A2873">
            <v>100204</v>
          </cell>
          <cell r="B2873" t="str">
            <v>동선에 10개의 Red가 포함된 상태로 NPC 클리어</v>
          </cell>
        </row>
        <row r="2874">
          <cell r="A2874">
            <v>100205</v>
          </cell>
          <cell r="B2874" t="str">
            <v>동선에 10개의 Blue가 포함된 상태로 NPC 클리어</v>
          </cell>
        </row>
        <row r="2875">
          <cell r="A2875">
            <v>100206</v>
          </cell>
          <cell r="B2875" t="str">
            <v>동선에 10개의 Orange가 포함된 상태로 NPC 클리어</v>
          </cell>
        </row>
        <row r="2876">
          <cell r="A2876">
            <v>100207</v>
          </cell>
          <cell r="B2876" t="str">
            <v>동선에 10개의 Green가 포함된 상태로 NPC 클리어</v>
          </cell>
        </row>
        <row r="2877">
          <cell r="A2877">
            <v>100208</v>
          </cell>
          <cell r="B2877" t="str">
            <v>동선에 10개의 Purple가 포함된 상태로 NPC 클리어</v>
          </cell>
        </row>
        <row r="2878">
          <cell r="A2878">
            <v>100209</v>
          </cell>
          <cell r="B2878" t="str">
            <v>동시에 2명의 캐릭터 행동</v>
          </cell>
        </row>
        <row r="2879">
          <cell r="A2879">
            <v>100210</v>
          </cell>
          <cell r="B2879" t="str">
            <v>동시에 3명의 캐릭터 행동</v>
          </cell>
        </row>
        <row r="2880">
          <cell r="A2880">
            <v>100211</v>
          </cell>
          <cell r="B2880" t="str">
            <v>동시에 4명의 캐릭터 행동</v>
          </cell>
        </row>
        <row r="2881">
          <cell r="A2881">
            <v>100212</v>
          </cell>
          <cell r="B2881" t="str">
            <v>동시에 5명의 캐릭터 행동</v>
          </cell>
        </row>
        <row r="2882">
          <cell r="A2882">
            <v>100213</v>
          </cell>
          <cell r="B2882" t="str">
            <v>동시에 6명의 캐릭터 행동</v>
          </cell>
        </row>
        <row r="2883">
          <cell r="A2883">
            <v>100214</v>
          </cell>
          <cell r="B2883" t="str">
            <v>동시에 2명의 캐릭터 행동하여 NPC 클리어</v>
          </cell>
        </row>
        <row r="2884">
          <cell r="A2884">
            <v>100215</v>
          </cell>
          <cell r="B2884" t="str">
            <v>동시에 3명의 캐릭터 행동하여 NPC 클리어</v>
          </cell>
        </row>
        <row r="2885">
          <cell r="A2885">
            <v>100216</v>
          </cell>
          <cell r="B2885" t="str">
            <v>동시에 4명의 캐릭터 행동하여 NPC 클리어</v>
          </cell>
        </row>
        <row r="2886">
          <cell r="A2886">
            <v>100217</v>
          </cell>
          <cell r="B2886" t="str">
            <v>동시에 5명의 캐릭터 행동하여 NPC 클리어</v>
          </cell>
        </row>
        <row r="2887">
          <cell r="A2887">
            <v>100218</v>
          </cell>
          <cell r="B2887" t="str">
            <v>동시에 6명의 캐릭터 행동하여 NPC 클리어</v>
          </cell>
        </row>
        <row r="2888">
          <cell r="A2888">
            <v>100219</v>
          </cell>
          <cell r="B2888" t="str">
            <v>NPC의 불만제기를 한번도 받지 않고 스테이지 클리어</v>
          </cell>
        </row>
        <row r="2889">
          <cell r="A2889">
            <v>100220</v>
          </cell>
          <cell r="B2889" t="str">
            <v>NPC의 불만제기를 5회이상 받고 스테이지 클리어</v>
          </cell>
        </row>
        <row r="2890">
          <cell r="A2890">
            <v>100221</v>
          </cell>
          <cell r="B2890" t="str">
            <v>NPC의 불만제기를 10회이상 받고 스테이지 클리어</v>
          </cell>
        </row>
        <row r="2891">
          <cell r="A2891">
            <v>100222</v>
          </cell>
          <cell r="B2891" t="str">
            <v>액티브 스킬을 한명도 사용하지 않고 스테이지 클리어</v>
          </cell>
        </row>
        <row r="2892">
          <cell r="A2892">
            <v>100223</v>
          </cell>
          <cell r="B2892" t="str">
            <v>Red속성만으로 구성된 캐릭터로 스테이지 클리어(친구포함)</v>
          </cell>
        </row>
        <row r="2893">
          <cell r="A2893">
            <v>100224</v>
          </cell>
          <cell r="B2893" t="str">
            <v>Blue속성만으로 구성된 캐릭터로 스테이지 클리어(친구포함)</v>
          </cell>
        </row>
        <row r="2894">
          <cell r="A2894">
            <v>100225</v>
          </cell>
          <cell r="B2894" t="str">
            <v>Orange속성만으로 구성된 캐릭터로 스테이지 클리어(친구포함)</v>
          </cell>
        </row>
        <row r="2895">
          <cell r="A2895">
            <v>100226</v>
          </cell>
          <cell r="B2895" t="str">
            <v>Green속성만으로 구성된 캐릭터로 스테이지 클리어(친구포함)</v>
          </cell>
        </row>
        <row r="2896">
          <cell r="A2896">
            <v>100227</v>
          </cell>
          <cell r="B2896" t="str">
            <v>Purple속성만으로 구성된 캐릭터로 스테이지 클리어(친구포함)</v>
          </cell>
        </row>
        <row r="2897">
          <cell r="A2897">
            <v>100228</v>
          </cell>
          <cell r="B2897" t="str">
            <v>한 번의 행동만으로 1명의 NPC 클리어</v>
          </cell>
        </row>
        <row r="2898">
          <cell r="A2898">
            <v>100229</v>
          </cell>
          <cell r="B2898" t="str">
            <v>한 번의 행동만으로 2명의 NPC 클리어</v>
          </cell>
        </row>
        <row r="2899">
          <cell r="A2899">
            <v>100230</v>
          </cell>
          <cell r="B2899" t="str">
            <v>한 번의 행동만으로 3명의 NPC 클리어</v>
          </cell>
        </row>
        <row r="2900">
          <cell r="A2900">
            <v>100231</v>
          </cell>
          <cell r="B2900" t="str">
            <v>50콤보 이상 달성</v>
          </cell>
        </row>
        <row r="2901">
          <cell r="A2901">
            <v>100232</v>
          </cell>
          <cell r="B2901" t="str">
            <v>100콤보 이상 달성</v>
          </cell>
        </row>
        <row r="2902">
          <cell r="A2902">
            <v>100233</v>
          </cell>
          <cell r="B2902" t="str">
            <v>150콤보 이상 달성</v>
          </cell>
        </row>
        <row r="2903">
          <cell r="A2903">
            <v>100234</v>
          </cell>
          <cell r="B2903" t="str">
            <v>200콤보 이상 달성</v>
          </cell>
        </row>
        <row r="2904">
          <cell r="A2904">
            <v>100235</v>
          </cell>
          <cell r="B2904" t="str">
            <v>300콤보 이상 달성</v>
          </cell>
        </row>
        <row r="2905">
          <cell r="A2905">
            <v>100236</v>
          </cell>
          <cell r="B2905" t="str">
            <v>회전만으로 스테이지 클리어</v>
          </cell>
        </row>
        <row r="2906">
          <cell r="A2906">
            <v>100237</v>
          </cell>
          <cell r="B2906" t="str">
            <v>드래그앤 드랍(블록 이동)만으로 스테이지 클리어</v>
          </cell>
        </row>
        <row r="2907">
          <cell r="A2907">
            <v>100238</v>
          </cell>
          <cell r="B2907" t="str">
            <v>보스에게 스킬공격을 1회이상 받고 스테이지 클리어</v>
          </cell>
        </row>
        <row r="2908">
          <cell r="A2908">
            <v>100239</v>
          </cell>
          <cell r="B2908" t="str">
            <v>보스에게 스킬공격을 2회이상 받고 스테이지 클리어</v>
          </cell>
        </row>
        <row r="2909">
          <cell r="A2909">
            <v>100240</v>
          </cell>
          <cell r="B2909" t="str">
            <v>보스에게 스킬공격을 3회이상 받고 스테이지 클리어</v>
          </cell>
        </row>
        <row r="2910">
          <cell r="A2910">
            <v>100241</v>
          </cell>
          <cell r="B2910" t="str">
            <v>보스에게 스킬공격을 4회이상 받고 스테이지 클리어</v>
          </cell>
        </row>
        <row r="2911">
          <cell r="A2911">
            <v>100242</v>
          </cell>
          <cell r="B2911" t="str">
            <v>보스에게 스킬공격을 5회이상 받고 스테이지 클리어</v>
          </cell>
        </row>
        <row r="2912">
          <cell r="A2912">
            <v>100243</v>
          </cell>
          <cell r="B2912" t="str">
            <v>정신력이 50% 이하인 상태에서 스테이지 클리어</v>
          </cell>
        </row>
        <row r="2913">
          <cell r="A2913">
            <v>100244</v>
          </cell>
          <cell r="B2913" t="str">
            <v>정신력이 30% 이하인 상태에서 스테이지 클리어</v>
          </cell>
        </row>
        <row r="2914">
          <cell r="A2914">
            <v>100245</v>
          </cell>
          <cell r="B2914" t="str">
            <v>정신력이 10% 이하인 상태에서 스테이지 클리어</v>
          </cell>
        </row>
        <row r="2915">
          <cell r="A2915">
            <v>100246</v>
          </cell>
          <cell r="B2915" t="str">
            <v>한번에 블록 5개 파괴</v>
          </cell>
        </row>
        <row r="2916">
          <cell r="A2916">
            <v>100247</v>
          </cell>
          <cell r="B2916" t="str">
            <v>한번에 블록 10개 파괴</v>
          </cell>
        </row>
        <row r="2917">
          <cell r="A2917">
            <v>100248</v>
          </cell>
          <cell r="B2917" t="str">
            <v>한번에 블록 15개 파괴</v>
          </cell>
        </row>
        <row r="2918">
          <cell r="A2918">
            <v>100249</v>
          </cell>
          <cell r="B2918" t="str">
            <v>한번에 블록 20개 파괴</v>
          </cell>
        </row>
        <row r="2919">
          <cell r="A2919">
            <v>100250</v>
          </cell>
          <cell r="B2919" t="str">
            <v>한번에 행동력 1000이상</v>
          </cell>
        </row>
        <row r="2920">
          <cell r="A2920">
            <v>100251</v>
          </cell>
          <cell r="B2920" t="str">
            <v>한번에 행동력 2000이상</v>
          </cell>
        </row>
        <row r="2921">
          <cell r="A2921">
            <v>100252</v>
          </cell>
          <cell r="B2921" t="str">
            <v>한번에 행동력 3000이상</v>
          </cell>
        </row>
        <row r="2922">
          <cell r="A2922">
            <v>100253</v>
          </cell>
          <cell r="B2922" t="str">
            <v>한번에 행동력 4000이상</v>
          </cell>
        </row>
        <row r="2923">
          <cell r="A2923">
            <v>100254</v>
          </cell>
          <cell r="B2923" t="str">
            <v>한번에 행동력 5000이상</v>
          </cell>
        </row>
        <row r="2924">
          <cell r="A2924">
            <v>100255</v>
          </cell>
          <cell r="B2924" t="str">
            <v>한번에 행동력 6000이상</v>
          </cell>
        </row>
        <row r="2925">
          <cell r="A2925">
            <v>100256</v>
          </cell>
          <cell r="B2925" t="str">
            <v>한번에 행동력 7000이상</v>
          </cell>
        </row>
        <row r="2926">
          <cell r="A2926">
            <v>100257</v>
          </cell>
          <cell r="B2926" t="str">
            <v>한번에 행동력 8000이상</v>
          </cell>
        </row>
        <row r="2927">
          <cell r="A2927">
            <v>100258</v>
          </cell>
          <cell r="B2927" t="str">
            <v>한번에 행동력 9000이상</v>
          </cell>
        </row>
        <row r="2928">
          <cell r="A2928">
            <v>100259</v>
          </cell>
          <cell r="B2928" t="str">
            <v>한번에 행동력 10000이상</v>
          </cell>
        </row>
        <row r="2929">
          <cell r="A2929">
            <v>100260</v>
          </cell>
          <cell r="B2929" t="str">
            <v>한번에 50의 정신력 회복</v>
          </cell>
        </row>
        <row r="2930">
          <cell r="A2930">
            <v>100261</v>
          </cell>
          <cell r="B2930" t="str">
            <v>한번에 200의 정신력 회복</v>
          </cell>
        </row>
        <row r="2931">
          <cell r="A2931">
            <v>100262</v>
          </cell>
          <cell r="B2931" t="str">
            <v>한번에 400의 정신력 회복</v>
          </cell>
        </row>
        <row r="2932">
          <cell r="A2932">
            <v>100263</v>
          </cell>
          <cell r="B2932" t="str">
            <v>한번에 1000의 정신력 회복</v>
          </cell>
        </row>
        <row r="2933">
          <cell r="A2933">
            <v>100264</v>
          </cell>
          <cell r="B2933" t="str">
            <v>연속 재도전 1회 달성</v>
          </cell>
        </row>
        <row r="2934">
          <cell r="A2934">
            <v>100265</v>
          </cell>
          <cell r="B2934" t="str">
            <v>연속 재도전 2회 달성</v>
          </cell>
        </row>
        <row r="2935">
          <cell r="A2935">
            <v>100266</v>
          </cell>
          <cell r="B2935" t="str">
            <v>연속 재도전 3회 달성</v>
          </cell>
        </row>
        <row r="2936">
          <cell r="A2936">
            <v>100267</v>
          </cell>
          <cell r="B2936" t="str">
            <v>추가 연결 1회 이상 달성</v>
          </cell>
        </row>
        <row r="2937">
          <cell r="A2937">
            <v>100268</v>
          </cell>
          <cell r="B2937" t="str">
            <v>추가 연결 2회 이상 달성</v>
          </cell>
        </row>
        <row r="2938">
          <cell r="A2938">
            <v>100269</v>
          </cell>
          <cell r="B2938" t="str">
            <v>추가 연결 3회 이상 달성</v>
          </cell>
        </row>
        <row r="2939">
          <cell r="A2939">
            <v>100270</v>
          </cell>
          <cell r="B2939" t="str">
            <v>스테이지에서 블럭을 깬 개수가 200개이상일 때</v>
          </cell>
        </row>
        <row r="2940">
          <cell r="A2940">
            <v>100271</v>
          </cell>
          <cell r="B2940" t="str">
            <v>스테이지에서 블럭을 깬 개수가 250개이상일 때</v>
          </cell>
        </row>
        <row r="2941">
          <cell r="A2941">
            <v>100272</v>
          </cell>
          <cell r="B2941" t="str">
            <v>스테이지에서 블럭을 깬 개수가 300개이상일 때</v>
          </cell>
        </row>
        <row r="2942">
          <cell r="A2942">
            <v>100273</v>
          </cell>
          <cell r="B2942" t="str">
            <v>스테이지에서 블럭을 깬 개수가 400개이상일 때</v>
          </cell>
        </row>
        <row r="2943">
          <cell r="A2943">
            <v>100274</v>
          </cell>
          <cell r="B2943" t="str">
            <v>스테이지에서 블럭을 깬 개수가 500개이상일 때</v>
          </cell>
        </row>
        <row r="2944">
          <cell r="A2944">
            <v>100275</v>
          </cell>
          <cell r="B2944" t="str">
            <v>스테이지 클리어 시 행동한 전체량이 10000이상일 때</v>
          </cell>
        </row>
        <row r="2945">
          <cell r="A2945">
            <v>100276</v>
          </cell>
          <cell r="B2945" t="str">
            <v>스테이지 클리어 시 행동한 전체량이 20000이상일 때</v>
          </cell>
        </row>
        <row r="2946">
          <cell r="A2946">
            <v>100277</v>
          </cell>
          <cell r="B2946" t="str">
            <v>스테이지 클리어 시 행동한 전체량이 30000이상일 때</v>
          </cell>
        </row>
        <row r="2947">
          <cell r="A2947">
            <v>100278</v>
          </cell>
          <cell r="B2947" t="str">
            <v>스테이지 클리어 시 행동한 전체량이 40000이상일 때</v>
          </cell>
        </row>
        <row r="2948">
          <cell r="A2948">
            <v>100279</v>
          </cell>
          <cell r="B2948" t="str">
            <v>스테이지 클리어 시 행동한 전체량이 50000이상일 때</v>
          </cell>
        </row>
        <row r="2949">
          <cell r="A2949">
            <v>100280</v>
          </cell>
          <cell r="B2949" t="str">
            <v>스테이지 클리어 시 3회이상 액티브스킬 사용</v>
          </cell>
        </row>
        <row r="2950">
          <cell r="A2950">
            <v>100281</v>
          </cell>
          <cell r="B2950" t="str">
            <v>스테이지 클리어 시 5회이상 액티브스킬 사용</v>
          </cell>
        </row>
        <row r="2951">
          <cell r="A2951">
            <v>100282</v>
          </cell>
          <cell r="B2951" t="str">
            <v>스테이지 클리어 시 7회이상 액티브스킬 사용</v>
          </cell>
        </row>
        <row r="2952">
          <cell r="A2952">
            <v>100283</v>
          </cell>
          <cell r="B2952" t="str">
            <v>스테이지 클리어 시 10회이상 액티브스킬 사용</v>
          </cell>
        </row>
        <row r="2953">
          <cell r="A2953">
            <v>100284</v>
          </cell>
          <cell r="B2953" t="str">
            <v>스테이지 클리어 시 20회이상 액티브스킬 사용</v>
          </cell>
        </row>
        <row r="2954">
          <cell r="A2954">
            <v>100285</v>
          </cell>
          <cell r="B2954" t="str">
            <v>블록 이동을 10회 이상 사용 시</v>
          </cell>
        </row>
        <row r="2955">
          <cell r="A2955">
            <v>100286</v>
          </cell>
          <cell r="B2955" t="str">
            <v>블록 이동을 20회 이상 사용 시</v>
          </cell>
        </row>
        <row r="2956">
          <cell r="A2956">
            <v>100287</v>
          </cell>
          <cell r="B2956" t="str">
            <v>블록 이동을 30회 이상 사용 시</v>
          </cell>
        </row>
        <row r="2957">
          <cell r="A2957">
            <v>100288</v>
          </cell>
          <cell r="B2957" t="str">
            <v>블록 이동을 40회 이상 사용 시</v>
          </cell>
        </row>
        <row r="2958">
          <cell r="A2958">
            <v>100289</v>
          </cell>
          <cell r="B2958" t="str">
            <v>블록 이동을 50회 이상 사용 시</v>
          </cell>
        </row>
        <row r="2959">
          <cell r="A2959">
            <v>100290</v>
          </cell>
          <cell r="B2959" t="str">
            <v>블록 회전을 50이상 사용시</v>
          </cell>
        </row>
        <row r="2960">
          <cell r="A2960">
            <v>100291</v>
          </cell>
          <cell r="B2960" t="str">
            <v>블록 회전을 100이상 사용시</v>
          </cell>
        </row>
        <row r="2961">
          <cell r="A2961">
            <v>100292</v>
          </cell>
          <cell r="B2961" t="str">
            <v>블록 회전을 150이상 사용시</v>
          </cell>
        </row>
        <row r="2962">
          <cell r="A2962">
            <v>100293</v>
          </cell>
          <cell r="B2962" t="str">
            <v>블록 회전을 200이상 사용시</v>
          </cell>
        </row>
        <row r="2963">
          <cell r="A2963">
            <v>100294</v>
          </cell>
          <cell r="B2963" t="str">
            <v>블록 회전을 250이상 사용시</v>
          </cell>
        </row>
        <row r="2964">
          <cell r="A2964">
            <v>100295</v>
          </cell>
          <cell r="B2964" t="str">
            <v>상점 메뉴 접근</v>
          </cell>
        </row>
        <row r="2965">
          <cell r="A2965">
            <v>100296</v>
          </cell>
          <cell r="B2965" t="str">
            <v>도움말 메뉴 접근</v>
          </cell>
        </row>
        <row r="2966">
          <cell r="A2966">
            <v>100297</v>
          </cell>
          <cell r="B2966" t="str">
            <v>파티관리 메뉴 접근</v>
          </cell>
        </row>
        <row r="2967">
          <cell r="A2967">
            <v>100298</v>
          </cell>
          <cell r="B2967" t="str">
            <v>도감 메뉴 접근</v>
          </cell>
        </row>
        <row r="2968">
          <cell r="A2968">
            <v>100299</v>
          </cell>
          <cell r="B2968" t="str">
            <v>에피소드 1 에필로그 감상</v>
          </cell>
        </row>
        <row r="2969">
          <cell r="A2969">
            <v>100300</v>
          </cell>
          <cell r="B2969" t="str">
            <v>에피소드 2 에필로그 감상</v>
          </cell>
        </row>
        <row r="2970">
          <cell r="A2970">
            <v>100301</v>
          </cell>
          <cell r="B2970" t="str">
            <v>에피소드 3 에필로그 감상</v>
          </cell>
        </row>
        <row r="2971">
          <cell r="A2971">
            <v>100302</v>
          </cell>
          <cell r="B2971" t="str">
            <v>에피소드 4 에필로그 감상</v>
          </cell>
        </row>
        <row r="2972">
          <cell r="A2972">
            <v>100303</v>
          </cell>
          <cell r="B2972" t="str">
            <v>에피소드 5 에필로그 감상</v>
          </cell>
        </row>
        <row r="2973">
          <cell r="A2973">
            <v>100304</v>
          </cell>
          <cell r="B2973" t="str">
            <v>에피소드 6 에필로그 감상</v>
          </cell>
        </row>
        <row r="2974">
          <cell r="A2974">
            <v>100305</v>
          </cell>
          <cell r="B2974" t="str">
            <v>에피소드 7 에필로그 감상</v>
          </cell>
        </row>
        <row r="2975">
          <cell r="A2975">
            <v>100306</v>
          </cell>
          <cell r="B2975" t="str">
            <v>에피소드 8 에필로그 감상</v>
          </cell>
        </row>
        <row r="2976">
          <cell r="A2976">
            <v>100307</v>
          </cell>
          <cell r="B2976" t="str">
            <v>에피소드 9 에필로그 감상</v>
          </cell>
        </row>
        <row r="2977">
          <cell r="A2977">
            <v>100308</v>
          </cell>
          <cell r="B2977" t="str">
            <v>에피소드 10 에필로그 감상</v>
          </cell>
        </row>
        <row r="2978">
          <cell r="A2978">
            <v>100309</v>
          </cell>
          <cell r="B2978" t="str">
            <v>에피소드 11 에필로그 감상</v>
          </cell>
        </row>
        <row r="2979">
          <cell r="A2979">
            <v>100310</v>
          </cell>
          <cell r="B2979" t="str">
            <v>에피소드 12 에필로그 감상</v>
          </cell>
        </row>
        <row r="2980">
          <cell r="A2980">
            <v>100311</v>
          </cell>
          <cell r="B2980" t="str">
            <v>에피소드 13 에필로그 감상</v>
          </cell>
        </row>
        <row r="2981">
          <cell r="A2981">
            <v>100312</v>
          </cell>
          <cell r="B2981" t="str">
            <v>에피소드 14 에필로그 감상</v>
          </cell>
        </row>
        <row r="2982">
          <cell r="A2982">
            <v>100313</v>
          </cell>
          <cell r="B2982" t="str">
            <v>에피소드 15 에필로그 감상</v>
          </cell>
        </row>
        <row r="2983">
          <cell r="A2983">
            <v>100314</v>
          </cell>
          <cell r="B2983" t="str">
            <v xml:space="preserve">에피소드 15 모두를 S랭크로 클리어 </v>
          </cell>
        </row>
        <row r="2984">
          <cell r="A2984">
            <v>105001</v>
          </cell>
          <cell r="B2984" t="str">
            <v>일일 도전과제 4개 달성</v>
          </cell>
        </row>
        <row r="2985">
          <cell r="A2985">
            <v>105002</v>
          </cell>
          <cell r="B2985" t="str">
            <v>동시에 2명 NPC 클리어</v>
          </cell>
        </row>
        <row r="2986">
          <cell r="A2986">
            <v>105003</v>
          </cell>
          <cell r="B2986" t="str">
            <v>동시에 3명 NPC 클리어</v>
          </cell>
        </row>
        <row r="2987">
          <cell r="A2987">
            <v>105004</v>
          </cell>
          <cell r="B2987" t="str">
            <v>동시에 4명 NPC 클리어</v>
          </cell>
        </row>
        <row r="2988">
          <cell r="A2988">
            <v>105005</v>
          </cell>
          <cell r="B2988" t="str">
            <v>동시에 5명 NPC 클리어</v>
          </cell>
        </row>
        <row r="2989">
          <cell r="A2989">
            <v>105006</v>
          </cell>
          <cell r="B2989" t="str">
            <v>동시에 6명 NPC 클리어</v>
          </cell>
        </row>
        <row r="2990">
          <cell r="A2990">
            <v>105007</v>
          </cell>
          <cell r="B2990" t="str">
            <v>동시에 2명 NPC에 행동</v>
          </cell>
        </row>
        <row r="2991">
          <cell r="A2991">
            <v>105008</v>
          </cell>
          <cell r="B2991" t="str">
            <v>동시에 3명 NPC에 행동</v>
          </cell>
        </row>
        <row r="2992">
          <cell r="A2992">
            <v>105009</v>
          </cell>
          <cell r="B2992" t="str">
            <v>동시에 4명 NPC에 행동</v>
          </cell>
        </row>
        <row r="2993">
          <cell r="A2993">
            <v>105010</v>
          </cell>
          <cell r="B2993" t="str">
            <v>동시에 5명 NPC에 행동</v>
          </cell>
        </row>
        <row r="2994">
          <cell r="A2994">
            <v>105011</v>
          </cell>
          <cell r="B2994" t="str">
            <v>동시에 6명 NPC에 행동</v>
          </cell>
        </row>
        <row r="2995">
          <cell r="A2995">
            <v>105012</v>
          </cell>
          <cell r="B2995" t="str">
            <v>동선에 5개의 Red가 포함된 상태로 행동</v>
          </cell>
        </row>
        <row r="2996">
          <cell r="A2996">
            <v>105013</v>
          </cell>
          <cell r="B2996" t="str">
            <v>동선에 5개의 Blue가 포함된 상태로 행동</v>
          </cell>
        </row>
        <row r="2997">
          <cell r="A2997">
            <v>105014</v>
          </cell>
          <cell r="B2997" t="str">
            <v>동선에 5개의 Orange가 포함된 상태로 행동</v>
          </cell>
        </row>
        <row r="2998">
          <cell r="A2998">
            <v>105015</v>
          </cell>
          <cell r="B2998" t="str">
            <v>동선에 5개의 Green가 포함된 상태로 행동</v>
          </cell>
        </row>
        <row r="2999">
          <cell r="A2999">
            <v>105016</v>
          </cell>
          <cell r="B2999" t="str">
            <v>동선에 5개의 Purple가 포함된 상태로 행동</v>
          </cell>
        </row>
        <row r="3000">
          <cell r="A3000">
            <v>105017</v>
          </cell>
          <cell r="B3000" t="str">
            <v>동선에 7개의 Red가 포함된 상태로 행동</v>
          </cell>
        </row>
        <row r="3001">
          <cell r="A3001">
            <v>105018</v>
          </cell>
          <cell r="B3001" t="str">
            <v>동선에 7개의 Blue가 포함된 상태로 행동</v>
          </cell>
        </row>
        <row r="3002">
          <cell r="A3002">
            <v>105019</v>
          </cell>
          <cell r="B3002" t="str">
            <v>동선에 7개의 Orange가 포함된 상태로 행동</v>
          </cell>
        </row>
        <row r="3003">
          <cell r="A3003">
            <v>105020</v>
          </cell>
          <cell r="B3003" t="str">
            <v>동선에 7개의 Green가 포함된 상태로 행동</v>
          </cell>
        </row>
        <row r="3004">
          <cell r="A3004">
            <v>105021</v>
          </cell>
          <cell r="B3004" t="str">
            <v>동선에 7개의 Purple가 포함된 상태로 행동</v>
          </cell>
        </row>
        <row r="3005">
          <cell r="A3005">
            <v>105022</v>
          </cell>
          <cell r="B3005" t="str">
            <v>동선에 10개의 Red가 포함된 상태로 행동</v>
          </cell>
        </row>
        <row r="3006">
          <cell r="A3006">
            <v>105023</v>
          </cell>
          <cell r="B3006" t="str">
            <v>동선에 10개의 Blue가 포함된 상태로 행동</v>
          </cell>
        </row>
        <row r="3007">
          <cell r="A3007">
            <v>105024</v>
          </cell>
          <cell r="B3007" t="str">
            <v>동선에 10개의 Orange가 포함된 상태로 행동</v>
          </cell>
        </row>
        <row r="3008">
          <cell r="A3008">
            <v>105025</v>
          </cell>
          <cell r="B3008" t="str">
            <v>동선에 10개의 Green가 포함된 상태로 행동</v>
          </cell>
        </row>
        <row r="3009">
          <cell r="A3009">
            <v>105026</v>
          </cell>
          <cell r="B3009" t="str">
            <v>동선에 10개의 Purple가 포함된 상태로 행동</v>
          </cell>
        </row>
        <row r="3010">
          <cell r="A3010">
            <v>105027</v>
          </cell>
          <cell r="B3010" t="str">
            <v>동선에 5개의 Red가 포함된 상태로 NPC 클리어</v>
          </cell>
        </row>
        <row r="3011">
          <cell r="A3011">
            <v>105028</v>
          </cell>
          <cell r="B3011" t="str">
            <v>동선에 5개의 Blue가 포함된 상태로 NPC 클리어</v>
          </cell>
        </row>
        <row r="3012">
          <cell r="A3012">
            <v>105029</v>
          </cell>
          <cell r="B3012" t="str">
            <v>동선에 5개의 Orange가 포함된 상태로 NPC 클리어</v>
          </cell>
        </row>
        <row r="3013">
          <cell r="A3013">
            <v>105030</v>
          </cell>
          <cell r="B3013" t="str">
            <v>동선에 5개의 Green가 포함된 상태로 NPC 클리어</v>
          </cell>
        </row>
        <row r="3014">
          <cell r="A3014">
            <v>105031</v>
          </cell>
          <cell r="B3014" t="str">
            <v>동선에 5개의 Purple가 포함된 상태로 NPC 클리어</v>
          </cell>
        </row>
        <row r="3015">
          <cell r="A3015">
            <v>105032</v>
          </cell>
          <cell r="B3015" t="str">
            <v>동선에 7개의 Red가 포함된 상태로 NPC 클리어</v>
          </cell>
        </row>
        <row r="3016">
          <cell r="A3016">
            <v>105033</v>
          </cell>
          <cell r="B3016" t="str">
            <v>동선에 7개의 Blue가 포함된 상태로 NPC 클리어</v>
          </cell>
        </row>
        <row r="3017">
          <cell r="A3017">
            <v>105034</v>
          </cell>
          <cell r="B3017" t="str">
            <v>동선에 7개의 Orange가 포함된 상태로 NPC 클리어</v>
          </cell>
        </row>
        <row r="3018">
          <cell r="A3018">
            <v>105035</v>
          </cell>
          <cell r="B3018" t="str">
            <v>동선에 7개의 Green가 포함된 상태로 NPC 클리어</v>
          </cell>
        </row>
        <row r="3019">
          <cell r="A3019">
            <v>105036</v>
          </cell>
          <cell r="B3019" t="str">
            <v>동선에 7개의 Purple가 포함된 상태로 NPC 클리어</v>
          </cell>
        </row>
        <row r="3020">
          <cell r="A3020">
            <v>105037</v>
          </cell>
          <cell r="B3020" t="str">
            <v>동선에 10개의 Red가 포함된 상태로 NPC 클리어</v>
          </cell>
        </row>
        <row r="3021">
          <cell r="A3021">
            <v>105038</v>
          </cell>
          <cell r="B3021" t="str">
            <v>동선에 10개의 Blue가 포함된 상태로 NPC 클리어</v>
          </cell>
        </row>
        <row r="3022">
          <cell r="A3022">
            <v>105039</v>
          </cell>
          <cell r="B3022" t="str">
            <v>동선에 10개의 Orange가 포함된 상태로 NPC 클리어</v>
          </cell>
        </row>
        <row r="3023">
          <cell r="A3023">
            <v>105040</v>
          </cell>
          <cell r="B3023" t="str">
            <v>동선에 10개의 Green가 포함된 상태로 NPC 클리어</v>
          </cell>
        </row>
        <row r="3024">
          <cell r="A3024">
            <v>105041</v>
          </cell>
          <cell r="B3024" t="str">
            <v>동선에 10개의 Purple가 포함된 상태로 NPC 클리어</v>
          </cell>
        </row>
        <row r="3025">
          <cell r="A3025">
            <v>105042</v>
          </cell>
          <cell r="B3025" t="str">
            <v>동시에 2명의 캐릭터 행동</v>
          </cell>
        </row>
        <row r="3026">
          <cell r="A3026">
            <v>105043</v>
          </cell>
          <cell r="B3026" t="str">
            <v>동시에 3명의 캐릭터 행동</v>
          </cell>
        </row>
        <row r="3027">
          <cell r="A3027">
            <v>105044</v>
          </cell>
          <cell r="B3027" t="str">
            <v>동시에 4명의 캐릭터 행동</v>
          </cell>
        </row>
        <row r="3028">
          <cell r="A3028">
            <v>105045</v>
          </cell>
          <cell r="B3028" t="str">
            <v>동시에 5명의 캐릭터 행동</v>
          </cell>
        </row>
        <row r="3029">
          <cell r="A3029">
            <v>105046</v>
          </cell>
          <cell r="B3029" t="str">
            <v>동시에 6명의 캐릭터 행동</v>
          </cell>
        </row>
        <row r="3030">
          <cell r="A3030">
            <v>105047</v>
          </cell>
          <cell r="B3030" t="str">
            <v>동시에 2명의 캐릭터 행동하여 NPC 클리어</v>
          </cell>
        </row>
        <row r="3031">
          <cell r="A3031">
            <v>105048</v>
          </cell>
          <cell r="B3031" t="str">
            <v>동시에 3명의 캐릭터 행동하여 NPC 클리어</v>
          </cell>
        </row>
        <row r="3032">
          <cell r="A3032">
            <v>105049</v>
          </cell>
          <cell r="B3032" t="str">
            <v>동시에 4명의 캐릭터 행동하여 NPC 클리어</v>
          </cell>
        </row>
        <row r="3033">
          <cell r="A3033">
            <v>105050</v>
          </cell>
          <cell r="B3033" t="str">
            <v>동시에 5명의 캐릭터 행동하여 NPC 클리어</v>
          </cell>
        </row>
        <row r="3034">
          <cell r="A3034">
            <v>105051</v>
          </cell>
          <cell r="B3034" t="str">
            <v>동시에 6명의 캐릭터 행동하여 NPC 클리어</v>
          </cell>
        </row>
        <row r="3035">
          <cell r="A3035">
            <v>105052</v>
          </cell>
          <cell r="B3035" t="str">
            <v>NPC의 불만제기를 한번도 받지 않고 스테이지 클리어</v>
          </cell>
        </row>
        <row r="3036">
          <cell r="A3036">
            <v>105053</v>
          </cell>
          <cell r="B3036" t="str">
            <v>NPC의 불만제기를 5회이상 받고 스테이지 클리어</v>
          </cell>
        </row>
        <row r="3037">
          <cell r="A3037">
            <v>105054</v>
          </cell>
          <cell r="B3037" t="str">
            <v>NPC의 불만제기를 10회이상 받고 스테이지 클리어</v>
          </cell>
        </row>
        <row r="3038">
          <cell r="A3038">
            <v>105055</v>
          </cell>
          <cell r="B3038" t="str">
            <v>액티브 스킬을 한명도 사용하지 않고 스테이지 클리어</v>
          </cell>
        </row>
        <row r="3039">
          <cell r="A3039">
            <v>105056</v>
          </cell>
          <cell r="B3039" t="str">
            <v>Red속성만으로 구성된 캐릭터로 스테이지 클리어(친구포함)</v>
          </cell>
        </row>
        <row r="3040">
          <cell r="A3040">
            <v>105057</v>
          </cell>
          <cell r="B3040" t="str">
            <v>Blue속성만으로 구성된 캐릭터로 스테이지 클리어(친구포함)</v>
          </cell>
        </row>
        <row r="3041">
          <cell r="A3041">
            <v>105058</v>
          </cell>
          <cell r="B3041" t="str">
            <v>Orange속성만으로 구성된 캐릭터로 스테이지 클리어(친구포함)</v>
          </cell>
        </row>
        <row r="3042">
          <cell r="A3042">
            <v>105059</v>
          </cell>
          <cell r="B3042" t="str">
            <v>Green속성만으로 구성된 캐릭터로 스테이지 클리어(친구포함)</v>
          </cell>
        </row>
        <row r="3043">
          <cell r="A3043">
            <v>105060</v>
          </cell>
          <cell r="B3043" t="str">
            <v>Purple속성만으로 구성된 캐릭터로 스테이지 클리어(친구포함)</v>
          </cell>
        </row>
        <row r="3044">
          <cell r="A3044">
            <v>105061</v>
          </cell>
          <cell r="B3044" t="str">
            <v>한 번의 행동만으로 1명의 NPC 클리어</v>
          </cell>
        </row>
        <row r="3045">
          <cell r="A3045">
            <v>105062</v>
          </cell>
          <cell r="B3045" t="str">
            <v>한 번의 행동만으로 2명의 NPC 클리어</v>
          </cell>
        </row>
        <row r="3046">
          <cell r="A3046">
            <v>105063</v>
          </cell>
          <cell r="B3046" t="str">
            <v>한 번의 행동만으로 3명의 NPC 클리어</v>
          </cell>
        </row>
        <row r="3047">
          <cell r="A3047">
            <v>105064</v>
          </cell>
          <cell r="B3047" t="str">
            <v>50콤보 이상 달성</v>
          </cell>
        </row>
        <row r="3048">
          <cell r="A3048">
            <v>105065</v>
          </cell>
          <cell r="B3048" t="str">
            <v>100콤보 이상 달성</v>
          </cell>
        </row>
        <row r="3049">
          <cell r="A3049">
            <v>105066</v>
          </cell>
          <cell r="B3049" t="str">
            <v>150콤보 이상 달성</v>
          </cell>
        </row>
        <row r="3050">
          <cell r="A3050">
            <v>105067</v>
          </cell>
          <cell r="B3050" t="str">
            <v>200콤보 이상 달성</v>
          </cell>
        </row>
        <row r="3051">
          <cell r="A3051">
            <v>105068</v>
          </cell>
          <cell r="B3051" t="str">
            <v>300콤보 이상 달성</v>
          </cell>
        </row>
        <row r="3052">
          <cell r="A3052">
            <v>105069</v>
          </cell>
          <cell r="B3052" t="str">
            <v>회전만으로 스테이지 클리어</v>
          </cell>
        </row>
        <row r="3053">
          <cell r="A3053">
            <v>105070</v>
          </cell>
          <cell r="B3053" t="str">
            <v>드래그앤 드랍(블록 이동)만으로 스테이지 클리어</v>
          </cell>
        </row>
        <row r="3054">
          <cell r="A3054">
            <v>105071</v>
          </cell>
          <cell r="B3054" t="str">
            <v>보스에게 스킬공격을 1회이상 받고 스테이지 클리어</v>
          </cell>
        </row>
        <row r="3055">
          <cell r="A3055">
            <v>105072</v>
          </cell>
          <cell r="B3055" t="str">
            <v>보스에게 스킬공격을 2회이상 받고 스테이지 클리어</v>
          </cell>
        </row>
        <row r="3056">
          <cell r="A3056">
            <v>105073</v>
          </cell>
          <cell r="B3056" t="str">
            <v>보스에게 스킬공격을 3회이상 받고 스테이지 클리어</v>
          </cell>
        </row>
        <row r="3057">
          <cell r="A3057">
            <v>105074</v>
          </cell>
          <cell r="B3057" t="str">
            <v>보스에게 스킬공격을 4회이상 받고 스테이지 클리어</v>
          </cell>
        </row>
        <row r="3058">
          <cell r="A3058">
            <v>105075</v>
          </cell>
          <cell r="B3058" t="str">
            <v>보스에게 스킬공격을 5회이상 받고 스테이지 클리어</v>
          </cell>
        </row>
        <row r="3059">
          <cell r="A3059">
            <v>105076</v>
          </cell>
          <cell r="B3059" t="str">
            <v>정신력이 50% 이하인 상태에서 스테이지 클리어</v>
          </cell>
        </row>
        <row r="3060">
          <cell r="A3060">
            <v>105077</v>
          </cell>
          <cell r="B3060" t="str">
            <v>정신력이 30% 이하인 상태에서 스테이지 클리어</v>
          </cell>
        </row>
        <row r="3061">
          <cell r="A3061">
            <v>105078</v>
          </cell>
          <cell r="B3061" t="str">
            <v>정신력이 10% 이하인 상태에서 스테이지 클리어</v>
          </cell>
        </row>
        <row r="3062">
          <cell r="A3062">
            <v>105079</v>
          </cell>
          <cell r="B3062" t="str">
            <v>한번에 블록 5개 파괴</v>
          </cell>
        </row>
        <row r="3063">
          <cell r="A3063">
            <v>105080</v>
          </cell>
          <cell r="B3063" t="str">
            <v>한번에 블록 10개 파괴</v>
          </cell>
        </row>
        <row r="3064">
          <cell r="A3064">
            <v>105081</v>
          </cell>
          <cell r="B3064" t="str">
            <v>한번에 블록 15개 파괴</v>
          </cell>
        </row>
        <row r="3065">
          <cell r="A3065">
            <v>105082</v>
          </cell>
          <cell r="B3065" t="str">
            <v>한번에 블록 20개 파괴</v>
          </cell>
        </row>
        <row r="3066">
          <cell r="A3066">
            <v>105083</v>
          </cell>
          <cell r="B3066" t="str">
            <v>한번에 행동력 1000이상</v>
          </cell>
        </row>
        <row r="3067">
          <cell r="A3067">
            <v>105084</v>
          </cell>
          <cell r="B3067" t="str">
            <v>한번에 행동력 2000이상</v>
          </cell>
        </row>
        <row r="3068">
          <cell r="A3068">
            <v>105085</v>
          </cell>
          <cell r="B3068" t="str">
            <v>한번에 행동력 3000이상</v>
          </cell>
        </row>
        <row r="3069">
          <cell r="A3069">
            <v>105086</v>
          </cell>
          <cell r="B3069" t="str">
            <v>한번에 행동력 4000이상</v>
          </cell>
        </row>
        <row r="3070">
          <cell r="A3070">
            <v>105087</v>
          </cell>
          <cell r="B3070" t="str">
            <v>한번에 행동력 5000이상</v>
          </cell>
        </row>
        <row r="3071">
          <cell r="A3071">
            <v>105088</v>
          </cell>
          <cell r="B3071" t="str">
            <v>한번에 행동력 6000이상</v>
          </cell>
        </row>
        <row r="3072">
          <cell r="A3072">
            <v>105089</v>
          </cell>
          <cell r="B3072" t="str">
            <v>한번에 행동력 7000이상</v>
          </cell>
        </row>
        <row r="3073">
          <cell r="A3073">
            <v>105090</v>
          </cell>
          <cell r="B3073" t="str">
            <v>한번에 행동력 8000이상</v>
          </cell>
        </row>
        <row r="3074">
          <cell r="A3074">
            <v>105091</v>
          </cell>
          <cell r="B3074" t="str">
            <v>한번에 행동력 9000이상</v>
          </cell>
        </row>
        <row r="3075">
          <cell r="A3075">
            <v>105092</v>
          </cell>
          <cell r="B3075" t="str">
            <v>한번에 행동력 10000이상</v>
          </cell>
        </row>
        <row r="3076">
          <cell r="A3076">
            <v>105093</v>
          </cell>
          <cell r="B3076" t="str">
            <v>한번에 50 회복</v>
          </cell>
        </row>
        <row r="3077">
          <cell r="A3077">
            <v>105094</v>
          </cell>
          <cell r="B3077" t="str">
            <v>한번에 200회복</v>
          </cell>
        </row>
        <row r="3078">
          <cell r="A3078">
            <v>105095</v>
          </cell>
          <cell r="B3078" t="str">
            <v>한번에 400회복</v>
          </cell>
        </row>
        <row r="3079">
          <cell r="A3079">
            <v>105096</v>
          </cell>
          <cell r="B3079" t="str">
            <v>한번에 1000회복</v>
          </cell>
        </row>
        <row r="3080">
          <cell r="A3080">
            <v>105097</v>
          </cell>
          <cell r="B3080" t="str">
            <v>연속 재도전 1회 달성</v>
          </cell>
        </row>
        <row r="3081">
          <cell r="A3081">
            <v>105098</v>
          </cell>
          <cell r="B3081" t="str">
            <v>연속 재도전 2회 달성</v>
          </cell>
        </row>
        <row r="3082">
          <cell r="A3082">
            <v>105099</v>
          </cell>
          <cell r="B3082" t="str">
            <v>연속 재도전 3회 달성</v>
          </cell>
        </row>
        <row r="3083">
          <cell r="A3083">
            <v>105100</v>
          </cell>
          <cell r="B3083" t="str">
            <v>추가 연결 1회 이상 달성</v>
          </cell>
        </row>
        <row r="3084">
          <cell r="A3084">
            <v>105101</v>
          </cell>
          <cell r="B3084" t="str">
            <v>추가 연결 2회 이상 달성</v>
          </cell>
        </row>
        <row r="3085">
          <cell r="A3085">
            <v>105102</v>
          </cell>
          <cell r="B3085" t="str">
            <v>추가 연결 3회 이상 달성</v>
          </cell>
        </row>
        <row r="3086">
          <cell r="A3086">
            <v>105103</v>
          </cell>
          <cell r="B3086" t="str">
            <v>스테이지에서 블럭을 깬 개수가 200개이상일 때</v>
          </cell>
        </row>
        <row r="3087">
          <cell r="A3087">
            <v>105104</v>
          </cell>
          <cell r="B3087" t="str">
            <v>스테이지에서 블럭을 깬 개수가 250개이상일 때</v>
          </cell>
        </row>
        <row r="3088">
          <cell r="A3088">
            <v>105105</v>
          </cell>
          <cell r="B3088" t="str">
            <v>스테이지에서 블럭을 깬 개수가 300개이상일 때</v>
          </cell>
        </row>
        <row r="3089">
          <cell r="A3089">
            <v>105106</v>
          </cell>
          <cell r="B3089" t="str">
            <v>스테이지에서 블럭을 깬 개수가 400개이상일 때</v>
          </cell>
        </row>
        <row r="3090">
          <cell r="A3090">
            <v>105107</v>
          </cell>
          <cell r="B3090" t="str">
            <v>스테이지에서 블럭을 깬 개수가 500개이상일 때</v>
          </cell>
        </row>
        <row r="3091">
          <cell r="A3091">
            <v>105108</v>
          </cell>
          <cell r="B3091" t="str">
            <v>스테이지 클리어 시 행동한 전체량이 10000이상일 때</v>
          </cell>
        </row>
        <row r="3092">
          <cell r="A3092">
            <v>105109</v>
          </cell>
          <cell r="B3092" t="str">
            <v>스테이지 클리어 시 행동한 전체량이 20000이상일 때</v>
          </cell>
        </row>
        <row r="3093">
          <cell r="A3093">
            <v>105110</v>
          </cell>
          <cell r="B3093" t="str">
            <v>스테이지 클리어 시 행동한 전체량이 30000이상일 때</v>
          </cell>
        </row>
        <row r="3094">
          <cell r="A3094">
            <v>105111</v>
          </cell>
          <cell r="B3094" t="str">
            <v>스테이지 클리어 시 행동한 전체량이 40000이상일 때</v>
          </cell>
        </row>
        <row r="3095">
          <cell r="A3095">
            <v>105112</v>
          </cell>
          <cell r="B3095" t="str">
            <v>스테이지 클리어 시 행동한 전체량이 50000이상일 때</v>
          </cell>
        </row>
        <row r="3096">
          <cell r="A3096">
            <v>105113</v>
          </cell>
          <cell r="B3096" t="str">
            <v>스테이지 클리어 시 3회이상 액티브스킬 사용</v>
          </cell>
        </row>
        <row r="3097">
          <cell r="A3097">
            <v>105114</v>
          </cell>
          <cell r="B3097" t="str">
            <v>스테이지 클리어 시 5회이상 액티브스킬 사용</v>
          </cell>
        </row>
        <row r="3098">
          <cell r="A3098">
            <v>105115</v>
          </cell>
          <cell r="B3098" t="str">
            <v>스테이지 클리어 시 7회이상 액티브스킬 사용</v>
          </cell>
        </row>
        <row r="3099">
          <cell r="A3099">
            <v>105116</v>
          </cell>
          <cell r="B3099" t="str">
            <v>스테이지 클리어 시 10회이상 액티브스킬 사용</v>
          </cell>
        </row>
        <row r="3100">
          <cell r="A3100">
            <v>105117</v>
          </cell>
          <cell r="B3100" t="str">
            <v>스테이지 클리어 시 20회이상 액티브스킬 사용</v>
          </cell>
        </row>
        <row r="3101">
          <cell r="A3101">
            <v>105118</v>
          </cell>
          <cell r="B3101" t="str">
            <v>블록 이동을 10회 이상 사용 시</v>
          </cell>
        </row>
        <row r="3102">
          <cell r="A3102">
            <v>105119</v>
          </cell>
          <cell r="B3102" t="str">
            <v>블록 이동을 20회 이상 사용 시</v>
          </cell>
        </row>
        <row r="3103">
          <cell r="A3103">
            <v>105120</v>
          </cell>
          <cell r="B3103" t="str">
            <v>블록 이동을 30회 이상 사용 시</v>
          </cell>
        </row>
        <row r="3104">
          <cell r="A3104">
            <v>105121</v>
          </cell>
          <cell r="B3104" t="str">
            <v>블록 이동을 40회 이상 사용 시</v>
          </cell>
        </row>
        <row r="3105">
          <cell r="A3105">
            <v>105122</v>
          </cell>
          <cell r="B3105" t="str">
            <v>블록 이동을 50회 이상 사용 시</v>
          </cell>
        </row>
        <row r="3106">
          <cell r="A3106">
            <v>105123</v>
          </cell>
          <cell r="B3106" t="str">
            <v>블록 회전을 50이상 사용시</v>
          </cell>
        </row>
        <row r="3107">
          <cell r="A3107">
            <v>105124</v>
          </cell>
          <cell r="B3107" t="str">
            <v>블록 회전을 100이상 사용시</v>
          </cell>
        </row>
        <row r="3108">
          <cell r="A3108">
            <v>105125</v>
          </cell>
          <cell r="B3108" t="str">
            <v>블록 회전을 150이상 사용시</v>
          </cell>
        </row>
        <row r="3109">
          <cell r="A3109">
            <v>105126</v>
          </cell>
          <cell r="B3109" t="str">
            <v>블록 회전을 200이상 사용시</v>
          </cell>
        </row>
        <row r="3110">
          <cell r="A3110">
            <v>105127</v>
          </cell>
          <cell r="B3110" t="str">
            <v>블록 회전을 250이상 사용시</v>
          </cell>
        </row>
        <row r="3111">
          <cell r="A3111">
            <v>106001</v>
          </cell>
          <cell r="B3111" t="str">
            <v>주간 도전과제 7개 달성</v>
          </cell>
        </row>
        <row r="3112">
          <cell r="A3112">
            <v>106002</v>
          </cell>
          <cell r="B3112" t="str">
            <v>동시에 2명 NPC 클리어</v>
          </cell>
        </row>
        <row r="3113">
          <cell r="A3113">
            <v>106003</v>
          </cell>
          <cell r="B3113" t="str">
            <v>동시에 3명 NPC 클리어</v>
          </cell>
        </row>
        <row r="3114">
          <cell r="A3114">
            <v>106004</v>
          </cell>
          <cell r="B3114" t="str">
            <v>동시에 4명 NPC 클리어</v>
          </cell>
        </row>
        <row r="3115">
          <cell r="A3115">
            <v>106005</v>
          </cell>
          <cell r="B3115" t="str">
            <v>동시에 5명 NPC 클리어</v>
          </cell>
        </row>
        <row r="3116">
          <cell r="A3116">
            <v>106006</v>
          </cell>
          <cell r="B3116" t="str">
            <v>동시에 6명 NPC 클리어</v>
          </cell>
        </row>
        <row r="3117">
          <cell r="A3117">
            <v>106007</v>
          </cell>
          <cell r="B3117" t="str">
            <v>동시에 2명 NPC에 행동</v>
          </cell>
        </row>
        <row r="3118">
          <cell r="A3118">
            <v>106008</v>
          </cell>
          <cell r="B3118" t="str">
            <v>동시에 3명 NPC에 행동</v>
          </cell>
        </row>
        <row r="3119">
          <cell r="A3119">
            <v>106009</v>
          </cell>
          <cell r="B3119" t="str">
            <v>동시에 4명 NPC에 행동</v>
          </cell>
        </row>
        <row r="3120">
          <cell r="A3120">
            <v>106010</v>
          </cell>
          <cell r="B3120" t="str">
            <v>동시에 5명 NPC에 행동</v>
          </cell>
        </row>
        <row r="3121">
          <cell r="A3121">
            <v>106011</v>
          </cell>
          <cell r="B3121" t="str">
            <v>동시에 6명 NPC에 행동</v>
          </cell>
        </row>
        <row r="3122">
          <cell r="A3122">
            <v>106012</v>
          </cell>
          <cell r="B3122" t="str">
            <v>동선에 5개의 Red가 포함된 상태로 행동</v>
          </cell>
        </row>
        <row r="3123">
          <cell r="A3123">
            <v>106013</v>
          </cell>
          <cell r="B3123" t="str">
            <v>동선에 5개의 Blue가 포함된 상태로 행동</v>
          </cell>
        </row>
        <row r="3124">
          <cell r="A3124">
            <v>106014</v>
          </cell>
          <cell r="B3124" t="str">
            <v>동선에 5개의 Orange가 포함된 상태로 행동</v>
          </cell>
        </row>
        <row r="3125">
          <cell r="A3125">
            <v>106015</v>
          </cell>
          <cell r="B3125" t="str">
            <v>동선에 5개의 Green가 포함된 상태로 행동</v>
          </cell>
        </row>
        <row r="3126">
          <cell r="A3126">
            <v>106016</v>
          </cell>
          <cell r="B3126" t="str">
            <v>동선에 5개의 Purple가 포함된 상태로 행동</v>
          </cell>
        </row>
        <row r="3127">
          <cell r="A3127">
            <v>106017</v>
          </cell>
          <cell r="B3127" t="str">
            <v>동선에 7개의 Red가 포함된 상태로 행동</v>
          </cell>
        </row>
        <row r="3128">
          <cell r="A3128">
            <v>106018</v>
          </cell>
          <cell r="B3128" t="str">
            <v>동선에 7개의 Blue가 포함된 상태로 행동</v>
          </cell>
        </row>
        <row r="3129">
          <cell r="A3129">
            <v>106019</v>
          </cell>
          <cell r="B3129" t="str">
            <v>동선에 7개의 Orange가 포함된 상태로 행동</v>
          </cell>
        </row>
        <row r="3130">
          <cell r="A3130">
            <v>106020</v>
          </cell>
          <cell r="B3130" t="str">
            <v>동선에 7개의 Green가 포함된 상태로 행동</v>
          </cell>
        </row>
        <row r="3131">
          <cell r="A3131">
            <v>106021</v>
          </cell>
          <cell r="B3131" t="str">
            <v>동선에 7개의 Purple가 포함된 상태로 행동</v>
          </cell>
        </row>
        <row r="3132">
          <cell r="A3132">
            <v>106022</v>
          </cell>
          <cell r="B3132" t="str">
            <v>동선에 10개의 Red가 포함된 상태로 행동</v>
          </cell>
        </row>
        <row r="3133">
          <cell r="A3133">
            <v>106023</v>
          </cell>
          <cell r="B3133" t="str">
            <v>동선에 10개의 Blue가 포함된 상태로 행동</v>
          </cell>
        </row>
        <row r="3134">
          <cell r="A3134">
            <v>106024</v>
          </cell>
          <cell r="B3134" t="str">
            <v>동선에 10개의 Orange가 포함된 상태로 행동</v>
          </cell>
        </row>
        <row r="3135">
          <cell r="A3135">
            <v>106025</v>
          </cell>
          <cell r="B3135" t="str">
            <v>동선에 10개의 Green가 포함된 상태로 행동</v>
          </cell>
        </row>
        <row r="3136">
          <cell r="A3136">
            <v>106026</v>
          </cell>
          <cell r="B3136" t="str">
            <v>동선에 10개의 Purple가 포함된 상태로 행동</v>
          </cell>
        </row>
        <row r="3137">
          <cell r="A3137">
            <v>106027</v>
          </cell>
          <cell r="B3137" t="str">
            <v>동선에 5개의 Red가 포함된 상태로 NPC 클리어</v>
          </cell>
        </row>
        <row r="3138">
          <cell r="A3138">
            <v>106028</v>
          </cell>
          <cell r="B3138" t="str">
            <v>동선에 5개의 Blue가 포함된 상태로 NPC 클리어</v>
          </cell>
        </row>
        <row r="3139">
          <cell r="A3139">
            <v>106029</v>
          </cell>
          <cell r="B3139" t="str">
            <v>동선에 5개의 Orange가 포함된 상태로 NPC 클리어</v>
          </cell>
        </row>
        <row r="3140">
          <cell r="A3140">
            <v>106030</v>
          </cell>
          <cell r="B3140" t="str">
            <v>동선에 5개의 Green가 포함된 상태로 NPC 클리어</v>
          </cell>
        </row>
        <row r="3141">
          <cell r="A3141">
            <v>106031</v>
          </cell>
          <cell r="B3141" t="str">
            <v>동선에 5개의 Purple가 포함된 상태로 NPC 클리어</v>
          </cell>
        </row>
        <row r="3142">
          <cell r="A3142">
            <v>106032</v>
          </cell>
          <cell r="B3142" t="str">
            <v>동선에 7개의 Red가 포함된 상태로 NPC 클리어</v>
          </cell>
        </row>
        <row r="3143">
          <cell r="A3143">
            <v>106033</v>
          </cell>
          <cell r="B3143" t="str">
            <v>동선에 7개의 Blue가 포함된 상태로 NPC 클리어</v>
          </cell>
        </row>
        <row r="3144">
          <cell r="A3144">
            <v>106034</v>
          </cell>
          <cell r="B3144" t="str">
            <v>동선에 7개의 Orange가 포함된 상태로 NPC 클리어</v>
          </cell>
        </row>
        <row r="3145">
          <cell r="A3145">
            <v>106035</v>
          </cell>
          <cell r="B3145" t="str">
            <v>동선에 7개의 Green가 포함된 상태로 NPC 클리어</v>
          </cell>
        </row>
        <row r="3146">
          <cell r="A3146">
            <v>106036</v>
          </cell>
          <cell r="B3146" t="str">
            <v>동선에 7개의 Purple가 포함된 상태로 NPC 클리어</v>
          </cell>
        </row>
        <row r="3147">
          <cell r="A3147">
            <v>106037</v>
          </cell>
          <cell r="B3147" t="str">
            <v>동선에 10개의 Red가 포함된 상태로 NPC 클리어</v>
          </cell>
        </row>
        <row r="3148">
          <cell r="A3148">
            <v>106038</v>
          </cell>
          <cell r="B3148" t="str">
            <v>동선에 10개의 Blue가 포함된 상태로 NPC 클리어</v>
          </cell>
        </row>
        <row r="3149">
          <cell r="A3149">
            <v>106039</v>
          </cell>
          <cell r="B3149" t="str">
            <v>동선에 10개의 Orange가 포함된 상태로 NPC 클리어</v>
          </cell>
        </row>
        <row r="3150">
          <cell r="A3150">
            <v>106040</v>
          </cell>
          <cell r="B3150" t="str">
            <v>동선에 10개의 Green가 포함된 상태로 NPC 클리어</v>
          </cell>
        </row>
        <row r="3151">
          <cell r="A3151">
            <v>106041</v>
          </cell>
          <cell r="B3151" t="str">
            <v>동선에 10개의 Purple가 포함된 상태로 NPC 클리어</v>
          </cell>
        </row>
        <row r="3152">
          <cell r="A3152">
            <v>106042</v>
          </cell>
          <cell r="B3152" t="str">
            <v>동시에 2명의 캐릭터 행동</v>
          </cell>
        </row>
        <row r="3153">
          <cell r="A3153">
            <v>106043</v>
          </cell>
          <cell r="B3153" t="str">
            <v>동시에 3명의 캐릭터 행동</v>
          </cell>
        </row>
        <row r="3154">
          <cell r="A3154">
            <v>106044</v>
          </cell>
          <cell r="B3154" t="str">
            <v>동시에 4명의 캐릭터 행동</v>
          </cell>
        </row>
        <row r="3155">
          <cell r="A3155">
            <v>106045</v>
          </cell>
          <cell r="B3155" t="str">
            <v>동시에 5명의 캐릭터 행동</v>
          </cell>
        </row>
        <row r="3156">
          <cell r="A3156">
            <v>106046</v>
          </cell>
          <cell r="B3156" t="str">
            <v>동시에 6명의 캐릭터 행동</v>
          </cell>
        </row>
        <row r="3157">
          <cell r="A3157">
            <v>106047</v>
          </cell>
          <cell r="B3157" t="str">
            <v>동시에 2명의 캐릭터 행동하여 NPC 클리어</v>
          </cell>
        </row>
        <row r="3158">
          <cell r="A3158">
            <v>106048</v>
          </cell>
          <cell r="B3158" t="str">
            <v>동시에 3명의 캐릭터 행동하여 NPC 클리어</v>
          </cell>
        </row>
        <row r="3159">
          <cell r="A3159">
            <v>106049</v>
          </cell>
          <cell r="B3159" t="str">
            <v>동시에 4명의 캐릭터 행동하여 NPC 클리어</v>
          </cell>
        </row>
        <row r="3160">
          <cell r="A3160">
            <v>106050</v>
          </cell>
          <cell r="B3160" t="str">
            <v>동시에 5명의 캐릭터 행동하여 NPC 클리어</v>
          </cell>
        </row>
        <row r="3161">
          <cell r="A3161">
            <v>106051</v>
          </cell>
          <cell r="B3161" t="str">
            <v>동시에 6명의 캐릭터 행동하여 NPC 클리어</v>
          </cell>
        </row>
        <row r="3162">
          <cell r="A3162">
            <v>106052</v>
          </cell>
          <cell r="B3162" t="str">
            <v>NPC의 불만제기를 한번도 받지 않고 스테이지 클리어</v>
          </cell>
        </row>
        <row r="3163">
          <cell r="A3163">
            <v>106053</v>
          </cell>
          <cell r="B3163" t="str">
            <v>NPC의 불만제기를 5회이상 받고 스테이지 클리어</v>
          </cell>
        </row>
        <row r="3164">
          <cell r="A3164">
            <v>106054</v>
          </cell>
          <cell r="B3164" t="str">
            <v>NPC의 불만제기를 10회이상 받고 스테이지 클리어</v>
          </cell>
        </row>
        <row r="3165">
          <cell r="A3165">
            <v>106055</v>
          </cell>
          <cell r="B3165" t="str">
            <v>액티브 스킬을 한명도 사용하지 않고 스테이지 클리어</v>
          </cell>
        </row>
        <row r="3166">
          <cell r="A3166">
            <v>106056</v>
          </cell>
          <cell r="B3166" t="str">
            <v>Red속성만으로 구성된 캐릭터로 스테이지 클리어(친구포함)</v>
          </cell>
        </row>
        <row r="3167">
          <cell r="A3167">
            <v>106057</v>
          </cell>
          <cell r="B3167" t="str">
            <v>Blue속성만으로 구성된 캐릭터로 스테이지 클리어(친구포함)</v>
          </cell>
        </row>
        <row r="3168">
          <cell r="A3168">
            <v>106058</v>
          </cell>
          <cell r="B3168" t="str">
            <v>Orange속성만으로 구성된 캐릭터로 스테이지 클리어(친구포함)</v>
          </cell>
        </row>
        <row r="3169">
          <cell r="A3169">
            <v>106059</v>
          </cell>
          <cell r="B3169" t="str">
            <v>Green속성만으로 구성된 캐릭터로 스테이지 클리어(친구포함)</v>
          </cell>
        </row>
        <row r="3170">
          <cell r="A3170">
            <v>106060</v>
          </cell>
          <cell r="B3170" t="str">
            <v>Purple속성만으로 구성된 캐릭터로 스테이지 클리어(친구포함)</v>
          </cell>
        </row>
        <row r="3171">
          <cell r="A3171">
            <v>106061</v>
          </cell>
          <cell r="B3171" t="str">
            <v>한 번의 행동만으로 1명의 NPC 클리어</v>
          </cell>
        </row>
        <row r="3172">
          <cell r="A3172">
            <v>106062</v>
          </cell>
          <cell r="B3172" t="str">
            <v>한 번의 행동만으로 2명의 NPC 클리어</v>
          </cell>
        </row>
        <row r="3173">
          <cell r="A3173">
            <v>106063</v>
          </cell>
          <cell r="B3173" t="str">
            <v>한 번의 행동만으로 3명의 NPC 클리어</v>
          </cell>
        </row>
        <row r="3174">
          <cell r="A3174">
            <v>106064</v>
          </cell>
          <cell r="B3174" t="str">
            <v>50콤보 이상 달성</v>
          </cell>
        </row>
        <row r="3175">
          <cell r="A3175">
            <v>106065</v>
          </cell>
          <cell r="B3175" t="str">
            <v>100콤보 이상 달성</v>
          </cell>
        </row>
        <row r="3176">
          <cell r="A3176">
            <v>106066</v>
          </cell>
          <cell r="B3176" t="str">
            <v>150콤보 이상 달성</v>
          </cell>
        </row>
        <row r="3177">
          <cell r="A3177">
            <v>106067</v>
          </cell>
          <cell r="B3177" t="str">
            <v>200콤보 이상 달성</v>
          </cell>
        </row>
        <row r="3178">
          <cell r="A3178">
            <v>106068</v>
          </cell>
          <cell r="B3178" t="str">
            <v>300콤보 이상 달성</v>
          </cell>
        </row>
        <row r="3179">
          <cell r="A3179">
            <v>106069</v>
          </cell>
          <cell r="B3179" t="str">
            <v>회전만으로 스테이지 클리어</v>
          </cell>
        </row>
        <row r="3180">
          <cell r="A3180">
            <v>106070</v>
          </cell>
          <cell r="B3180" t="str">
            <v>드래그앤 드랍(블록 이동)만으로 스테이지 클리어</v>
          </cell>
        </row>
        <row r="3181">
          <cell r="A3181">
            <v>106071</v>
          </cell>
          <cell r="B3181" t="str">
            <v>보스에게 스킬공격을 1회이상 받고 스테이지 클리어</v>
          </cell>
        </row>
        <row r="3182">
          <cell r="A3182">
            <v>106072</v>
          </cell>
          <cell r="B3182" t="str">
            <v>보스에게 스킬공격을 2회이상 받고 스테이지 클리어</v>
          </cell>
        </row>
        <row r="3183">
          <cell r="A3183">
            <v>106073</v>
          </cell>
          <cell r="B3183" t="str">
            <v>보스에게 스킬공격을 3회이상 받고 스테이지 클리어</v>
          </cell>
        </row>
        <row r="3184">
          <cell r="A3184">
            <v>106074</v>
          </cell>
          <cell r="B3184" t="str">
            <v>보스에게 스킬공격을 4회이상 받고 스테이지 클리어</v>
          </cell>
        </row>
        <row r="3185">
          <cell r="A3185">
            <v>106075</v>
          </cell>
          <cell r="B3185" t="str">
            <v>보스에게 스킬공격을 5회이상 받고 스테이지 클리어</v>
          </cell>
        </row>
        <row r="3186">
          <cell r="A3186">
            <v>106076</v>
          </cell>
          <cell r="B3186" t="str">
            <v>정신력이 50% 이하인 상태에서 스테이지 클리어</v>
          </cell>
        </row>
        <row r="3187">
          <cell r="A3187">
            <v>106077</v>
          </cell>
          <cell r="B3187" t="str">
            <v>정신력이 30% 이하인 상태에서 스테이지 클리어</v>
          </cell>
        </row>
        <row r="3188">
          <cell r="A3188">
            <v>106078</v>
          </cell>
          <cell r="B3188" t="str">
            <v>정신력이 10% 이하인 상태에서 스테이지 클리어</v>
          </cell>
        </row>
        <row r="3189">
          <cell r="A3189">
            <v>106079</v>
          </cell>
          <cell r="B3189" t="str">
            <v>한번에 블록 5개 파괴</v>
          </cell>
        </row>
        <row r="3190">
          <cell r="A3190">
            <v>106080</v>
          </cell>
          <cell r="B3190" t="str">
            <v>한번에 블록 10개 파괴</v>
          </cell>
        </row>
        <row r="3191">
          <cell r="A3191">
            <v>106081</v>
          </cell>
          <cell r="B3191" t="str">
            <v>한번에 블록 15개 파괴</v>
          </cell>
        </row>
        <row r="3192">
          <cell r="A3192">
            <v>106082</v>
          </cell>
          <cell r="B3192" t="str">
            <v>한번에 블록 20개 파괴</v>
          </cell>
        </row>
        <row r="3193">
          <cell r="A3193">
            <v>106083</v>
          </cell>
          <cell r="B3193" t="str">
            <v>한번에 행동력 1000이상</v>
          </cell>
        </row>
        <row r="3194">
          <cell r="A3194">
            <v>106084</v>
          </cell>
          <cell r="B3194" t="str">
            <v>한번에 행동력 2000이상</v>
          </cell>
        </row>
        <row r="3195">
          <cell r="A3195">
            <v>106085</v>
          </cell>
          <cell r="B3195" t="str">
            <v>한번에 행동력 3000이상</v>
          </cell>
        </row>
        <row r="3196">
          <cell r="A3196">
            <v>106086</v>
          </cell>
          <cell r="B3196" t="str">
            <v>한번에 행동력 4000이상</v>
          </cell>
        </row>
        <row r="3197">
          <cell r="A3197">
            <v>106087</v>
          </cell>
          <cell r="B3197" t="str">
            <v>한번에 행동력 5000이상</v>
          </cell>
        </row>
        <row r="3198">
          <cell r="A3198">
            <v>106088</v>
          </cell>
          <cell r="B3198" t="str">
            <v>한번에 행동력 6000이상</v>
          </cell>
        </row>
        <row r="3199">
          <cell r="A3199">
            <v>106089</v>
          </cell>
          <cell r="B3199" t="str">
            <v>한번에 행동력 7000이상</v>
          </cell>
        </row>
        <row r="3200">
          <cell r="A3200">
            <v>106090</v>
          </cell>
          <cell r="B3200" t="str">
            <v>한번에 행동력 8000이상</v>
          </cell>
        </row>
        <row r="3201">
          <cell r="A3201">
            <v>106091</v>
          </cell>
          <cell r="B3201" t="str">
            <v>한번에 행동력 9000이상</v>
          </cell>
        </row>
        <row r="3202">
          <cell r="A3202">
            <v>106092</v>
          </cell>
          <cell r="B3202" t="str">
            <v>한번에 행동력 10000이상</v>
          </cell>
        </row>
        <row r="3203">
          <cell r="A3203">
            <v>106093</v>
          </cell>
          <cell r="B3203" t="str">
            <v>한번에 50 회복</v>
          </cell>
        </row>
        <row r="3204">
          <cell r="A3204">
            <v>106094</v>
          </cell>
          <cell r="B3204" t="str">
            <v>한번에 200회복</v>
          </cell>
        </row>
        <row r="3205">
          <cell r="A3205">
            <v>106095</v>
          </cell>
          <cell r="B3205" t="str">
            <v>한번에 400회복</v>
          </cell>
        </row>
        <row r="3206">
          <cell r="A3206">
            <v>106096</v>
          </cell>
          <cell r="B3206" t="str">
            <v>한번에 1000회복</v>
          </cell>
        </row>
        <row r="3207">
          <cell r="A3207">
            <v>106097</v>
          </cell>
          <cell r="B3207" t="str">
            <v>연속 재도전 1회 달성</v>
          </cell>
        </row>
        <row r="3208">
          <cell r="A3208">
            <v>106098</v>
          </cell>
          <cell r="B3208" t="str">
            <v>연속 재도전 2회 달성</v>
          </cell>
        </row>
        <row r="3209">
          <cell r="A3209">
            <v>106099</v>
          </cell>
          <cell r="B3209" t="str">
            <v>연속 재도전 3회 달성</v>
          </cell>
        </row>
        <row r="3210">
          <cell r="A3210">
            <v>106100</v>
          </cell>
          <cell r="B3210" t="str">
            <v>추가 연결 1회 이상 달성</v>
          </cell>
        </row>
        <row r="3211">
          <cell r="A3211">
            <v>106101</v>
          </cell>
          <cell r="B3211" t="str">
            <v>추가 연결 2회 이상 달성</v>
          </cell>
        </row>
        <row r="3212">
          <cell r="A3212">
            <v>106102</v>
          </cell>
          <cell r="B3212" t="str">
            <v>추가 연결 3회 이상 달성</v>
          </cell>
        </row>
        <row r="3213">
          <cell r="A3213">
            <v>106103</v>
          </cell>
          <cell r="B3213" t="str">
            <v>추가 연결 3회 이상 달성</v>
          </cell>
        </row>
        <row r="3214">
          <cell r="A3214">
            <v>106104</v>
          </cell>
          <cell r="B3214" t="str">
            <v>스테이지에서 블럭을 깬 개수가 200개이상일 때</v>
          </cell>
        </row>
        <row r="3215">
          <cell r="A3215">
            <v>106105</v>
          </cell>
          <cell r="B3215" t="str">
            <v>스테이지에서 블럭을 깬 개수가 250개이상일 때</v>
          </cell>
        </row>
        <row r="3216">
          <cell r="A3216">
            <v>106106</v>
          </cell>
          <cell r="B3216" t="str">
            <v>스테이지에서 블럭을 깬 개수가 300개이상일 때</v>
          </cell>
        </row>
        <row r="3217">
          <cell r="A3217">
            <v>106107</v>
          </cell>
          <cell r="B3217" t="str">
            <v>스테이지에서 블럭을 깬 개수가 400개이상일 때</v>
          </cell>
        </row>
        <row r="3218">
          <cell r="A3218">
            <v>106108</v>
          </cell>
          <cell r="B3218" t="str">
            <v>스테이지에서 블럭을 깬 개수가 500개이상일 때</v>
          </cell>
        </row>
        <row r="3219">
          <cell r="A3219">
            <v>106109</v>
          </cell>
          <cell r="B3219" t="str">
            <v>스테이지 클리어 시 행동한 전체량이 10000이상일 때</v>
          </cell>
        </row>
        <row r="3220">
          <cell r="A3220">
            <v>106110</v>
          </cell>
          <cell r="B3220" t="str">
            <v>스테이지 클리어 시 행동한 전체량이 20000이상일 때</v>
          </cell>
        </row>
        <row r="3221">
          <cell r="A3221">
            <v>106111</v>
          </cell>
          <cell r="B3221" t="str">
            <v>스테이지 클리어 시 행동한 전체량이 30000이상일 때</v>
          </cell>
        </row>
        <row r="3222">
          <cell r="A3222">
            <v>106112</v>
          </cell>
          <cell r="B3222" t="str">
            <v>스테이지 클리어 시 행동한 전체량이 40000이상일 때</v>
          </cell>
        </row>
        <row r="3223">
          <cell r="A3223">
            <v>106113</v>
          </cell>
          <cell r="B3223" t="str">
            <v>스테이지 클리어 시 행동한 전체량이 50000이상일 때</v>
          </cell>
        </row>
        <row r="3224">
          <cell r="A3224">
            <v>106114</v>
          </cell>
          <cell r="B3224" t="str">
            <v>스테이지 클리어 시 3회이상 액티브스킬 사용</v>
          </cell>
        </row>
        <row r="3225">
          <cell r="A3225">
            <v>106115</v>
          </cell>
          <cell r="B3225" t="str">
            <v>스테이지 클리어 시 5회이상 액티브스킬 사용</v>
          </cell>
        </row>
        <row r="3226">
          <cell r="A3226">
            <v>106116</v>
          </cell>
          <cell r="B3226" t="str">
            <v>스테이지 클리어 시 7회이상 액티브스킬 사용</v>
          </cell>
        </row>
        <row r="3227">
          <cell r="A3227">
            <v>106117</v>
          </cell>
          <cell r="B3227" t="str">
            <v>스테이지 클리어 시 10회이상 액티브스킬 사용</v>
          </cell>
        </row>
        <row r="3228">
          <cell r="A3228">
            <v>106118</v>
          </cell>
          <cell r="B3228" t="str">
            <v>스테이지 클리어 시 20회이상 액티브스킬 사용</v>
          </cell>
        </row>
        <row r="3229">
          <cell r="A3229">
            <v>106119</v>
          </cell>
          <cell r="B3229" t="str">
            <v>블록 이동을 10회 이상 사용 시</v>
          </cell>
        </row>
        <row r="3230">
          <cell r="A3230">
            <v>106120</v>
          </cell>
          <cell r="B3230" t="str">
            <v>블록 이동을 20회 이상 사용 시</v>
          </cell>
        </row>
        <row r="3231">
          <cell r="A3231">
            <v>106121</v>
          </cell>
          <cell r="B3231" t="str">
            <v>블록 이동을 30회 이상 사용 시</v>
          </cell>
        </row>
        <row r="3232">
          <cell r="A3232">
            <v>106122</v>
          </cell>
          <cell r="B3232" t="str">
            <v>블록 이동을 40회 이상 사용 시</v>
          </cell>
        </row>
        <row r="3233">
          <cell r="A3233">
            <v>106123</v>
          </cell>
          <cell r="B3233" t="str">
            <v>블록 이동을 50회 이상 사용 시</v>
          </cell>
        </row>
        <row r="3234">
          <cell r="A3234">
            <v>106124</v>
          </cell>
          <cell r="B3234" t="str">
            <v>블록 회전을 50이상 사용시</v>
          </cell>
        </row>
        <row r="3235">
          <cell r="A3235">
            <v>106125</v>
          </cell>
          <cell r="B3235" t="str">
            <v>블록 회전을 100이상 사용시</v>
          </cell>
        </row>
        <row r="3236">
          <cell r="A3236">
            <v>106126</v>
          </cell>
          <cell r="B3236" t="str">
            <v>블록 회전을 150이상 사용시</v>
          </cell>
        </row>
        <row r="3237">
          <cell r="A3237">
            <v>106127</v>
          </cell>
          <cell r="B3237" t="str">
            <v>블록 회전을 200이상 사용시</v>
          </cell>
        </row>
        <row r="3238">
          <cell r="A3238">
            <v>106128</v>
          </cell>
          <cell r="B3238" t="str">
            <v>블록 회전을 250이상 사용시</v>
          </cell>
        </row>
        <row r="3239">
          <cell r="A3239">
            <v>107001</v>
          </cell>
          <cell r="B3239" t="str">
            <v>에피소드 1-1 클리어</v>
          </cell>
        </row>
        <row r="3240">
          <cell r="A3240">
            <v>107002</v>
          </cell>
          <cell r="B3240" t="str">
            <v>에피소드 1-2 클리어</v>
          </cell>
        </row>
        <row r="3241">
          <cell r="A3241">
            <v>107003</v>
          </cell>
          <cell r="B3241" t="str">
            <v>에피소드 1-3 클리어</v>
          </cell>
        </row>
        <row r="3242">
          <cell r="A3242">
            <v>107004</v>
          </cell>
          <cell r="B3242" t="str">
            <v>에피소드 1-4 클리어</v>
          </cell>
        </row>
        <row r="3243">
          <cell r="A3243">
            <v>107005</v>
          </cell>
          <cell r="B3243" t="str">
            <v>에피소드 1-5 클리어</v>
          </cell>
        </row>
        <row r="3244">
          <cell r="A3244">
            <v>107006</v>
          </cell>
          <cell r="B3244" t="str">
            <v>에피소드 1-6 클리어</v>
          </cell>
        </row>
        <row r="3245">
          <cell r="A3245">
            <v>107007</v>
          </cell>
          <cell r="B3245" t="str">
            <v>에피소드 1-7 클리어</v>
          </cell>
        </row>
        <row r="3246">
          <cell r="A3246">
            <v>107008</v>
          </cell>
          <cell r="B3246" t="str">
            <v>에피소드 1-8 클리어</v>
          </cell>
        </row>
        <row r="3247">
          <cell r="A3247">
            <v>107009</v>
          </cell>
          <cell r="B3247" t="str">
            <v>에피소드 1-9 클리어</v>
          </cell>
        </row>
        <row r="3248">
          <cell r="A3248">
            <v>107010</v>
          </cell>
          <cell r="B3248" t="str">
            <v>에피소드 1-10 클리어</v>
          </cell>
        </row>
        <row r="3249">
          <cell r="A3249">
            <v>107011</v>
          </cell>
          <cell r="B3249" t="str">
            <v>에피소드 2-1 클리어</v>
          </cell>
        </row>
        <row r="3250">
          <cell r="A3250">
            <v>107012</v>
          </cell>
          <cell r="B3250" t="str">
            <v>에피소드 2-2 클리어</v>
          </cell>
        </row>
        <row r="3251">
          <cell r="A3251">
            <v>107013</v>
          </cell>
          <cell r="B3251" t="str">
            <v>에피소드 2-3 클리어</v>
          </cell>
        </row>
        <row r="3252">
          <cell r="A3252">
            <v>107014</v>
          </cell>
          <cell r="B3252" t="str">
            <v>에피소드 2-4 클리어</v>
          </cell>
        </row>
        <row r="3253">
          <cell r="A3253">
            <v>107015</v>
          </cell>
          <cell r="B3253" t="str">
            <v>에피소드 2-5 클리어</v>
          </cell>
        </row>
        <row r="3254">
          <cell r="A3254">
            <v>107016</v>
          </cell>
          <cell r="B3254" t="str">
            <v>에피소드 2-6 클리어</v>
          </cell>
        </row>
        <row r="3255">
          <cell r="A3255">
            <v>107017</v>
          </cell>
          <cell r="B3255" t="str">
            <v>에피소드 2-7 클리어</v>
          </cell>
        </row>
        <row r="3256">
          <cell r="A3256">
            <v>107018</v>
          </cell>
          <cell r="B3256" t="str">
            <v>에피소드 2-8 클리어</v>
          </cell>
        </row>
        <row r="3257">
          <cell r="A3257">
            <v>107019</v>
          </cell>
          <cell r="B3257" t="str">
            <v>에피소드 2-9 클리어</v>
          </cell>
        </row>
        <row r="3258">
          <cell r="A3258">
            <v>107020</v>
          </cell>
          <cell r="B3258" t="str">
            <v>에피소드 2-10 클리어</v>
          </cell>
        </row>
        <row r="3259">
          <cell r="A3259">
            <v>107021</v>
          </cell>
          <cell r="B3259" t="str">
            <v>에피소드 3-1 클리어</v>
          </cell>
        </row>
        <row r="3260">
          <cell r="A3260">
            <v>107022</v>
          </cell>
          <cell r="B3260" t="str">
            <v>에피소드 3-2 클리어</v>
          </cell>
        </row>
        <row r="3261">
          <cell r="A3261">
            <v>107023</v>
          </cell>
          <cell r="B3261" t="str">
            <v>에피소드 3-3 클리어</v>
          </cell>
        </row>
        <row r="3262">
          <cell r="A3262">
            <v>107024</v>
          </cell>
          <cell r="B3262" t="str">
            <v>에피소드 3-4 클리어</v>
          </cell>
        </row>
        <row r="3263">
          <cell r="A3263">
            <v>107025</v>
          </cell>
          <cell r="B3263" t="str">
            <v>에피소드 3-5 클리어</v>
          </cell>
        </row>
        <row r="3264">
          <cell r="A3264">
            <v>107026</v>
          </cell>
          <cell r="B3264" t="str">
            <v>에피소드 3-6 클리어</v>
          </cell>
        </row>
        <row r="3265">
          <cell r="A3265">
            <v>107027</v>
          </cell>
          <cell r="B3265" t="str">
            <v>에피소드 3-7 클리어</v>
          </cell>
        </row>
        <row r="3266">
          <cell r="A3266">
            <v>107028</v>
          </cell>
          <cell r="B3266" t="str">
            <v>에피소드 3-8 클리어</v>
          </cell>
        </row>
        <row r="3267">
          <cell r="A3267">
            <v>107029</v>
          </cell>
          <cell r="B3267" t="str">
            <v>에피소드 3-9 클리어</v>
          </cell>
        </row>
        <row r="3268">
          <cell r="A3268">
            <v>107030</v>
          </cell>
          <cell r="B3268" t="str">
            <v>에피소드 3-10 클리어</v>
          </cell>
        </row>
        <row r="3269">
          <cell r="A3269">
            <v>107031</v>
          </cell>
          <cell r="B3269" t="str">
            <v>에피소드 4-1 클리어</v>
          </cell>
        </row>
        <row r="3270">
          <cell r="A3270">
            <v>107032</v>
          </cell>
          <cell r="B3270" t="str">
            <v>에피소드 4-2 클리어</v>
          </cell>
        </row>
        <row r="3271">
          <cell r="A3271">
            <v>107033</v>
          </cell>
          <cell r="B3271" t="str">
            <v>에피소드 4-3 클리어</v>
          </cell>
        </row>
        <row r="3272">
          <cell r="A3272">
            <v>107034</v>
          </cell>
          <cell r="B3272" t="str">
            <v>에피소드 4-4 클리어</v>
          </cell>
        </row>
        <row r="3273">
          <cell r="A3273">
            <v>107035</v>
          </cell>
          <cell r="B3273" t="str">
            <v>에피소드 4-5 클리어</v>
          </cell>
        </row>
        <row r="3274">
          <cell r="A3274">
            <v>107036</v>
          </cell>
          <cell r="B3274" t="str">
            <v>에피소드 4-6 클리어</v>
          </cell>
        </row>
        <row r="3275">
          <cell r="A3275">
            <v>107037</v>
          </cell>
          <cell r="B3275" t="str">
            <v>에피소드 4-7 클리어</v>
          </cell>
        </row>
        <row r="3276">
          <cell r="A3276">
            <v>107038</v>
          </cell>
          <cell r="B3276" t="str">
            <v>에피소드 4-8 클리어</v>
          </cell>
        </row>
        <row r="3277">
          <cell r="A3277">
            <v>107039</v>
          </cell>
          <cell r="B3277" t="str">
            <v>에피소드 4-9 클리어</v>
          </cell>
        </row>
        <row r="3278">
          <cell r="A3278">
            <v>107040</v>
          </cell>
          <cell r="B3278" t="str">
            <v>에피소드 4-10 클리어</v>
          </cell>
        </row>
        <row r="3279">
          <cell r="A3279">
            <v>107041</v>
          </cell>
          <cell r="B3279" t="str">
            <v>에피소드 5-1 클리어</v>
          </cell>
        </row>
        <row r="3280">
          <cell r="A3280">
            <v>107042</v>
          </cell>
          <cell r="B3280" t="str">
            <v>에피소드 5-2 클리어</v>
          </cell>
        </row>
        <row r="3281">
          <cell r="A3281">
            <v>107043</v>
          </cell>
          <cell r="B3281" t="str">
            <v>에피소드 5-3 클리어</v>
          </cell>
        </row>
        <row r="3282">
          <cell r="A3282">
            <v>107044</v>
          </cell>
          <cell r="B3282" t="str">
            <v>에피소드 5-4 클리어</v>
          </cell>
        </row>
        <row r="3283">
          <cell r="A3283">
            <v>107045</v>
          </cell>
          <cell r="B3283" t="str">
            <v>에피소드 5-5 클리어</v>
          </cell>
        </row>
        <row r="3284">
          <cell r="A3284">
            <v>107046</v>
          </cell>
          <cell r="B3284" t="str">
            <v>에피소드 5-6 클리어</v>
          </cell>
        </row>
        <row r="3285">
          <cell r="A3285">
            <v>107047</v>
          </cell>
          <cell r="B3285" t="str">
            <v>에피소드 5-7 클리어</v>
          </cell>
        </row>
        <row r="3286">
          <cell r="A3286">
            <v>107048</v>
          </cell>
          <cell r="B3286" t="str">
            <v>에피소드 5-8 클리어</v>
          </cell>
        </row>
        <row r="3287">
          <cell r="A3287">
            <v>107049</v>
          </cell>
          <cell r="B3287" t="str">
            <v>에피소드 5-9 클리어</v>
          </cell>
        </row>
        <row r="3288">
          <cell r="A3288">
            <v>107050</v>
          </cell>
          <cell r="B3288" t="str">
            <v>에피소드 5-10 클리어</v>
          </cell>
        </row>
        <row r="3289">
          <cell r="A3289">
            <v>107051</v>
          </cell>
          <cell r="B3289" t="str">
            <v>에피소드 6-1 클리어</v>
          </cell>
        </row>
        <row r="3290">
          <cell r="A3290">
            <v>107052</v>
          </cell>
          <cell r="B3290" t="str">
            <v>에피소드 6-2 클리어</v>
          </cell>
        </row>
        <row r="3291">
          <cell r="A3291">
            <v>107053</v>
          </cell>
          <cell r="B3291" t="str">
            <v>에피소드 6-3 클리어</v>
          </cell>
        </row>
        <row r="3292">
          <cell r="A3292">
            <v>107054</v>
          </cell>
          <cell r="B3292" t="str">
            <v>에피소드 6-4 클리어</v>
          </cell>
        </row>
        <row r="3293">
          <cell r="A3293">
            <v>107055</v>
          </cell>
          <cell r="B3293" t="str">
            <v>에피소드 6-5 클리어</v>
          </cell>
        </row>
        <row r="3294">
          <cell r="A3294">
            <v>107056</v>
          </cell>
          <cell r="B3294" t="str">
            <v>에피소드 6-6 클리어</v>
          </cell>
        </row>
        <row r="3295">
          <cell r="A3295">
            <v>107057</v>
          </cell>
          <cell r="B3295" t="str">
            <v>에피소드 6-7 클리어</v>
          </cell>
        </row>
        <row r="3296">
          <cell r="A3296">
            <v>107058</v>
          </cell>
          <cell r="B3296" t="str">
            <v>에피소드 6-8 클리어</v>
          </cell>
        </row>
        <row r="3297">
          <cell r="A3297">
            <v>107059</v>
          </cell>
          <cell r="B3297" t="str">
            <v>에피소드 6-9 클리어</v>
          </cell>
        </row>
        <row r="3298">
          <cell r="A3298">
            <v>107060</v>
          </cell>
          <cell r="B3298" t="str">
            <v>에피소드 6-10 클리어</v>
          </cell>
        </row>
        <row r="3299">
          <cell r="A3299">
            <v>107061</v>
          </cell>
          <cell r="B3299" t="str">
            <v>에피소드 7-1 클리어</v>
          </cell>
        </row>
        <row r="3300">
          <cell r="A3300">
            <v>107062</v>
          </cell>
          <cell r="B3300" t="str">
            <v>에피소드 7-2 클리어</v>
          </cell>
        </row>
        <row r="3301">
          <cell r="A3301">
            <v>107063</v>
          </cell>
          <cell r="B3301" t="str">
            <v>에피소드 7-3 클리어</v>
          </cell>
        </row>
        <row r="3302">
          <cell r="A3302">
            <v>107064</v>
          </cell>
          <cell r="B3302" t="str">
            <v>에피소드 7-4 클리어</v>
          </cell>
        </row>
        <row r="3303">
          <cell r="A3303">
            <v>107065</v>
          </cell>
          <cell r="B3303" t="str">
            <v>에피소드 7-5 클리어</v>
          </cell>
        </row>
        <row r="3304">
          <cell r="A3304">
            <v>107066</v>
          </cell>
          <cell r="B3304" t="str">
            <v>에피소드 7-6 클리어</v>
          </cell>
        </row>
        <row r="3305">
          <cell r="A3305">
            <v>107067</v>
          </cell>
          <cell r="B3305" t="str">
            <v>에피소드 7-7 클리어</v>
          </cell>
        </row>
        <row r="3306">
          <cell r="A3306">
            <v>107068</v>
          </cell>
          <cell r="B3306" t="str">
            <v>에피소드 7-8 클리어</v>
          </cell>
        </row>
        <row r="3307">
          <cell r="A3307">
            <v>107069</v>
          </cell>
          <cell r="B3307" t="str">
            <v>에피소드 7-9 클리어</v>
          </cell>
        </row>
        <row r="3308">
          <cell r="A3308">
            <v>107070</v>
          </cell>
          <cell r="B3308" t="str">
            <v>에피소드 7-10 클리어</v>
          </cell>
        </row>
        <row r="3309">
          <cell r="A3309">
            <v>107071</v>
          </cell>
          <cell r="B3309" t="str">
            <v>에피소드 8-1 클리어</v>
          </cell>
        </row>
        <row r="3310">
          <cell r="A3310">
            <v>107072</v>
          </cell>
          <cell r="B3310" t="str">
            <v>에피소드 8-2 클리어</v>
          </cell>
        </row>
        <row r="3311">
          <cell r="A3311">
            <v>107073</v>
          </cell>
          <cell r="B3311" t="str">
            <v>에피소드 8-3 클리어</v>
          </cell>
        </row>
        <row r="3312">
          <cell r="A3312">
            <v>107074</v>
          </cell>
          <cell r="B3312" t="str">
            <v>에피소드 8-4 클리어</v>
          </cell>
        </row>
        <row r="3313">
          <cell r="A3313">
            <v>107075</v>
          </cell>
          <cell r="B3313" t="str">
            <v>에피소드 8-5 클리어</v>
          </cell>
        </row>
        <row r="3314">
          <cell r="A3314">
            <v>107076</v>
          </cell>
          <cell r="B3314" t="str">
            <v>에피소드 8-6 클리어</v>
          </cell>
        </row>
        <row r="3315">
          <cell r="A3315">
            <v>107077</v>
          </cell>
          <cell r="B3315" t="str">
            <v>에피소드 8-7 클리어</v>
          </cell>
        </row>
        <row r="3316">
          <cell r="A3316">
            <v>107078</v>
          </cell>
          <cell r="B3316" t="str">
            <v>에피소드 8-8 클리어</v>
          </cell>
        </row>
        <row r="3317">
          <cell r="A3317">
            <v>107079</v>
          </cell>
          <cell r="B3317" t="str">
            <v>에피소드 8-9 클리어</v>
          </cell>
        </row>
        <row r="3318">
          <cell r="A3318">
            <v>107080</v>
          </cell>
          <cell r="B3318" t="str">
            <v>에피소드 8-10 클리어</v>
          </cell>
        </row>
        <row r="3319">
          <cell r="A3319">
            <v>107081</v>
          </cell>
          <cell r="B3319" t="str">
            <v>에피소드 9-1 클리어</v>
          </cell>
        </row>
        <row r="3320">
          <cell r="A3320">
            <v>107082</v>
          </cell>
          <cell r="B3320" t="str">
            <v>에피소드 9-2 클리어</v>
          </cell>
        </row>
        <row r="3321">
          <cell r="A3321">
            <v>107083</v>
          </cell>
          <cell r="B3321" t="str">
            <v>에피소드 9-3 클리어</v>
          </cell>
        </row>
        <row r="3322">
          <cell r="A3322">
            <v>107084</v>
          </cell>
          <cell r="B3322" t="str">
            <v>에피소드 9-4 클리어</v>
          </cell>
        </row>
        <row r="3323">
          <cell r="A3323">
            <v>107085</v>
          </cell>
          <cell r="B3323" t="str">
            <v>에피소드 9-5 클리어</v>
          </cell>
        </row>
        <row r="3324">
          <cell r="A3324">
            <v>107086</v>
          </cell>
          <cell r="B3324" t="str">
            <v>에피소드 9-6 클리어</v>
          </cell>
        </row>
        <row r="3325">
          <cell r="A3325">
            <v>107087</v>
          </cell>
          <cell r="B3325" t="str">
            <v>에피소드 9-7 클리어</v>
          </cell>
        </row>
        <row r="3326">
          <cell r="A3326">
            <v>107088</v>
          </cell>
          <cell r="B3326" t="str">
            <v>에피소드 9-8 클리어</v>
          </cell>
        </row>
        <row r="3327">
          <cell r="A3327">
            <v>107089</v>
          </cell>
          <cell r="B3327" t="str">
            <v>에피소드 9-9 클리어</v>
          </cell>
        </row>
        <row r="3328">
          <cell r="A3328">
            <v>107090</v>
          </cell>
          <cell r="B3328" t="str">
            <v>에피소드 9-10 클리어</v>
          </cell>
        </row>
        <row r="3329">
          <cell r="A3329">
            <v>107091</v>
          </cell>
          <cell r="B3329" t="str">
            <v>에피소드 10-1 클리어</v>
          </cell>
        </row>
        <row r="3330">
          <cell r="A3330">
            <v>107092</v>
          </cell>
          <cell r="B3330" t="str">
            <v>에피소드 10-2 클리어</v>
          </cell>
        </row>
        <row r="3331">
          <cell r="A3331">
            <v>107093</v>
          </cell>
          <cell r="B3331" t="str">
            <v>에피소드 10-3 클리어</v>
          </cell>
        </row>
        <row r="3332">
          <cell r="A3332">
            <v>107094</v>
          </cell>
          <cell r="B3332" t="str">
            <v>에피소드 10-4 클리어</v>
          </cell>
        </row>
        <row r="3333">
          <cell r="A3333">
            <v>107095</v>
          </cell>
          <cell r="B3333" t="str">
            <v>에피소드 10-5 클리어</v>
          </cell>
        </row>
        <row r="3334">
          <cell r="A3334">
            <v>107096</v>
          </cell>
          <cell r="B3334" t="str">
            <v>에피소드 10-6 클리어</v>
          </cell>
        </row>
        <row r="3335">
          <cell r="A3335">
            <v>107097</v>
          </cell>
          <cell r="B3335" t="str">
            <v>에피소드 10-7 클리어</v>
          </cell>
        </row>
        <row r="3336">
          <cell r="A3336">
            <v>107098</v>
          </cell>
          <cell r="B3336" t="str">
            <v>에피소드 10-8 클리어</v>
          </cell>
        </row>
        <row r="3337">
          <cell r="A3337">
            <v>107099</v>
          </cell>
          <cell r="B3337" t="str">
            <v>에피소드 10-9 클리어</v>
          </cell>
        </row>
        <row r="3338">
          <cell r="A3338">
            <v>107100</v>
          </cell>
          <cell r="B3338" t="str">
            <v>에피소드 10-10 클리어</v>
          </cell>
        </row>
        <row r="3339">
          <cell r="A3339">
            <v>107101</v>
          </cell>
          <cell r="B3339" t="str">
            <v>에피소드 11-1 클리어</v>
          </cell>
        </row>
        <row r="3340">
          <cell r="A3340">
            <v>107102</v>
          </cell>
          <cell r="B3340" t="str">
            <v>에피소드 11-2 클리어</v>
          </cell>
        </row>
        <row r="3341">
          <cell r="A3341">
            <v>107103</v>
          </cell>
          <cell r="B3341" t="str">
            <v>에피소드 11-3 클리어</v>
          </cell>
        </row>
        <row r="3342">
          <cell r="A3342">
            <v>107104</v>
          </cell>
          <cell r="B3342" t="str">
            <v>에피소드 11-4 클리어</v>
          </cell>
        </row>
        <row r="3343">
          <cell r="A3343">
            <v>107105</v>
          </cell>
          <cell r="B3343" t="str">
            <v>에피소드 11-5 클리어</v>
          </cell>
        </row>
        <row r="3344">
          <cell r="A3344">
            <v>107106</v>
          </cell>
          <cell r="B3344" t="str">
            <v>에피소드 11-6 클리어</v>
          </cell>
        </row>
        <row r="3345">
          <cell r="A3345">
            <v>107107</v>
          </cell>
          <cell r="B3345" t="str">
            <v>에피소드 11-7 클리어</v>
          </cell>
        </row>
        <row r="3346">
          <cell r="A3346">
            <v>107108</v>
          </cell>
          <cell r="B3346" t="str">
            <v>에피소드 11-8 클리어</v>
          </cell>
        </row>
        <row r="3347">
          <cell r="A3347">
            <v>107109</v>
          </cell>
          <cell r="B3347" t="str">
            <v>에피소드 11-9 클리어</v>
          </cell>
        </row>
        <row r="3348">
          <cell r="A3348">
            <v>107110</v>
          </cell>
          <cell r="B3348" t="str">
            <v>에피소드 11-10 클리어</v>
          </cell>
        </row>
        <row r="3349">
          <cell r="A3349">
            <v>107111</v>
          </cell>
          <cell r="B3349" t="str">
            <v>에피소드 12-1 클리어</v>
          </cell>
        </row>
        <row r="3350">
          <cell r="A3350">
            <v>107112</v>
          </cell>
          <cell r="B3350" t="str">
            <v>에피소드 12-2 클리어</v>
          </cell>
        </row>
        <row r="3351">
          <cell r="A3351">
            <v>107113</v>
          </cell>
          <cell r="B3351" t="str">
            <v>에피소드 12-3 클리어</v>
          </cell>
        </row>
        <row r="3352">
          <cell r="A3352">
            <v>107114</v>
          </cell>
          <cell r="B3352" t="str">
            <v>에피소드 12-4 클리어</v>
          </cell>
        </row>
        <row r="3353">
          <cell r="A3353">
            <v>107115</v>
          </cell>
          <cell r="B3353" t="str">
            <v>에피소드 12-5 클리어</v>
          </cell>
        </row>
        <row r="3354">
          <cell r="A3354">
            <v>107116</v>
          </cell>
          <cell r="B3354" t="str">
            <v>에피소드 12-6 클리어</v>
          </cell>
        </row>
        <row r="3355">
          <cell r="A3355">
            <v>107117</v>
          </cell>
          <cell r="B3355" t="str">
            <v>에피소드 12-7 클리어</v>
          </cell>
        </row>
        <row r="3356">
          <cell r="A3356">
            <v>107118</v>
          </cell>
          <cell r="B3356" t="str">
            <v>에피소드 12-8 클리어</v>
          </cell>
        </row>
        <row r="3357">
          <cell r="A3357">
            <v>107119</v>
          </cell>
          <cell r="B3357" t="str">
            <v>에피소드 12-9 클리어</v>
          </cell>
        </row>
        <row r="3358">
          <cell r="A3358">
            <v>107120</v>
          </cell>
          <cell r="B3358" t="str">
            <v>에피소드 12-10 클리어</v>
          </cell>
        </row>
        <row r="3359">
          <cell r="A3359">
            <v>107121</v>
          </cell>
          <cell r="B3359" t="str">
            <v>에피소드 13-1 클리어</v>
          </cell>
        </row>
        <row r="3360">
          <cell r="A3360">
            <v>107122</v>
          </cell>
          <cell r="B3360" t="str">
            <v>에피소드 13-2 클리어</v>
          </cell>
        </row>
        <row r="3361">
          <cell r="A3361">
            <v>107123</v>
          </cell>
          <cell r="B3361" t="str">
            <v>에피소드 13-3 클리어</v>
          </cell>
        </row>
        <row r="3362">
          <cell r="A3362">
            <v>107124</v>
          </cell>
          <cell r="B3362" t="str">
            <v>에피소드 13-4 클리어</v>
          </cell>
        </row>
        <row r="3363">
          <cell r="A3363">
            <v>107125</v>
          </cell>
          <cell r="B3363" t="str">
            <v>에피소드 13-5 클리어</v>
          </cell>
        </row>
        <row r="3364">
          <cell r="A3364">
            <v>107126</v>
          </cell>
          <cell r="B3364" t="str">
            <v>에피소드 13-6 클리어</v>
          </cell>
        </row>
        <row r="3365">
          <cell r="A3365">
            <v>107127</v>
          </cell>
          <cell r="B3365" t="str">
            <v>에피소드 13-7 클리어</v>
          </cell>
        </row>
        <row r="3366">
          <cell r="A3366">
            <v>107128</v>
          </cell>
          <cell r="B3366" t="str">
            <v>에피소드 13-8 클리어</v>
          </cell>
        </row>
        <row r="3367">
          <cell r="A3367">
            <v>107129</v>
          </cell>
          <cell r="B3367" t="str">
            <v>에피소드 13-9 클리어</v>
          </cell>
        </row>
        <row r="3368">
          <cell r="A3368">
            <v>107130</v>
          </cell>
          <cell r="B3368" t="str">
            <v>에피소드 13-10 클리어</v>
          </cell>
        </row>
        <row r="3369">
          <cell r="A3369">
            <v>107131</v>
          </cell>
          <cell r="B3369" t="str">
            <v>에피소드 14-1 클리어</v>
          </cell>
        </row>
        <row r="3370">
          <cell r="A3370">
            <v>107132</v>
          </cell>
          <cell r="B3370" t="str">
            <v>에피소드 14-2 클리어</v>
          </cell>
        </row>
        <row r="3371">
          <cell r="A3371">
            <v>107133</v>
          </cell>
          <cell r="B3371" t="str">
            <v>에피소드 14-3 클리어</v>
          </cell>
        </row>
        <row r="3372">
          <cell r="A3372">
            <v>107134</v>
          </cell>
          <cell r="B3372" t="str">
            <v>에피소드 14-4 클리어</v>
          </cell>
        </row>
        <row r="3373">
          <cell r="A3373">
            <v>107135</v>
          </cell>
          <cell r="B3373" t="str">
            <v>에피소드 14-5 클리어</v>
          </cell>
        </row>
        <row r="3374">
          <cell r="A3374">
            <v>107136</v>
          </cell>
          <cell r="B3374" t="str">
            <v>에피소드 14-6 클리어</v>
          </cell>
        </row>
        <row r="3375">
          <cell r="A3375">
            <v>107137</v>
          </cell>
          <cell r="B3375" t="str">
            <v>에피소드 14-7 클리어</v>
          </cell>
        </row>
        <row r="3376">
          <cell r="A3376">
            <v>107138</v>
          </cell>
          <cell r="B3376" t="str">
            <v>에피소드 14-8 클리어</v>
          </cell>
        </row>
        <row r="3377">
          <cell r="A3377">
            <v>107139</v>
          </cell>
          <cell r="B3377" t="str">
            <v>에피소드 14-9 클리어</v>
          </cell>
        </row>
        <row r="3378">
          <cell r="A3378">
            <v>107140</v>
          </cell>
          <cell r="B3378" t="str">
            <v>에피소드 14-10 클리어</v>
          </cell>
        </row>
        <row r="3379">
          <cell r="A3379">
            <v>108001</v>
          </cell>
          <cell r="B3379" t="str">
            <v>에피소드 1 에필로그 감상</v>
          </cell>
        </row>
        <row r="3380">
          <cell r="A3380">
            <v>108002</v>
          </cell>
          <cell r="B3380" t="str">
            <v>에피소드 2 에필로그 감상</v>
          </cell>
        </row>
        <row r="3381">
          <cell r="A3381">
            <v>108003</v>
          </cell>
          <cell r="B3381" t="str">
            <v>에피소드 3 에필로그 감상</v>
          </cell>
        </row>
        <row r="3382">
          <cell r="A3382">
            <v>108004</v>
          </cell>
          <cell r="B3382" t="str">
            <v>에피소드 4 에필로그 감상</v>
          </cell>
        </row>
        <row r="3383">
          <cell r="A3383">
            <v>108005</v>
          </cell>
          <cell r="B3383" t="str">
            <v>에피소드 5 에필로그 감상</v>
          </cell>
        </row>
        <row r="3384">
          <cell r="A3384">
            <v>108006</v>
          </cell>
          <cell r="B3384" t="str">
            <v>에피소드 6 에필로그 감상</v>
          </cell>
        </row>
        <row r="3385">
          <cell r="A3385">
            <v>108007</v>
          </cell>
          <cell r="B3385" t="str">
            <v>에피소드 7 에필로그 감상</v>
          </cell>
        </row>
        <row r="3386">
          <cell r="A3386">
            <v>108008</v>
          </cell>
          <cell r="B3386" t="str">
            <v>에피소드 8 에필로그 감상</v>
          </cell>
        </row>
        <row r="3387">
          <cell r="A3387">
            <v>108009</v>
          </cell>
          <cell r="B3387" t="str">
            <v>에피소드 9 에필로그 감상</v>
          </cell>
        </row>
        <row r="3388">
          <cell r="A3388">
            <v>108010</v>
          </cell>
          <cell r="B3388" t="str">
            <v>에피소드 10 에필로그 감상</v>
          </cell>
        </row>
        <row r="3389">
          <cell r="A3389">
            <v>108011</v>
          </cell>
          <cell r="B3389" t="str">
            <v>에피소드 11 에필로그 감상</v>
          </cell>
        </row>
        <row r="3390">
          <cell r="A3390">
            <v>108012</v>
          </cell>
          <cell r="B3390" t="str">
            <v>에피소드 12 에필로그 감상</v>
          </cell>
        </row>
        <row r="3391">
          <cell r="A3391">
            <v>108013</v>
          </cell>
          <cell r="B3391" t="str">
            <v>에피소드 13 에필로그 감상</v>
          </cell>
        </row>
        <row r="3392">
          <cell r="A3392">
            <v>108014</v>
          </cell>
          <cell r="B3392" t="str">
            <v>에피소드 14 에필로그 감상</v>
          </cell>
        </row>
        <row r="3393">
          <cell r="A3393">
            <v>110001</v>
          </cell>
          <cell r="B3393" t="str">
            <v xml:space="preserve">고양이 대혼란 그 </v>
          </cell>
        </row>
        <row r="3394">
          <cell r="A3394">
            <v>110002</v>
          </cell>
          <cell r="B3394" t="str">
            <v xml:space="preserve">함께 만드는 과자의 맛 그 </v>
          </cell>
        </row>
        <row r="3395">
          <cell r="A3395">
            <v>110003</v>
          </cell>
          <cell r="B3395" t="str">
            <v xml:space="preserve">과자파티 그 </v>
          </cell>
        </row>
        <row r="3396">
          <cell r="A3396">
            <v>110004</v>
          </cell>
          <cell r="B3396" t="str">
            <v xml:space="preserve">일일 가이드?! 그 </v>
          </cell>
        </row>
        <row r="3397">
          <cell r="A3397">
            <v>110005</v>
          </cell>
          <cell r="B3397" t="str">
            <v xml:space="preserve">금발 왕국을 구하라! 그 </v>
          </cell>
        </row>
        <row r="3398">
          <cell r="A3398">
            <v>110006</v>
          </cell>
          <cell r="B3398" t="str">
            <v xml:space="preserve">시련의 시작 그 </v>
          </cell>
        </row>
        <row r="3399">
          <cell r="A3399">
            <v>110007</v>
          </cell>
          <cell r="B3399" t="str">
            <v xml:space="preserve">학급 신문 배달! 그 </v>
          </cell>
        </row>
        <row r="3400">
          <cell r="A3400">
            <v>110008</v>
          </cell>
          <cell r="B3400" t="str">
            <v xml:space="preserve">흩날리는 추억을 담아 그 </v>
          </cell>
        </row>
        <row r="3401">
          <cell r="A3401">
            <v>110009</v>
          </cell>
          <cell r="B3401" t="str">
            <v xml:space="preserve">체육창고의 전투 그 </v>
          </cell>
        </row>
        <row r="3402">
          <cell r="A3402">
            <v>110010</v>
          </cell>
          <cell r="B3402" t="str">
            <v xml:space="preserve">특훈! 시험공부! 그 </v>
          </cell>
        </row>
        <row r="3403">
          <cell r="A3403">
            <v>110011</v>
          </cell>
          <cell r="B3403" t="str">
            <v xml:space="preserve">결전! 중간고사! 그 </v>
          </cell>
        </row>
        <row r="3404">
          <cell r="A3404">
            <v>110012</v>
          </cell>
          <cell r="B3404" t="str">
            <v xml:space="preserve">일하지 않는 자, 먹지도 말라 그 </v>
          </cell>
        </row>
        <row r="3405">
          <cell r="A3405">
            <v>110013</v>
          </cell>
          <cell r="B3405" t="str">
            <v xml:space="preserve">시노부의 런웨이 그 </v>
          </cell>
        </row>
        <row r="3406">
          <cell r="A3406">
            <v>110014</v>
          </cell>
          <cell r="B3406" t="str">
            <v xml:space="preserve">도심 속의 오아시스! 그 </v>
          </cell>
        </row>
        <row r="3407">
          <cell r="A3407">
            <v>110015</v>
          </cell>
          <cell r="B3407" t="str">
            <v xml:space="preserve">추억은 꿈과 같이 그 </v>
          </cell>
        </row>
        <row r="3408">
          <cell r="A3408">
            <v>200001</v>
          </cell>
          <cell r="B3408" t="str">
            <v>고양이의 사진. 갸우뚱하는 모습이 귀엽다. 사진이 낡아 테두리가 닳았다.</v>
          </cell>
        </row>
        <row r="3409">
          <cell r="A3409">
            <v>200002</v>
          </cell>
          <cell r="B3409" t="str">
            <v>고양이의 사진. 갸우뚱하는 모습이 귀엽다.</v>
          </cell>
        </row>
        <row r="3410">
          <cell r="A3410">
            <v>200003</v>
          </cell>
          <cell r="B3410" t="str">
            <v>고양이의 사진. 반짝반짝 갸우뚱하는 모습이 사랑스럽다.</v>
          </cell>
        </row>
        <row r="3411">
          <cell r="A3411">
            <v>200004</v>
          </cell>
          <cell r="B3411" t="str">
            <v>고양이의 사진. 고양이의 머리 뒤에서 광체가 느껴진다.</v>
          </cell>
        </row>
        <row r="3412">
          <cell r="A3412">
            <v>200005</v>
          </cell>
          <cell r="B3412" t="str">
            <v>잿빛 털을 가진 고양이의 사진. 낡아서 너덜너덜하다.</v>
          </cell>
        </row>
        <row r="3413">
          <cell r="A3413">
            <v>200006</v>
          </cell>
          <cell r="B3413" t="str">
            <v>잿빛 털을 가진 고양이의 사진. 묘한 기운이 느껴진다.</v>
          </cell>
        </row>
        <row r="3414">
          <cell r="A3414">
            <v>200007</v>
          </cell>
          <cell r="B3414" t="str">
            <v>잿빛 털을 가진 고양이의 사진. 묘하게 반짝거린다.</v>
          </cell>
        </row>
        <row r="3415">
          <cell r="A3415">
            <v>200008</v>
          </cell>
          <cell r="B3415" t="str">
            <v>고급스러운 잿빛 털을 가진 고양이의 사진. 무진장 가지고 싶어진다.</v>
          </cell>
        </row>
        <row r="3416">
          <cell r="A3416">
            <v>200009</v>
          </cell>
          <cell r="B3416" t="str">
            <v>고양이 한 마리가 또아리를 틀고 있는 사진. 낡아서 너덜너덜하다.</v>
          </cell>
        </row>
        <row r="3417">
          <cell r="A3417">
            <v>200010</v>
          </cell>
          <cell r="B3417" t="str">
            <v>고양이 한 마리가 또아리를 틀고 있는 사진. 고양이의 모습이 사랑스럽다.</v>
          </cell>
        </row>
        <row r="3418">
          <cell r="A3418">
            <v>200011</v>
          </cell>
          <cell r="B3418" t="str">
            <v>고양이 한 마리가 또아리를 틀고 있는 사진. 고양이의 털에서 반짝이는 윤기가 느껴진다.</v>
          </cell>
        </row>
        <row r="3419">
          <cell r="A3419">
            <v>200012</v>
          </cell>
          <cell r="B3419" t="str">
            <v>고양이 한 마리가 또아이를 틀고 있는 사진. 고양이의 눈에서 고급스러운 광체가 드러난다.</v>
          </cell>
        </row>
        <row r="3420">
          <cell r="A3420">
            <v>200013</v>
          </cell>
          <cell r="B3420" t="str">
            <v>졸려하는 고양이의 사진. 낡은 사진에 졸린 얼굴까지 있어, 보는 사람까지 졸음이 온다.</v>
          </cell>
        </row>
        <row r="3421">
          <cell r="A3421">
            <v>200014</v>
          </cell>
          <cell r="B3421" t="str">
            <v>졸려하는 고양이의 사진. 편안한 얼굴이 보는 사람의 마음도 편한하게 한다.</v>
          </cell>
        </row>
        <row r="3422">
          <cell r="A3422">
            <v>200015</v>
          </cell>
          <cell r="B3422" t="str">
            <v>졸려하는 고양이의 사진. 수염이 살짝 반짝이는 듯한 느낌을 준다.</v>
          </cell>
        </row>
        <row r="3423">
          <cell r="A3423">
            <v>200016</v>
          </cell>
          <cell r="B3423" t="str">
            <v>졸려하는 고양이의 사진. 고급스러운 털과 자태가 하나의 예술품 같이 느껴지게 한다.</v>
          </cell>
        </row>
        <row r="3424">
          <cell r="A3424">
            <v>200017</v>
          </cell>
          <cell r="B3424" t="str">
            <v>장난꾸러기의 모양을 한 코케시 과자. 살짝 타서 탄내가 난다.</v>
          </cell>
        </row>
        <row r="3425">
          <cell r="A3425">
            <v>200018</v>
          </cell>
          <cell r="B3425" t="str">
            <v>장난꾸러기의 모양을 한 코케시 과자. 어설프지만, 적당히 먹을만 하다.</v>
          </cell>
        </row>
        <row r="3426">
          <cell r="A3426">
            <v>200019</v>
          </cell>
          <cell r="B3426" t="str">
            <v>장난꾸러기의 모양을 한 코케시 과자. 잘 익어 맛있는 냄새가 난다.</v>
          </cell>
        </row>
        <row r="3427">
          <cell r="A3427">
            <v>200020</v>
          </cell>
          <cell r="B3427" t="str">
            <v>장난꾸러기의 모양을 한 코케시 과자. 장인의 손길이 느껴지는 맛이다.</v>
          </cell>
        </row>
        <row r="3428">
          <cell r="A3428">
            <v>200021</v>
          </cell>
          <cell r="B3428" t="str">
            <v>여자아이의 모습을 한 코케시 과자. 누가 했는지 살짝 태워먹었다.</v>
          </cell>
        </row>
        <row r="3429">
          <cell r="A3429">
            <v>200022</v>
          </cell>
          <cell r="B3429" t="str">
            <v>여자아이의 모습을 한 코케시 과자. 그럭저럭 과자라 할 수 있는 음식이다.</v>
          </cell>
        </row>
        <row r="3430">
          <cell r="A3430">
            <v>200023</v>
          </cell>
          <cell r="B3430" t="str">
            <v>여자아이의 모습을 한 코케시 과자. 요우코의 몇 안되는 성공작 중 하나다.</v>
          </cell>
        </row>
        <row r="3431">
          <cell r="A3431">
            <v>200024</v>
          </cell>
          <cell r="B3431" t="str">
            <v>여자아이의 모습을 한 코케시 과자. 당장 가게에서 팔아도 될 퀄리티를 자랑한다.</v>
          </cell>
        </row>
        <row r="3432">
          <cell r="A3432">
            <v>200025</v>
          </cell>
          <cell r="B3432" t="str">
            <v>아저씨 모양의 코케시 과자. 머리가 타서 없던 머리카락이 생기려 하고 있다…</v>
          </cell>
        </row>
        <row r="3433">
          <cell r="A3433">
            <v>200026</v>
          </cell>
          <cell r="B3433" t="str">
            <v>아저씨 모양의 코케시 과자. 그래도 모양은 멀쩡하다.</v>
          </cell>
        </row>
        <row r="3434">
          <cell r="A3434">
            <v>200027</v>
          </cell>
          <cell r="B3434" t="str">
            <v>아저씨 모양의 코케시 과자. 잘 구워져서 맛있어 보인다.</v>
          </cell>
        </row>
        <row r="3435">
          <cell r="A3435">
            <v>200028</v>
          </cell>
          <cell r="B3435" t="str">
            <v>아저씨 모양의 코케시 과자. 이 정도면 살아 움직일 것 같은 수준이다.</v>
          </cell>
        </row>
        <row r="3436">
          <cell r="A3436">
            <v>200029</v>
          </cell>
          <cell r="B3436" t="str">
            <v>귀부인의 모습을 한 코케시 과자. 살짝 타서 안좋은 냄새가 난다.</v>
          </cell>
        </row>
        <row r="3437">
          <cell r="A3437">
            <v>200030</v>
          </cell>
          <cell r="B3437" t="str">
            <v>귀부인의 모습을 한 코케시 과자. 평범한 과자다.</v>
          </cell>
        </row>
        <row r="3438">
          <cell r="A3438">
            <v>200031</v>
          </cell>
          <cell r="B3438" t="str">
            <v>귀부인의 모습을 한 코케시 과자. 냄새만 맡아도 맛있을 것 같다.</v>
          </cell>
        </row>
        <row r="3439">
          <cell r="A3439">
            <v>200032</v>
          </cell>
          <cell r="B3439" t="str">
            <v>귀부인의 모습을 한 코케시 과자. 보기만해도 먹고 싶어지는 마력이 있다.</v>
          </cell>
        </row>
        <row r="3440">
          <cell r="A3440">
            <v>200033</v>
          </cell>
          <cell r="B3440" t="str">
            <v>적당히 담아 부스러진 코케시 과자가 담긴 봉지.</v>
          </cell>
        </row>
        <row r="3441">
          <cell r="A3441">
            <v>200034</v>
          </cell>
          <cell r="B3441" t="str">
            <v>장난꾸러기 모양의 코케시 과자를 담은 봉지.</v>
          </cell>
        </row>
        <row r="3442">
          <cell r="A3442">
            <v>200035</v>
          </cell>
          <cell r="B3442" t="str">
            <v>장난꾸러기 모양의 코케시 과자봉지. 깨가 섞여있어서 고소한 냄새가 난다.</v>
          </cell>
        </row>
        <row r="3443">
          <cell r="A3443">
            <v>200036</v>
          </cell>
          <cell r="B3443" t="str">
            <v>선물용으로 소중하게 포장된 코케시 과자 봉지. 장난꾸러기 모양의 과자가 귀엽다.</v>
          </cell>
        </row>
        <row r="3444">
          <cell r="A3444">
            <v>200037</v>
          </cell>
          <cell r="B3444" t="str">
            <v>마구 담아 부스러진 여자아이 모양 코케시 과자 봉지. 맛에는 문제가 없을 것 같다.</v>
          </cell>
        </row>
        <row r="3445">
          <cell r="A3445">
            <v>200038</v>
          </cell>
          <cell r="B3445" t="str">
            <v>여자아이 모양 코케시 과자를 소복히 담아놓은 봉지.</v>
          </cell>
        </row>
        <row r="3446">
          <cell r="A3446">
            <v>200039</v>
          </cell>
          <cell r="B3446" t="str">
            <v>여자아이 모양의 코케시 과자에 깨를 뿌려 풍미를 더한 것. 고소한 냄새가 식욕을 자극한다.</v>
          </cell>
        </row>
        <row r="3447">
          <cell r="A3447">
            <v>200040</v>
          </cell>
          <cell r="B3447" t="str">
            <v>여자아이 모양 코케시 과자를 귀엽게 포장해놓은 봉지. 선물용으로 적당해보인다.</v>
          </cell>
        </row>
        <row r="3448">
          <cell r="A3448">
            <v>200041</v>
          </cell>
          <cell r="B3448" t="str">
            <v>마구 부스러져 있는 아저씨 모양의 코케시 과자 봉지. 왠지 처량해보인다.</v>
          </cell>
        </row>
        <row r="3449">
          <cell r="A3449">
            <v>200042</v>
          </cell>
          <cell r="B3449" t="str">
            <v>아저씨의 모양을 한 코케시 과자를 봉지에 담은 것. 왠지 우울해보인다.</v>
          </cell>
        </row>
        <row r="3450">
          <cell r="A3450">
            <v>200043</v>
          </cell>
          <cell r="B3450" t="str">
            <v>아저씨 모양의 코케시 과자에, 깨를 잔뜩 뿌려놨다. 새로운 모양의 머리카락이 난 것 같다…</v>
          </cell>
        </row>
        <row r="3451">
          <cell r="A3451">
            <v>200044</v>
          </cell>
          <cell r="B3451" t="str">
            <v>마음을 담아 포장한 아저씨 모양의 코케시 과자 봉지. 아저씨의 기분이 좋아보인다.</v>
          </cell>
        </row>
        <row r="3452">
          <cell r="A3452">
            <v>200045</v>
          </cell>
          <cell r="B3452" t="str">
            <v>부스러져 있는 귀부인 모양의 코케시 과자 봉지. 누군가 먹다 남긴 느낌이다.</v>
          </cell>
        </row>
        <row r="3453">
          <cell r="A3453">
            <v>200046</v>
          </cell>
          <cell r="B3453" t="str">
            <v>귀부인 모양의 코케시 과자가 들어있는 봉지.</v>
          </cell>
        </row>
        <row r="3454">
          <cell r="A3454">
            <v>200047</v>
          </cell>
          <cell r="B3454" t="str">
            <v>귀부인 모양 코케시 과자와 깨의 조화. 고급스러울 것 같은 느낌이다.</v>
          </cell>
        </row>
        <row r="3455">
          <cell r="A3455">
            <v>200048</v>
          </cell>
          <cell r="B3455" t="str">
            <v>정성스럽게 포장되어 있는 귀부인 모양 코케시 과자의 더미. 비싸보이지만, 손수 만든 과자다.</v>
          </cell>
        </row>
        <row r="3456">
          <cell r="A3456">
            <v>200049</v>
          </cell>
          <cell r="B3456" t="str">
            <v>저렴한 배포용 손지도. 역 근처에서라면 어디서든 공짜로 손에 넣을 수 있다.</v>
          </cell>
        </row>
        <row r="3457">
          <cell r="A3457">
            <v>200050</v>
          </cell>
          <cell r="B3457" t="str">
            <v>평범한 수준의 손지도. 주변 약도를 착실하게 담고있다.</v>
          </cell>
        </row>
        <row r="3458">
          <cell r="A3458">
            <v>200051</v>
          </cell>
          <cell r="B3458" t="str">
            <v>정교하게 기록되어 있는 손지도. 이 지도 하나면 여행에는 문제없을 것 같다.</v>
          </cell>
        </row>
        <row r="3459">
          <cell r="A3459">
            <v>200052</v>
          </cell>
          <cell r="B3459" t="str">
            <v>다목적으로 사용할 수 있는 손지도. 이 지도 하나면 무인도에서도 괜찮을 것 같다.</v>
          </cell>
        </row>
        <row r="3460">
          <cell r="A3460">
            <v>200053</v>
          </cell>
          <cell r="B3460" t="str">
            <v>저렴한 여행용 팜플렛. 배포용으로 만들어진 물건으로, 아무데서나 얻을 수 있다.</v>
          </cell>
        </row>
        <row r="3461">
          <cell r="A3461">
            <v>200054</v>
          </cell>
          <cell r="B3461" t="str">
            <v>다양한 정보들이 담겨있는 여행자들의 친구, 여행용 팜플렛이다.</v>
          </cell>
        </row>
        <row r="3462">
          <cell r="A3462">
            <v>200055</v>
          </cell>
          <cell r="B3462" t="str">
            <v>주변 맛집 등을 소개한 알찬 팜플렛.</v>
          </cell>
        </row>
        <row r="3463">
          <cell r="A3463">
            <v>200056</v>
          </cell>
          <cell r="B3463" t="str">
            <v>단순히 자유 여행 뿐만 아니라, 다양한 테마 여행에도 대응하는 다목적 팜플렛.</v>
          </cell>
        </row>
        <row r="3464">
          <cell r="A3464">
            <v>200057</v>
          </cell>
          <cell r="B3464" t="str">
            <v>여행객들을 위한 간단한 일본 전도. 공항등에서 배포하는 것 같다.</v>
          </cell>
        </row>
        <row r="3465">
          <cell r="A3465">
            <v>200058</v>
          </cell>
          <cell r="B3465" t="str">
            <v>일본의 지도. 그럭저럭 볼만은 하지만, 실용성은…</v>
          </cell>
        </row>
        <row r="3466">
          <cell r="A3466">
            <v>200059</v>
          </cell>
          <cell r="B3466" t="str">
            <v>제법 괜찮은 일본의 전도. 상당히 정교하게 잘 그려져 있다.</v>
          </cell>
        </row>
        <row r="3467">
          <cell r="A3467">
            <v>200060</v>
          </cell>
          <cell r="B3467" t="str">
            <v>다용도로 쓸 수 있도록, 상세한 정보들이 잘 정리되어있는 일본 전도. 이걸로 일본 여행은 걱정 끝!</v>
          </cell>
        </row>
        <row r="3468">
          <cell r="A3468">
            <v>200061</v>
          </cell>
          <cell r="B3468" t="str">
            <v>저렴한 세계지도. 오래된 지도라, 잘못된 정보들도 많이 실려있는 모양이다.</v>
          </cell>
        </row>
        <row r="3469">
          <cell r="A3469">
            <v>200062</v>
          </cell>
          <cell r="B3469" t="str">
            <v>보급형 세계지도. 여행을 다니면 이 정도는 가지고 다녀야지!</v>
          </cell>
        </row>
        <row r="3470">
          <cell r="A3470">
            <v>200063</v>
          </cell>
          <cell r="B3470" t="str">
            <v>제법 상세하게 기록된 세계지도. 여행객 용이라기보다는 모험가 용인 것 같다.</v>
          </cell>
        </row>
        <row r="3471">
          <cell r="A3471">
            <v>200064</v>
          </cell>
          <cell r="B3471" t="str">
            <v>다목적으로 다양한 내용들을 적어둔 세계지도. 이걸 들고 세계 일주라도 하는 걸까…?</v>
          </cell>
        </row>
        <row r="3472">
          <cell r="A3472">
            <v>200065</v>
          </cell>
          <cell r="B3472" t="str">
            <v>푸석푸석하여 만지기만해도 기분이 안좋아지는 금빛의 단발머리</v>
          </cell>
        </row>
        <row r="3473">
          <cell r="A3473">
            <v>200066</v>
          </cell>
          <cell r="B3473" t="str">
            <v>금빛으로 빛나는 단발머리. 시노가 좋아한다.</v>
          </cell>
        </row>
        <row r="3474">
          <cell r="A3474">
            <v>200067</v>
          </cell>
          <cell r="B3474" t="str">
            <v>탱탱한 감촉의 금빛 단발. 보기만해도 생기가 넘친다.</v>
          </cell>
        </row>
        <row r="3475">
          <cell r="A3475">
            <v>200068</v>
          </cell>
          <cell r="B3475" t="str">
            <v>아름답게 빛나는 금빛 단발. 보는 사람을 홀리게 만든다.</v>
          </cell>
        </row>
        <row r="3476">
          <cell r="A3476">
            <v>200069</v>
          </cell>
          <cell r="B3476" t="str">
            <v>만지면 부스러질 것 같은 느낌의 금발. 굉장히 손질하고 싶게 만든다.</v>
          </cell>
        </row>
        <row r="3477">
          <cell r="A3477">
            <v>200070</v>
          </cell>
          <cell r="B3477" t="str">
            <v>금발의 롱 펌. 시노가 정말 좋아한다.</v>
          </cell>
        </row>
        <row r="3478">
          <cell r="A3478">
            <v>200071</v>
          </cell>
          <cell r="B3478" t="str">
            <v>마치 살아 움직이는 듯한 느낌을 주는 롱 펌.</v>
          </cell>
        </row>
        <row r="3479">
          <cell r="A3479">
            <v>200072</v>
          </cell>
          <cell r="B3479" t="str">
            <v>눈부시게 빛나는 금발. 한 번 보면, 굉장히 만지고 싶어진다.</v>
          </cell>
        </row>
        <row r="3480">
          <cell r="A3480">
            <v>200073</v>
          </cell>
          <cell r="B3480" t="str">
            <v>금발이지만, 생기가 없고 푸석한 롱 헤어.</v>
          </cell>
        </row>
        <row r="3481">
          <cell r="A3481">
            <v>200074</v>
          </cell>
          <cell r="B3481" t="str">
            <v>금빛의 롱 헤어. 아름다운 금발을 자랑하는 듯 하다.</v>
          </cell>
        </row>
        <row r="3482">
          <cell r="A3482">
            <v>200075</v>
          </cell>
          <cell r="B3482" t="str">
            <v>만지면 튀어오를 것 같은 느낌의 금발. 시노가 말하길, '이건 예술품이에요!'</v>
          </cell>
        </row>
        <row r="3483">
          <cell r="A3483">
            <v>200076</v>
          </cell>
          <cell r="B3483" t="str">
            <v>아름다운 금빛 롱 헤어. 금보다 더 가치가 있어보인다.</v>
          </cell>
        </row>
        <row r="3484">
          <cell r="A3484">
            <v>200077</v>
          </cell>
          <cell r="B3484" t="str">
            <v>기운이 없는 금발. 보는 사람의 기운까지 빠지게 만드는 힘이 있다.</v>
          </cell>
        </row>
        <row r="3485">
          <cell r="A3485">
            <v>200078</v>
          </cell>
          <cell r="B3485" t="str">
            <v xml:space="preserve">귀여운 분위기를 살린 금발의 큐트 펌. </v>
          </cell>
        </row>
        <row r="3486">
          <cell r="A3486">
            <v>200079</v>
          </cell>
          <cell r="B3486" t="str">
            <v>기운이 넘치는 큐트 펌. 귀여움 레벨 업!</v>
          </cell>
        </row>
        <row r="3487">
          <cell r="A3487">
            <v>200080</v>
          </cell>
          <cell r="B3487" t="str">
            <v>모델이 사진 속에서 하고 있을 법 한 큐트 펌.</v>
          </cell>
        </row>
        <row r="3488">
          <cell r="A3488">
            <v>200081</v>
          </cell>
          <cell r="B3488" t="str">
            <v>가전제품에 대한 간략한 설문지… 인데 항목이 하나밖에 없다. 이거 정말 괜찮은건가?</v>
          </cell>
        </row>
        <row r="3489">
          <cell r="A3489">
            <v>200082</v>
          </cell>
          <cell r="B3489" t="str">
            <v xml:space="preserve">가전제품의 사용 후 감상을 묻는 설문지. </v>
          </cell>
        </row>
        <row r="3490">
          <cell r="A3490">
            <v>200083</v>
          </cell>
          <cell r="B3490" t="str">
            <v>가전제품들의 상세한 사용감에 대해 묻는 설문지.</v>
          </cell>
        </row>
        <row r="3491">
          <cell r="A3491">
            <v>200084</v>
          </cell>
          <cell r="B3491" t="str">
            <v>가전 제품들의 사용감 뿐 아니라, 어떤 제품인지 광고까지 하는 설문지…. 이거 설문지 맞아?!</v>
          </cell>
        </row>
        <row r="3492">
          <cell r="A3492">
            <v>200085</v>
          </cell>
          <cell r="B3492" t="str">
            <v>시제품 음료수의 맛이 어떤지 물어보는 설문지. 아야가 새로 먹어봤다고 한다.</v>
          </cell>
        </row>
        <row r="3493">
          <cell r="A3493">
            <v>200086</v>
          </cell>
          <cell r="B3493" t="str">
            <v>시제품 음료수의 맛을 묻는 설문지. 다양한 문항들이 있다.</v>
          </cell>
        </row>
        <row r="3494">
          <cell r="A3494">
            <v>200087</v>
          </cell>
          <cell r="B3494" t="str">
            <v>음료수 맛에 대한 세세한 질문들을 하는 설문지. 수상할 정도로 상세하게 물어본다.</v>
          </cell>
        </row>
        <row r="3495">
          <cell r="A3495">
            <v>200088</v>
          </cell>
          <cell r="B3495" t="str">
            <v>음로수 광고지가 껴 있는 설문지. 먹어보지 못한 사람에게는 광고를 제공하는 친절함이 돋보인다.</v>
          </cell>
        </row>
        <row r="3496">
          <cell r="A3496">
            <v>200089</v>
          </cell>
          <cell r="B3496" t="str">
            <v>즉석 식품에 대한 간략한 맛 평가를 바라는 설문지. 다른 설문지들 처럼 문항이 하나 뿐이다…</v>
          </cell>
        </row>
        <row r="3497">
          <cell r="A3497">
            <v>200090</v>
          </cell>
          <cell r="B3497" t="str">
            <v>즉석 식품에 대한 설문지. 아무도 먹어본 적이 없는걸로 봐선, 새로 나온 제품인 모양이다.</v>
          </cell>
        </row>
        <row r="3498">
          <cell r="A3498">
            <v>200091</v>
          </cell>
          <cell r="B3498" t="str">
            <v>제품의 맛에서 부터, 포장과 가격까지 포괄적인 것을 물어보는 설문지. 좀 설문지답다.</v>
          </cell>
        </row>
        <row r="3499">
          <cell r="A3499">
            <v>200092</v>
          </cell>
          <cell r="B3499" t="str">
            <v>광고가 설문보다 더 많은 설문지. 먹어보지 못한 사람도 무슨 맛인지 알게 될 거 같다.</v>
          </cell>
        </row>
        <row r="3500">
          <cell r="A3500">
            <v>200093</v>
          </cell>
          <cell r="B3500" t="str">
            <v>음식점에 대한 간단한 설문지. 얼마나 좋았는지만 물어본다.</v>
          </cell>
        </row>
        <row r="3501">
          <cell r="A3501">
            <v>200094</v>
          </cell>
          <cell r="B3501" t="str">
            <v>음식점에 대한 설문지. 요우코 말로는 제법 괜찮은 집인 모양이다.</v>
          </cell>
        </row>
        <row r="3502">
          <cell r="A3502">
            <v>200095</v>
          </cell>
          <cell r="B3502" t="str">
            <v>음식점에 대한 다양한 것들을 물어보는 설문지. 입맛 까다로운 미식가들을 위한 문항까지 있다.</v>
          </cell>
        </row>
        <row r="3503">
          <cell r="A3503">
            <v>200096</v>
          </cell>
          <cell r="B3503" t="str">
            <v>음식점에 대한 설문보다도 메뉴에 대한 소개가 더 많은 설문지. 신메뉴가 궁금증을 유발한다.</v>
          </cell>
        </row>
        <row r="3504">
          <cell r="A3504">
            <v>200097</v>
          </cell>
          <cell r="B3504" t="str">
            <v>A 학급에서 만든 신문. 무슨 일인지 너덜너덜하다.</v>
          </cell>
        </row>
        <row r="3505">
          <cell r="A3505">
            <v>200098</v>
          </cell>
          <cell r="B3505" t="str">
            <v>A 학급에서 배포한 학급 신문. 여러 소식들이 실려있다.</v>
          </cell>
        </row>
        <row r="3506">
          <cell r="A3506">
            <v>200099</v>
          </cell>
          <cell r="B3506" t="str">
            <v>A 학급 신문의 완전판. 머릿기사가 아주 흥미롭게 써 있다.</v>
          </cell>
        </row>
        <row r="3507">
          <cell r="A3507">
            <v>200100</v>
          </cell>
          <cell r="B3507" t="str">
            <v>보강되어 더욱 멋지게 변한 학급 신문. 이거라면… 다른 반에게 지지 않아!</v>
          </cell>
        </row>
        <row r="3508">
          <cell r="A3508">
            <v>200101</v>
          </cell>
          <cell r="B3508" t="str">
            <v>B 학급에서 만든 신문. 다른 학급에 비해 크게 만들었지만, 내용이 없어 허전하다.</v>
          </cell>
        </row>
        <row r="3509">
          <cell r="A3509">
            <v>200102</v>
          </cell>
          <cell r="B3509" t="str">
            <v>B 학급에서 만들고, 배포하는 신문. 어느정도 내용이 채워져서 허전함은 덜하지만, 아직 부족하다.</v>
          </cell>
        </row>
        <row r="3510">
          <cell r="A3510">
            <v>200103</v>
          </cell>
          <cell r="B3510" t="str">
            <v>B 학급 신문의 발간본. 이정도면 알차다는 느낌이 든다.</v>
          </cell>
        </row>
        <row r="3511">
          <cell r="A3511">
            <v>200104</v>
          </cell>
          <cell r="B3511" t="str">
            <v>B 학급 신문의 증간본. 큰 신문에 내용까지 너무 들어차서, 읽기 힘든 상태가 되어버렸다.</v>
          </cell>
        </row>
        <row r="3512">
          <cell r="A3512">
            <v>200105</v>
          </cell>
          <cell r="B3512" t="str">
            <v>C 학급에서 만든 신문. 아직 만들다 만 것 같은 느낌이 강하게 풍겨나온다.</v>
          </cell>
        </row>
        <row r="3513">
          <cell r="A3513">
            <v>200106</v>
          </cell>
          <cell r="B3513" t="str">
            <v>C 학급에서 만들고, 배포하는 신문. 다른 학급에 비해 조금은 시끌벅적 한 느낌이다.</v>
          </cell>
        </row>
        <row r="3514">
          <cell r="A3514">
            <v>200107</v>
          </cell>
          <cell r="B3514" t="str">
            <v>C 학급 신문의 발간본. 시끌벅적한 느낌의 사진과 각종 효과들이 추가되었다.</v>
          </cell>
        </row>
        <row r="3515">
          <cell r="A3515">
            <v>200108</v>
          </cell>
          <cell r="B3515" t="str">
            <v>C 학급 신문의 증간본. 원본에 비해 더욱 강렬해진 효과들이 눈에 띈다.</v>
          </cell>
        </row>
        <row r="3516">
          <cell r="A3516">
            <v>200109</v>
          </cell>
          <cell r="B3516" t="str">
            <v>왜 만들다 만 신문인데 너덜너덜하지…? 라는 의문을 갖게 만드는 D 학급의 신문.</v>
          </cell>
        </row>
        <row r="3517">
          <cell r="A3517">
            <v>200110</v>
          </cell>
          <cell r="B3517" t="str">
            <v>단촐한 느낌의 D 학급의 학급 신문. 상대적으로 조용한 D 학급에, 신문까지 이러니 존재감이 없다.</v>
          </cell>
        </row>
        <row r="3518">
          <cell r="A3518">
            <v>200111</v>
          </cell>
          <cell r="B3518" t="str">
            <v>심플한 느낌으로 완성된 D 학급 신문. 필요한 내용들로 꽉 채운, 작지만 실속있는 구성이다.</v>
          </cell>
        </row>
        <row r="3519">
          <cell r="A3519">
            <v>200112</v>
          </cell>
          <cell r="B3519" t="str">
            <v>완성본에서 더욱 보강해, 새로운 경지에 도달한 D 학급 신문. 다른 반의 신문에 비해 정리된 느낌이다.</v>
          </cell>
        </row>
        <row r="3520">
          <cell r="A3520">
            <v>200113</v>
          </cell>
          <cell r="B3520" t="str">
            <v>즉석 사진을 찍을 수 있는 낡은 폴라로이드 카메라. 가끔 사진이 하얗게 나오기도 한다.</v>
          </cell>
        </row>
        <row r="3521">
          <cell r="A3521">
            <v>200114</v>
          </cell>
          <cell r="B3521" t="str">
            <v>어디서든 구할 수 있는 보급형 폴라로이드 카메라. 오랜만에 사용했는지, 먼지가 조금 쌓여있다.</v>
          </cell>
        </row>
        <row r="3522">
          <cell r="A3522">
            <v>200115</v>
          </cell>
          <cell r="B3522" t="str">
            <v>새로 나와 어딘가에서 광고를 하고 있는 느낌의 신형 폴라로이드 카메라.</v>
          </cell>
        </row>
        <row r="3523">
          <cell r="A3523">
            <v>200116</v>
          </cell>
          <cell r="B3523" t="str">
            <v>고가의 폴라로이드 카메라. 각종 전문가를 위한 기능들이 붙어있다.</v>
          </cell>
        </row>
        <row r="3524">
          <cell r="A3524">
            <v>200117</v>
          </cell>
          <cell r="B3524" t="str">
            <v>자동으로 초점을 잡아주는 카메라. 낡았지만, 초심자가 사진을 찍기엔 적당하다.</v>
          </cell>
        </row>
        <row r="3525">
          <cell r="A3525">
            <v>200118</v>
          </cell>
          <cell r="B3525" t="str">
            <v>저렴한 가격에 구하기도 쉬운 RF 카메라. 하지만 저렴한 만큼, 아주 깨끗하게 찍히지는 않는 모양이다.</v>
          </cell>
        </row>
        <row r="3526">
          <cell r="A3526">
            <v>200119</v>
          </cell>
          <cell r="B3526" t="str">
            <v>포장을 뜯은지 얼마 되지 않아 반짝거리는 RF 카메라. 마구 사진을 찍고 싶어진다.</v>
          </cell>
        </row>
        <row r="3527">
          <cell r="A3527">
            <v>200120</v>
          </cell>
          <cell r="B3527" t="str">
            <v>한눈에도 비싸보이는 고급형 카메라. 이사미 왈, 시노가 만지지 못하게 해!</v>
          </cell>
        </row>
        <row r="3528">
          <cell r="A3528">
            <v>200121</v>
          </cell>
          <cell r="B3528" t="str">
            <v>파노라마 촬영 기능이 있는, 낡은 카메라. 신이 난 카렌이 마구 찍는 바람에 대 소동이 벌어졌다.</v>
          </cell>
        </row>
        <row r="3529">
          <cell r="A3529">
            <v>200122</v>
          </cell>
          <cell r="B3529" t="str">
            <v>보급형으로 나온 파노라마 카메라. 잘못 들고 찍으면 중간에 그림이 잘린다…</v>
          </cell>
        </row>
        <row r="3530">
          <cell r="A3530">
            <v>200123</v>
          </cell>
          <cell r="B3530" t="str">
            <v>새롭게 발매된 파노라마 카메라. 파노라마 기능 뿐 아니라, 다양한 기능들에도 충실한 명품이다.</v>
          </cell>
        </row>
        <row r="3531">
          <cell r="A3531">
            <v>200124</v>
          </cell>
          <cell r="B3531" t="str">
            <v>전문가들을 위해 나온 파노라마 카메라. 아야가 들었다가 비싸다는 말을 듣고 떨어트릴 뻔했다.</v>
          </cell>
        </row>
        <row r="3532">
          <cell r="A3532">
            <v>200125</v>
          </cell>
          <cell r="B3532" t="str">
            <v>디지털 카메라의 초기에 나왔던 모델. 당시엔 고가였지만, 지금은 골동품 취급이다.</v>
          </cell>
        </row>
        <row r="3533">
          <cell r="A3533">
            <v>200126</v>
          </cell>
          <cell r="B3533" t="str">
            <v>누구나 쓰기 쉽도록 발매된 디지털 카메라. 쉽게 들고 찍을 수 있어, 시노도 다룰 수 있다.</v>
          </cell>
        </row>
        <row r="3534">
          <cell r="A3534">
            <v>200127</v>
          </cell>
          <cell r="B3534" t="str">
            <v>지난 주에 발매된 최신 디지털 카메라. 작은 카메라지만, 우주를 담고 있다는 광고 멘트가 인상적이다.</v>
          </cell>
        </row>
        <row r="3535">
          <cell r="A3535">
            <v>200128</v>
          </cell>
          <cell r="B3535" t="str">
            <v>각종 옵션들을 장착하는 것으로 진화하는 컨셉의 고급형 디지털 카메라. 이런걸 본말전도라고 하지 시노?</v>
          </cell>
        </row>
        <row r="3536">
          <cell r="A3536">
            <v>200129</v>
          </cell>
          <cell r="B3536" t="str">
            <v>학교 운동장에서 굴러다니던, 낡은 축구공. 창고 한 켠에서 썩어가고 있었다.</v>
          </cell>
        </row>
        <row r="3537">
          <cell r="A3537">
            <v>200130</v>
          </cell>
          <cell r="B3537" t="str">
            <v>어느 학교 운동장에서나 아이들이 가지고 놀고 있는 축구공.</v>
          </cell>
        </row>
        <row r="3538">
          <cell r="A3538">
            <v>200131</v>
          </cell>
          <cell r="B3538" t="str">
            <v>새롭게 학교에 들어온 축구공. 축구 만화를 보고 온 카렌이 이 공으로 마구 슛을 날려댔다.</v>
          </cell>
        </row>
        <row r="3539">
          <cell r="A3539">
            <v>200132</v>
          </cell>
          <cell r="B3539" t="str">
            <v>세계적인 대회의 공인구. 일반적인 축구공보다 세련된 느낌을 준다.</v>
          </cell>
        </row>
        <row r="3540">
          <cell r="A3540">
            <v>200133</v>
          </cell>
          <cell r="B3540" t="str">
            <v>너무 돌려서 더 돌렸다가는 분해될 것 같은 훌라후프. 이거, 훌라후프라고 불러도 되는거야?!</v>
          </cell>
        </row>
        <row r="3541">
          <cell r="A3541">
            <v>200134</v>
          </cell>
          <cell r="B3541" t="str">
            <v>허리 운동 기구의 대명사인 훌라후프. 체육 창고에 잔뜩 쌓여있다.</v>
          </cell>
        </row>
        <row r="3542">
          <cell r="A3542">
            <v>200135</v>
          </cell>
          <cell r="B3542" t="str">
            <v>막 포장을 뜯어 깨끗한 훌라후프. 체육시간에 서로 잡으려고 난리인 인기품목이다.</v>
          </cell>
        </row>
        <row r="3543">
          <cell r="A3543">
            <v>200136</v>
          </cell>
          <cell r="B3543" t="str">
            <v>체조 선수들이 사용하는 고급형 훌라후프. 체조부가 전용으로 사용하고 있다.</v>
          </cell>
        </row>
        <row r="3544">
          <cell r="A3544">
            <v>200137</v>
          </cell>
          <cell r="B3544" t="str">
            <v>비록 낡았지만, 허들로써의 역할에는 충실한 물건. 왠지 보고 있으면 많은 사람들의 땀(냄새)가 느껴진다.</v>
          </cell>
        </row>
        <row r="3545">
          <cell r="A3545">
            <v>200138</v>
          </cell>
          <cell r="B3545" t="str">
            <v>육상부에서 자주 사용하는 물건. 정리 상태가 엉망이라, 창고에서 꺼내기도 힘들다.</v>
          </cell>
        </row>
        <row r="3546">
          <cell r="A3546">
            <v>200139</v>
          </cell>
          <cell r="B3546" t="str">
            <v>부딛혀도 다치지 않게 처리가 되어있는 신제품. 하지만 너무 높아서 앨리스에게 넘어가는 건 무리다.</v>
          </cell>
        </row>
        <row r="3547">
          <cell r="A3547">
            <v>200140</v>
          </cell>
          <cell r="B3547" t="str">
            <v>육상 선수들이 사용하는 것과 같은 허들. 한때 세계를 노리던 육상부원을 위해 준비되어 있다고 한다.</v>
          </cell>
        </row>
        <row r="3548">
          <cell r="A3548">
            <v>200141</v>
          </cell>
          <cell r="B3548" t="str">
            <v>허름한 뜀틀. 손을 올려야 하는 매트가 낡아서 덜컹거린다.</v>
          </cell>
        </row>
        <row r="3549">
          <cell r="A3549">
            <v>200142</v>
          </cell>
          <cell r="B3549" t="str">
            <v>학교 수업에 사용하는 뜀틀. 안에 숨어있던 카렌이 아야를 놀라게 만들기도 했다.</v>
          </cell>
        </row>
        <row r="3550">
          <cell r="A3550">
            <v>200143</v>
          </cell>
          <cell r="B3550" t="str">
            <v>체조부의 강력한 건의로 인해 학교에 들어온 새 뜀틀. 좋은 나무 냄새가 난다.</v>
          </cell>
        </row>
        <row r="3551">
          <cell r="A3551">
            <v>200144</v>
          </cell>
          <cell r="B3551" t="str">
            <v>체조 선수들이 사용하는 튐틀. 평범한 뜀틀과 보기엔 별 차이가 없지만, 한 번 뛰어보면 안당께!</v>
          </cell>
        </row>
        <row r="3552">
          <cell r="A3552">
            <v>200145</v>
          </cell>
          <cell r="B3552" t="str">
            <v>선배가 사용하던 낡은 수학 교과서… 인데, 깨끗한게 이 선배, 별로 공부를 좋아하지 않았던 모양이다.</v>
          </cell>
        </row>
        <row r="3553">
          <cell r="A3553">
            <v>200146</v>
          </cell>
          <cell r="B3553" t="str">
            <v>학교에서 사용하는 표준 수학 교과서. 펼치면 시노가 정신을 잃어버리게 만드는 강력한 수면 효과가 있다.</v>
          </cell>
        </row>
        <row r="3554">
          <cell r="A3554">
            <v>200147</v>
          </cell>
          <cell r="B3554" t="str">
            <v>각종 내용이 수정된 개정판 수학 교과서. 그림도 늘어나서 보기에 좋다. 앨리스가 특히 마음에 든 모양이다.</v>
          </cell>
        </row>
        <row r="3555">
          <cell r="A3555">
            <v>200148</v>
          </cell>
          <cell r="B3555" t="str">
            <v>개정판에 추가로 선생님의 각종 첨삭이 붙어있는 교과서. 그야말로 학교 수업의 정수가 담겨있다.</v>
          </cell>
        </row>
        <row r="3556">
          <cell r="A3556">
            <v>200149</v>
          </cell>
          <cell r="B3556" t="str">
            <v>작년까지 선배에서 후배로 물려오던 영어 교과서. 학교의 역사가 느껴진다.</v>
          </cell>
        </row>
        <row r="3557">
          <cell r="A3557">
            <v>200150</v>
          </cell>
          <cell r="B3557" t="str">
            <v>다른 교과서들에 비해 조금은 화려한, 표준 영어 교과서. 다양한 에피소드들이 학생을 심심하지 않게 해준다.</v>
          </cell>
        </row>
        <row r="3558">
          <cell r="A3558">
            <v>200151</v>
          </cell>
          <cell r="B3558" t="str">
            <v>안의 내용이 대폭 개정된 영어 교과서. 교과서에 나오는 영어 선생님 캐릭터가 대인기라고 한다.</v>
          </cell>
        </row>
        <row r="3559">
          <cell r="A3559">
            <v>200152</v>
          </cell>
          <cell r="B3559" t="str">
            <v>카라스짱이 직접 작성한 지도사항이 가득한 교과서. 선생님의 따듯한 마음이 느껴진다.</v>
          </cell>
        </row>
        <row r="3560">
          <cell r="A3560">
            <v>200153</v>
          </cell>
          <cell r="B3560" t="str">
            <v>너덜너덜한 국어 교과서. 요우코 왈, 왜 우리가 쓰는 말을 또 배워야 하는거지?</v>
          </cell>
        </row>
        <row r="3561">
          <cell r="A3561">
            <v>200154</v>
          </cell>
          <cell r="B3561" t="str">
            <v>표준 국어 교과서. 카렌 왈, 나도 영어 공부 안하니까 완전히 까먹었습니다!</v>
          </cell>
        </row>
        <row r="3562">
          <cell r="A3562">
            <v>200155</v>
          </cell>
          <cell r="B3562" t="str">
            <v>내용을 추가하여 더욱 풍성해진 국어 교과서. 앨리스 왈. 카렌, 그건 좀 아니지!</v>
          </cell>
        </row>
        <row r="3563">
          <cell r="A3563">
            <v>200156</v>
          </cell>
          <cell r="B3563" t="str">
            <v>국어 선생님의 친절한 해설이 붙은 첨삭본 교과서. 안에 실려있는 연애 이야기들에 아야가 책갈피를 꽃아두었다.</v>
          </cell>
        </row>
        <row r="3564">
          <cell r="A3564">
            <v>200157</v>
          </cell>
          <cell r="B3564" t="str">
            <v>낡디 낡은 국사 교과서. 열심히 공부하던 선배가 썼던 모양인지, 페이지 끝이 반들반들하다.</v>
          </cell>
        </row>
        <row r="3565">
          <cell r="A3565">
            <v>200158</v>
          </cell>
          <cell r="B3565" t="str">
            <v>다들 한 권씩 받은 표준 국사 교과서. 요우코는 어제 잃어버렸다고 한다.</v>
          </cell>
        </row>
        <row r="3566">
          <cell r="A3566">
            <v>200159</v>
          </cell>
          <cell r="B3566" t="str">
            <v>여러 내용 뿐 아니라, 각종 도표와 그림이 추가되어 보기 쉬워진 국사 교과서. 하지만 어려운 건 여전하다.</v>
          </cell>
        </row>
        <row r="3567">
          <cell r="A3567">
            <v>200160</v>
          </cell>
          <cell r="B3567" t="str">
            <v>어렵다는 학생들의 청원을 해결해주고자 각종 메모가 추가되었다. 하지만 아직 시노를 기절시키기엔 충분하다.</v>
          </cell>
        </row>
        <row r="3568">
          <cell r="A3568">
            <v>200161</v>
          </cell>
          <cell r="B3568" t="str">
            <v>아주 쉬운 문제들이 잔뜩 모여있는 수학 시험지. 추가 시험용으로, 학생들이 낙제하지 않도록 배려해준 모양이다.</v>
          </cell>
        </row>
        <row r="3569">
          <cell r="A3569">
            <v>200162</v>
          </cell>
          <cell r="B3569" t="str">
            <v>평범한 난이도의 수학 시험지. 이 난이도에도 카렌은 주저하지 않고 연필을 굴린다.</v>
          </cell>
        </row>
        <row r="3570">
          <cell r="A3570">
            <v>200163</v>
          </cell>
          <cell r="B3570" t="str">
            <v>난이도가 어느 정도 있는 수학 시험지. 아야도 백점 맞기는 어렵다고 한다.</v>
          </cell>
        </row>
        <row r="3571">
          <cell r="A3571">
            <v>200164</v>
          </cell>
          <cell r="B3571" t="str">
            <v>그야말로 역대급 난이도의 수학 시험지. 학생이 문제를 맞추는 것에 악감정이라도 품고 있는 듯한 느낌이다.</v>
          </cell>
        </row>
        <row r="3572">
          <cell r="A3572">
            <v>200165</v>
          </cell>
          <cell r="B3572" t="str">
            <v>아직 어려운 문제에 내성이 없는 시노를 위해 카라스마 선생이 특별히 준비한 쉬운 문제들.</v>
          </cell>
        </row>
        <row r="3573">
          <cell r="A3573">
            <v>200166</v>
          </cell>
          <cell r="B3573" t="str">
            <v>누구나 평균 50점은 넘길 수 있는 난이도의 영어 시험지… 라고 거짓말 한 거 누구야! - by 요우코</v>
          </cell>
        </row>
        <row r="3574">
          <cell r="A3574">
            <v>200167</v>
          </cell>
          <cell r="B3574" t="str">
            <v>제법 어려운 영어 시험지. 카라스마 선생님의 어둠이 깃들어 있는 모양이다.</v>
          </cell>
        </row>
        <row r="3575">
          <cell r="A3575">
            <v>200168</v>
          </cell>
          <cell r="B3575" t="str">
            <v>지옥 같은 난이도의 영어 시험지. 원어민인 앨리스마저 이해할 수 없는 문제들로 가득하다.</v>
          </cell>
        </row>
        <row r="3576">
          <cell r="A3576">
            <v>200169</v>
          </cell>
          <cell r="B3576" t="str">
            <v>놀면서도 풀 수 있을 정도의 국어 시험지. 하지만, 아직 일본어에 익숙하지 않은 카렌에게는 큰 벽이다.</v>
          </cell>
        </row>
        <row r="3577">
          <cell r="A3577">
            <v>200170</v>
          </cell>
          <cell r="B3577" t="str">
            <v>언제나 시험에 나올 법 한 난이도의 문제들이 모인 시험지. 별로 어렵지는 않지만, 그렇다고 100점 맞기도 어렵다.</v>
          </cell>
        </row>
        <row r="3578">
          <cell r="A3578">
            <v>200171</v>
          </cell>
          <cell r="B3578" t="str">
            <v>매우 어려운 국어 시험지. 아야도 쩔쩔매면서 푼다고 한다.</v>
          </cell>
        </row>
        <row r="3579">
          <cell r="A3579">
            <v>200172</v>
          </cell>
          <cell r="B3579" t="str">
            <v>더 이상 일본어를 적어둔 것인지 알 수가 없는 국어시험지. 어렵다 못해 푸는 인간에게 저주가 내린다고 한다.</v>
          </cell>
        </row>
        <row r="3580">
          <cell r="A3580">
            <v>200173</v>
          </cell>
          <cell r="B3580" t="str">
            <v>간단한 상식만으로도 풀 수 있는 국사 시험지. 이것도 틀리면 자신의 상식을 의심해봐야 할지도…?</v>
          </cell>
        </row>
        <row r="3581">
          <cell r="A3581">
            <v>200174</v>
          </cell>
          <cell r="B3581" t="str">
            <v>선배에서 후배까지 모두 다 봤을 법한 국사 시험지. 예상 가능한 문제들로 가득해, 생각보다 쉬울지도 모른다.</v>
          </cell>
        </row>
        <row r="3582">
          <cell r="A3582">
            <v>200175</v>
          </cell>
          <cell r="B3582" t="str">
            <v>푸는 사람의 허를 찌르는 국사 시험지. 공부를 아주 많이 해야 만점이 나온다고 한다.</v>
          </cell>
        </row>
        <row r="3583">
          <cell r="A3583">
            <v>200176</v>
          </cell>
          <cell r="B3583" t="str">
            <v>답을 틀리길 바라면서 문제를 출제한 난이도의 시험지. 전국시대 사람들이 속옷으로 뭘 입고 다녔는지 어떻게 알아?!</v>
          </cell>
        </row>
        <row r="3584">
          <cell r="A3584">
            <v>200177</v>
          </cell>
          <cell r="B3584" t="str">
            <v>저렴한 가격의 인스턴트 커피. 카페에서 이런 커피가 나온다면, 그 가격의 대부분은 자리에 대한 가격이다</v>
          </cell>
        </row>
        <row r="3585">
          <cell r="A3585">
            <v>200178</v>
          </cell>
          <cell r="B3585" t="str">
            <v>어디서든 팔 것 같은 맛의 커피. 고등학생에게는 아직 좀 쓰다.</v>
          </cell>
        </row>
        <row r="3586">
          <cell r="A3586">
            <v>200179</v>
          </cell>
          <cell r="B3586" t="str">
            <v>카페의 주인이 자신의 이름을 걸고 판매하는 간판 상품. 은은한 향이 일품이다.</v>
          </cell>
        </row>
        <row r="3587">
          <cell r="A3587">
            <v>200180</v>
          </cell>
          <cell r="B3587" t="str">
            <v>카페의 신메뉴. 최근 유행하는 콜드 드립 커피이다. 뒷맛이 쓰지 않고 깔끔해서, 앨리스도 잘 마신다.</v>
          </cell>
        </row>
        <row r="3588">
          <cell r="A3588">
            <v>200181</v>
          </cell>
          <cell r="B3588" t="str">
            <v>할인점 등지에서 판매되는 조각케익과 비슷한 것. 맛은 있지만, 많이 먹기는 힘들다.</v>
          </cell>
        </row>
        <row r="3589">
          <cell r="A3589">
            <v>200182</v>
          </cell>
          <cell r="B3589" t="str">
            <v>싼 가격의 케익. 카페에서 커피 다음으로 싼 메뉴다. 저렴해서, 그만큼 잘 팔리기도 한다.</v>
          </cell>
        </row>
        <row r="3590">
          <cell r="A3590">
            <v>200183</v>
          </cell>
          <cell r="B3590" t="str">
            <v>카렌의 입맛을 사로잡은 생크림 캐익. 크림에 무언가 비법이 있는 모양이다.</v>
          </cell>
        </row>
        <row r="3591">
          <cell r="A3591">
            <v>200184</v>
          </cell>
          <cell r="B3591" t="str">
            <v>생과일을 듬뿍 넣어, 크림과 조화시킨 절묘한 맛의 케익. 비싼게 유일한 흠이다.</v>
          </cell>
        </row>
        <row r="3592">
          <cell r="A3592">
            <v>200185</v>
          </cell>
          <cell r="B3592" t="str">
            <v>편의점이라면 어디던 팔고 있을 것 같은 퀄리티의 아이스크림.</v>
          </cell>
        </row>
        <row r="3593">
          <cell r="A3593">
            <v>200186</v>
          </cell>
          <cell r="B3593" t="str">
            <v>카페에서 파는 아이스크림 메뉴 중에서 가장 저렴한 것. 맛은 있지만, 너무 먹으면 살이 찔지도…</v>
          </cell>
        </row>
        <row r="3594">
          <cell r="A3594">
            <v>200187</v>
          </cell>
          <cell r="B3594" t="str">
            <v>유명한 브렌드의 아이스크림. 비싸지만, 맛은 보장되어있다.</v>
          </cell>
        </row>
        <row r="3595">
          <cell r="A3595">
            <v>200188</v>
          </cell>
          <cell r="B3595" t="str">
            <v>카페에서 직접 만든 젤라또 아이스크림. 쫀득쫀득한 질감이 독특하다.</v>
          </cell>
        </row>
        <row r="3596">
          <cell r="A3596">
            <v>200189</v>
          </cell>
          <cell r="B3596" t="str">
            <v>여기저기서 파는 아이스크림과 과자를 조합한 조잡한 느낌의 파르페.</v>
          </cell>
        </row>
        <row r="3597">
          <cell r="A3597">
            <v>200190</v>
          </cell>
          <cell r="B3597" t="str">
            <v>카페의 파르페 메뉴 중 기본. 단촐하지만, 파르페는 파르페다.</v>
          </cell>
        </row>
        <row r="3598">
          <cell r="A3598">
            <v>200191</v>
          </cell>
          <cell r="B3598" t="str">
            <v>파르페의 테마를 '체리'로 잡아, 다양한 체리 맛을 볼 수 있는 파르페. 새콤달콤하다.</v>
          </cell>
        </row>
        <row r="3599">
          <cell r="A3599">
            <v>200192</v>
          </cell>
          <cell r="B3599" t="str">
            <v>생과일과 초콜릿의 앙상블을 즐길 수 있는 파르페. 그야말로 맛의 절경을 느낄 수 있다.</v>
          </cell>
        </row>
        <row r="3600">
          <cell r="A3600">
            <v>200193</v>
          </cell>
          <cell r="B3600" t="str">
            <v>옷장에 들어있던 낡은 카디건. 어쩐지 입기 꺼려지는 분위기다.</v>
          </cell>
        </row>
        <row r="3601">
          <cell r="A3601">
            <v>200194</v>
          </cell>
          <cell r="B3601" t="str">
            <v>어딘가의 매장에서 팔 법한 평범한 카디건.</v>
          </cell>
        </row>
        <row r="3602">
          <cell r="A3602">
            <v>200195</v>
          </cell>
          <cell r="B3602" t="str">
            <v>조그마한 장식들이 들어가 독특한 느낌을 주는 카디건. 패션에 민감한 사람을 위한 물건이다.</v>
          </cell>
        </row>
        <row r="3603">
          <cell r="A3603">
            <v>200196</v>
          </cell>
          <cell r="B3603" t="str">
            <v>시노가 만든 카디건. 왠만한 기성품보다 완성도가 있다.</v>
          </cell>
        </row>
        <row r="3604">
          <cell r="A3604">
            <v>200197</v>
          </cell>
          <cell r="B3604" t="str">
            <v>낡은 밀짚모자. 찾아보면 작은 구멍들이 있다.</v>
          </cell>
        </row>
        <row r="3605">
          <cell r="A3605">
            <v>200198</v>
          </cell>
          <cell r="B3605" t="str">
            <v>평범한 모자. 나들이용으로 쓰면 좋아보인다.</v>
          </cell>
        </row>
        <row r="3606">
          <cell r="A3606">
            <v>200199</v>
          </cell>
          <cell r="B3606" t="str">
            <v>멋쟁이를 위해 여러 장식이 들어간 모자.</v>
          </cell>
        </row>
        <row r="3607">
          <cell r="A3607">
            <v>200200</v>
          </cell>
          <cell r="B3607" t="str">
            <v>시노가 만든 멋쟁이 모자. 이사미의 모델 친구들도 마음에 들어한다.</v>
          </cell>
        </row>
        <row r="3608">
          <cell r="A3608">
            <v>200201</v>
          </cell>
          <cell r="B3608" t="str">
            <v>테두리가 떨어져가는 낡은 스카프. 조금 촌스럽다.</v>
          </cell>
        </row>
        <row r="3609">
          <cell r="A3609">
            <v>200202</v>
          </cell>
          <cell r="B3609" t="str">
            <v>보통 스카프. 하지만 이걸로도 잘 꾸미면 멋지게 보일 수 있다.</v>
          </cell>
        </row>
        <row r="3610">
          <cell r="A3610">
            <v>200203</v>
          </cell>
          <cell r="B3610" t="str">
            <v>화사한 장식들이 조금 추가된 스카프. 몸에 두르는 것만으로 멋쟁이 기분이 난다.</v>
          </cell>
        </row>
        <row r="3611">
          <cell r="A3611">
            <v>200204</v>
          </cell>
          <cell r="B3611" t="str">
            <v>시노가 직접 만든 스카프. 기존 것들을 리폼 한 것과는 차원이 다른 완성도를 자랑한다.</v>
          </cell>
        </row>
        <row r="3612">
          <cell r="A3612">
            <v>200205</v>
          </cell>
          <cell r="B3612" t="str">
            <v>낡아서 입으면 조금 부끄러워지는 치마. 시노의 리폼을 통해 새로 태어날 것이다.</v>
          </cell>
        </row>
        <row r="3613">
          <cell r="A3613">
            <v>200206</v>
          </cell>
          <cell r="B3613" t="str">
            <v>적당히 입을 만한 평범한 치마. 코디에 따라 진가를 발휘하기도 할지도?</v>
          </cell>
        </row>
        <row r="3614">
          <cell r="A3614">
            <v>200207</v>
          </cell>
          <cell r="B3614" t="str">
            <v>조그마한 장식들이 인상적인 치마. 조금 취향을 탈 것 같은 디자인이다.</v>
          </cell>
        </row>
        <row r="3615">
          <cell r="A3615">
            <v>200208</v>
          </cell>
          <cell r="B3615" t="str">
            <v>시노가 손수 만든 치마. 균형잡힌 포름이 보는 이의 눈을 사로잡는 마력이 있다.</v>
          </cell>
        </row>
        <row r="3616">
          <cell r="A3616">
            <v>200209</v>
          </cell>
          <cell r="B3616" t="str">
            <v>아주 싼 생수. 가격이 저렴한 것만이 장점이다. 아무 맛도 느껴지지 않아 심심하다.</v>
          </cell>
        </row>
        <row r="3617">
          <cell r="A3617">
            <v>200210</v>
          </cell>
          <cell r="B3617" t="str">
            <v>마트에서 살 수 있는 보통의 생수. 깔끔한 느낌이 든다.</v>
          </cell>
        </row>
        <row r="3618">
          <cell r="A3618">
            <v>200211</v>
          </cell>
          <cell r="B3618" t="str">
            <v>어딘가의 화산에서 퍼온 천연 암반수. 조금 비싸다.</v>
          </cell>
        </row>
        <row r="3619">
          <cell r="A3619">
            <v>200212</v>
          </cell>
          <cell r="B3619" t="str">
            <v>알프스의 만년설을 녹여 만들었다는 생수. 시노가 눈을 반짝이며 탐내는 물건이다.</v>
          </cell>
        </row>
        <row r="3620">
          <cell r="A3620">
            <v>200213</v>
          </cell>
          <cell r="B3620" t="str">
            <v>이온음료로 이름이 널리 알려진 A 브랜드의 음료. 제일 저렴한 상품이다.</v>
          </cell>
        </row>
        <row r="3621">
          <cell r="A3621">
            <v>200214</v>
          </cell>
          <cell r="B3621" t="str">
            <v>A 브렌드에서 가장 많이 팔리는 제품. 독특한 맛으로 오랫동안 사랑받고 있다.</v>
          </cell>
        </row>
        <row r="3622">
          <cell r="A3622">
            <v>200215</v>
          </cell>
          <cell r="B3622" t="str">
            <v>A 브렌드의 신상품 이온음료. 새로운 맛으로 젊은 세대의 입맛을 노린다.</v>
          </cell>
        </row>
        <row r="3623">
          <cell r="A3623">
            <v>200216</v>
          </cell>
          <cell r="B3623" t="str">
            <v>A 브렌드의 고급 이온음료. 운동선수들이나 체력소모가 많은 사람들에게 대인기다.</v>
          </cell>
        </row>
        <row r="3624">
          <cell r="A3624">
            <v>200217</v>
          </cell>
          <cell r="B3624" t="str">
            <v>A 브렌드의 경쟁사인 B 브렌드의 이온음료. 나름 매니아층이 형성되어있다.</v>
          </cell>
        </row>
        <row r="3625">
          <cell r="A3625">
            <v>200218</v>
          </cell>
          <cell r="B3625" t="str">
            <v>B 브렌드의 이온음료 중 표준 제품. A 브렌드에 비해 저렴한게 장점이다.</v>
          </cell>
        </row>
        <row r="3626">
          <cell r="A3626">
            <v>200219</v>
          </cell>
          <cell r="B3626" t="str">
            <v>B 브렌드에서 내놓은 A 브렌드와 경쟁하기 위한 프리미엄 신제품. 새로운 맛과 효과를 강조하고 있다.</v>
          </cell>
        </row>
        <row r="3627">
          <cell r="A3627">
            <v>200220</v>
          </cell>
          <cell r="B3627" t="str">
            <v>B 브렌드의 최고가 상품. 매니아 층에게 대호평중이다.</v>
          </cell>
        </row>
        <row r="3628">
          <cell r="A3628">
            <v>200221</v>
          </cell>
          <cell r="B3628" t="str">
            <v>업계에 새롭게 진출한 C 브렌드의 음료. 다른 브렌드들에 비해 맛이 밋밋하지만, 깔끔한 이미지로 승부한다.</v>
          </cell>
        </row>
        <row r="3629">
          <cell r="A3629">
            <v>200222</v>
          </cell>
          <cell r="B3629" t="str">
            <v>C 브렌드 이온 음료의 표준 제품. 젊은이들 사이에서 대인기라고 한다.</v>
          </cell>
        </row>
        <row r="3630">
          <cell r="A3630">
            <v>200223</v>
          </cell>
          <cell r="B3630" t="str">
            <v>C 브렌드에서 지난 달 야심차게 내놓은 신제품. 다양한 고객층을 공략하려는 의도가 엿보인다.</v>
          </cell>
        </row>
        <row r="3631">
          <cell r="A3631">
            <v>200224</v>
          </cell>
          <cell r="B3631" t="str">
            <v>C 브렌드의 고가 이온음료. 맛이 깔끔해서 나이가 많은 사람들에게 인기라고 한다. 시노의 입맛에 맞는 모양이다.</v>
          </cell>
        </row>
        <row r="3632">
          <cell r="A3632">
            <v>200225</v>
          </cell>
          <cell r="B3632" t="str">
            <v>검은 고양이를 찍은 낡디 낡은 사진.</v>
          </cell>
        </row>
        <row r="3633">
          <cell r="A3633">
            <v>200226</v>
          </cell>
          <cell r="B3633" t="str">
            <v>검은 고양이의 사진. 검은 털 속에 빛나는 눈이 인상적이다.</v>
          </cell>
        </row>
        <row r="3634">
          <cell r="A3634">
            <v>200227</v>
          </cell>
          <cell r="B3634" t="str">
            <v>검은 빛의 털이 반짝이는 검은 고양이의 사진, 묘한 매력이 있다.</v>
          </cell>
        </row>
        <row r="3635">
          <cell r="A3635">
            <v>200228</v>
          </cell>
          <cell r="B3635" t="str">
            <v>찬란하게 빛나는 눈동자를 지닌 검은 고양이 사진. 무심결에 계속 바라보게 된다.</v>
          </cell>
        </row>
        <row r="3636">
          <cell r="A3636">
            <v>200229</v>
          </cell>
          <cell r="B3636" t="str">
            <v>살짝 탄 골목대장 모양의 코케시 과자. 모양은 귀엽지만, 탄 맛이 난다.</v>
          </cell>
        </row>
        <row r="3637">
          <cell r="A3637">
            <v>200230</v>
          </cell>
          <cell r="B3637" t="str">
            <v>골목대장 모양의 코케시 과자. 먹는 맛 뿐 아니라, 보는 맛도 있다.</v>
          </cell>
        </row>
        <row r="3638">
          <cell r="A3638">
            <v>200231</v>
          </cell>
          <cell r="B3638" t="str">
            <v>잘 구워진 골목대장 모양의 코케시 과자. 다른 과자들보다 기운이 넘쳐보인다.</v>
          </cell>
        </row>
        <row r="3639">
          <cell r="A3639">
            <v>200232</v>
          </cell>
          <cell r="B3639" t="str">
            <v>장인의 손길이 느껴지는 골목대장 모양의 코케시 과자. 마치 살아 움직일 것만 같다.</v>
          </cell>
        </row>
        <row r="3640">
          <cell r="A3640">
            <v>200233</v>
          </cell>
          <cell r="B3640" t="str">
            <v>부스러진 코케시 과자 모음. 다양한 코케시 과자들을 모아뒀지만, 부스러져있어 볼품이 없다.</v>
          </cell>
        </row>
        <row r="3641">
          <cell r="A3641">
            <v>200234</v>
          </cell>
          <cell r="B3641" t="str">
            <v>코케시 과자 모음. 귀여운 외관과 더불어 맛도 있어보인다.</v>
          </cell>
        </row>
        <row r="3642">
          <cell r="A3642">
            <v>200235</v>
          </cell>
          <cell r="B3642" t="str">
            <v>깨가 섞인 코케시 과자 모음. 고소한 냄새가 침샘을 자극한다.</v>
          </cell>
        </row>
        <row r="3643">
          <cell r="A3643">
            <v>200236</v>
          </cell>
          <cell r="B3643" t="str">
            <v>선물용 코케시 과자 모음. 아야 왈, 시노가 잔뜩이야…!!</v>
          </cell>
        </row>
        <row r="3644">
          <cell r="A3644">
            <v>200237</v>
          </cell>
          <cell r="B3644" t="str">
            <v>저렴한 캐리어. 바퀴가 고장났는지, 조금 덜컹댄다.</v>
          </cell>
        </row>
        <row r="3645">
          <cell r="A3645">
            <v>200238</v>
          </cell>
          <cell r="B3645" t="str">
            <v>여행용으로 사용되는 캐리어. 많은 짐을 넣을 수 있다.</v>
          </cell>
        </row>
        <row r="3646">
          <cell r="A3646">
            <v>200239</v>
          </cell>
          <cell r="B3646" t="str">
            <v>신제품 캐리어. 많이 들어갈 뿐 아니라, 단단하다고 적극 선전중이다.</v>
          </cell>
        </row>
        <row r="3647">
          <cell r="A3647">
            <v>200240</v>
          </cell>
          <cell r="B3647" t="str">
            <v>고가의 캐리어. 비싼만큼, 믿을만 한 브렌드의 제품이다.</v>
          </cell>
        </row>
        <row r="3648">
          <cell r="A3648">
            <v>200241</v>
          </cell>
          <cell r="B3648" t="str">
            <v>푸석푸석한 느낌이 조금은 처량해보이는 금빛 아프로</v>
          </cell>
        </row>
        <row r="3649">
          <cell r="A3649">
            <v>200242</v>
          </cell>
          <cell r="B3649" t="str">
            <v>금발의 아프로 머리. 상당히 급진적인 헤어스타일이다.</v>
          </cell>
        </row>
        <row r="3650">
          <cell r="A3650">
            <v>200243</v>
          </cell>
          <cell r="B3650" t="str">
            <v>생기가 넘치는 금빛 아프로. 누르면 바로 뽕~하고 튀어나올 것만 같다.</v>
          </cell>
        </row>
        <row r="3651">
          <cell r="A3651">
            <v>200244</v>
          </cell>
          <cell r="B3651" t="str">
            <v>미적 감각이 느껴지는 금빛 아프로. 상당히 급진적인 매력이 있다.</v>
          </cell>
        </row>
        <row r="3652">
          <cell r="A3652">
            <v>200245</v>
          </cell>
          <cell r="B3652" t="str">
            <v>만화잡지에 대한 간략한 설문지. 재미있는가만 물어본다.</v>
          </cell>
        </row>
        <row r="3653">
          <cell r="A3653">
            <v>200246</v>
          </cell>
          <cell r="B3653" t="str">
            <v>만화잡지에 대한 설문지. 카렌이 좋아하는 작품이 실려있는 잡지라 한다.</v>
          </cell>
        </row>
        <row r="3654">
          <cell r="A3654">
            <v>200247</v>
          </cell>
          <cell r="B3654" t="str">
            <v>만화잡지에 대해 여러가지 질문들을 하는 설문지. 만화가가 아니면 대답하기 어려운 질문도 있다.</v>
          </cell>
        </row>
        <row r="3655">
          <cell r="A3655">
            <v>200248</v>
          </cell>
          <cell r="B3655" t="str">
            <v>만화를 본 사람이 아니더라도, 만화의 내용을 알 수 있게 조금의 샘플이 들어가 있는 설문지.</v>
          </cell>
        </row>
        <row r="3656">
          <cell r="A3656">
            <v>200249</v>
          </cell>
          <cell r="B3656" t="str">
            <v>만들다 만 느낌의 E 학급 신문. 내용이 많이 부실하다.</v>
          </cell>
        </row>
        <row r="3657">
          <cell r="A3657">
            <v>200250</v>
          </cell>
          <cell r="B3657" t="str">
            <v>E 학급에서 만든 학급 신문. 다른 학급들에 비해 잘 꾸며둔 느낌이다.</v>
          </cell>
        </row>
        <row r="3658">
          <cell r="A3658">
            <v>200251</v>
          </cell>
          <cell r="B3658" t="str">
            <v>여러가지 마무리가 추가된 E 학급 신문. 상당히 화사하다.</v>
          </cell>
        </row>
        <row r="3659">
          <cell r="A3659">
            <v>200252</v>
          </cell>
          <cell r="B3659" t="str">
            <v>E 학급에서 보강까지 한 학급 신문. 경쟁자가 없어보이는 완성도다.</v>
          </cell>
        </row>
        <row r="3660">
          <cell r="A3660">
            <v>200253</v>
          </cell>
          <cell r="B3660" t="str">
            <v>낡은 스냅숏 카메라. 간편하게 들고다니면서 찍을 수 있도록, 가벼운게 장점이다.</v>
          </cell>
        </row>
        <row r="3661">
          <cell r="A3661">
            <v>200254</v>
          </cell>
          <cell r="B3661" t="str">
            <v>보급형 스냅숏 카메라. 저렴한 가격에 간편한 사용성이 장점이 무엇보다 좋다.</v>
          </cell>
        </row>
        <row r="3662">
          <cell r="A3662">
            <v>200255</v>
          </cell>
          <cell r="B3662" t="str">
            <v>최근 광고 중인 스냅숏 카메라. 간편함을 살리면서도, 다양한 기능들이 많이 추가되었다.</v>
          </cell>
        </row>
        <row r="3663">
          <cell r="A3663">
            <v>200256</v>
          </cell>
          <cell r="B3663" t="str">
            <v>다양한 금속들로 마감된 스냅숏 카메라. 극한 상황의 촬영을 가정하고 만들어진 느낌이다.</v>
          </cell>
        </row>
        <row r="3664">
          <cell r="A3664">
            <v>200257</v>
          </cell>
          <cell r="B3664" t="str">
            <v>체육 창고 한켠에 놓여있던 낡은 야구공과 배트. 묘한 냄새가 난다.</v>
          </cell>
        </row>
        <row r="3665">
          <cell r="A3665">
            <v>200258</v>
          </cell>
          <cell r="B3665" t="str">
            <v>체육 시간에 사용하는 야구공과 배트. 많은 사람의 손을 거쳤는지, 여기저기에 상처가 있다.</v>
          </cell>
        </row>
        <row r="3666">
          <cell r="A3666">
            <v>200259</v>
          </cell>
          <cell r="B3666" t="str">
            <v>학교에서 새로 사 온 야구공과 배트. 손에 잡히는 감촉이 부드럽다.</v>
          </cell>
        </row>
        <row r="3667">
          <cell r="A3667">
            <v>200260</v>
          </cell>
          <cell r="B3667" t="str">
            <v>선수들이 사용하는 고급 야구공과 배트의 세트. 야구부에서 전용으로 사용한다고 한다.</v>
          </cell>
        </row>
        <row r="3668">
          <cell r="A3668">
            <v>200261</v>
          </cell>
          <cell r="B3668" t="str">
            <v>선배가 쓰던 낡은 교과서들의 모음집. 역대 선생님들과 학생들의 마음이 담겨있다.</v>
          </cell>
        </row>
        <row r="3669">
          <cell r="A3669">
            <v>200262</v>
          </cell>
          <cell r="B3669" t="str">
            <v>기존에 학교에서 사용하던 교과서들의 모음집. 이거만 다 알아도 시험은 걱정없다.</v>
          </cell>
        </row>
        <row r="3670">
          <cell r="A3670">
            <v>200263</v>
          </cell>
          <cell r="B3670" t="str">
            <v>올 해 새롭게 채용된 교과서들의 모음집. 새로운 흐름에 잘 맞추어 내용이 개선되어있다.</v>
          </cell>
        </row>
        <row r="3671">
          <cell r="A3671">
            <v>200264</v>
          </cell>
          <cell r="B3671" t="str">
            <v>선생님들이 학생들을 위해 필기 내용을 추가한 교과서 세트. 보기만해도 머리가 좋아지는 느낌이다.</v>
          </cell>
        </row>
        <row r="3672">
          <cell r="A3672">
            <v>200265</v>
          </cell>
          <cell r="B3672" t="str">
            <v>쉬운 문제들로 이루어져 있는 사념의 덩어리가 괴물의 모습을 띈 것. 허약하다.</v>
          </cell>
        </row>
        <row r="3673">
          <cell r="A3673">
            <v>200266</v>
          </cell>
          <cell r="B3673" t="str">
            <v>평범한 문제들이 모여 태어난 괴물. 방심하면 아프게 때린다.</v>
          </cell>
        </row>
        <row r="3674">
          <cell r="A3674">
            <v>200267</v>
          </cell>
          <cell r="B3674" t="str">
            <v>고난이도 문제들이 모여 만들어진 괴물. 왠만한 공부력으로는 맞서 싸울 수 없다.</v>
          </cell>
        </row>
        <row r="3675">
          <cell r="A3675">
            <v>200268</v>
          </cell>
          <cell r="B3675" t="str">
            <v>지옥난이도 문제들이 모여 만들어진 괴물. 많은 학생들이 그 앞에서 쓰러져갔다.</v>
          </cell>
        </row>
        <row r="3676">
          <cell r="A3676">
            <v>200269</v>
          </cell>
          <cell r="B3676" t="str">
            <v>인스턴트 식품들을 모아서 만들어 놓은 와플. 저렴한 맛이 난다.</v>
          </cell>
        </row>
        <row r="3677">
          <cell r="A3677">
            <v>200270</v>
          </cell>
          <cell r="B3677" t="str">
            <v>어디서나 팔 법한 평범한 맛의 와플. 맛도 평범하여 새로운 자극을 찾는 사람들에겐 아쉬운 물건.</v>
          </cell>
        </row>
        <row r="3678">
          <cell r="A3678">
            <v>200271</v>
          </cell>
          <cell r="B3678" t="str">
            <v>카페의 주인이 손수 만든 와플. 조금 더 신경을 썼는지, 맛이 살짝 독특하다.</v>
          </cell>
        </row>
        <row r="3679">
          <cell r="A3679">
            <v>200272</v>
          </cell>
          <cell r="B3679" t="str">
            <v>와플의 본고장, 벨기에에서 파는 맛과 동일한 맛의 와플. 시노가 매우 좋아한다.</v>
          </cell>
        </row>
        <row r="3680">
          <cell r="A3680">
            <v>200273</v>
          </cell>
          <cell r="B3680" t="str">
            <v>낡아서 렌즈에 금이 간 선글라스. 쓰고 다니기엔 조금 부족해보인다.</v>
          </cell>
        </row>
        <row r="3681">
          <cell r="A3681">
            <v>200274</v>
          </cell>
          <cell r="B3681" t="str">
            <v>밖에서 자주 볼 수 있는 평범한 선글라스. 쓰면 외국인 같아 보일지도?</v>
          </cell>
        </row>
        <row r="3682">
          <cell r="A3682">
            <v>200275</v>
          </cell>
          <cell r="B3682" t="str">
            <v>장식이 들어가 조금 더 세련된 느낌을 주는 선글라스. 멋쟁이라면 이 정도는 써야지!</v>
          </cell>
        </row>
        <row r="3683">
          <cell r="A3683">
            <v>200276</v>
          </cell>
          <cell r="B3683" t="str">
            <v>시노가 직접 리폼한 선글라스. 영국의 공주님이 쓸 것 같은 느낌의 물건으로 재탄생했다.</v>
          </cell>
        </row>
        <row r="3684">
          <cell r="A3684">
            <v>200277</v>
          </cell>
          <cell r="B3684" t="str">
            <v>오랜 세월 많은 사랑을 받아온 이온음료 브렌드, D의 기본 제품. 저렴한게 큰 장점이다.</v>
          </cell>
        </row>
        <row r="3685">
          <cell r="A3685">
            <v>200278</v>
          </cell>
          <cell r="B3685" t="str">
            <v>이온음로 브렌드 D의 표준 제품. 양이 많아 운동 선수들에게 큰 인기다.</v>
          </cell>
        </row>
        <row r="3686">
          <cell r="A3686">
            <v>200279</v>
          </cell>
          <cell r="B3686" t="str">
            <v>이온음료 D의 신제품. 옛날의 맛으로 돌아간다는 컨셉의 제품이다. 앨리스의 입맛에 맞는 모양이다.</v>
          </cell>
        </row>
        <row r="3687">
          <cell r="A3687">
            <v>200280</v>
          </cell>
          <cell r="B3687" t="str">
            <v>이온 음료 D의 고가형 제품. TV에서 간혹 광고하는 중이다.</v>
          </cell>
        </row>
        <row r="3688">
          <cell r="A3688">
            <v>201001</v>
          </cell>
          <cell r="B3688" t="str">
            <v>건강한 산의 기운을 듬뿍 담은 블루베리.</v>
          </cell>
        </row>
        <row r="3689">
          <cell r="A3689">
            <v>201002</v>
          </cell>
          <cell r="B3689" t="str">
            <v>블루베리를 한줌을 묶어놓은 덩어리. 상큼함이 가득하다.</v>
          </cell>
        </row>
        <row r="3690">
          <cell r="A3690">
            <v>201003</v>
          </cell>
          <cell r="B3690" t="str">
            <v>잘 익은 블루베리를 모아 정성스례 담아놓은 바구니.</v>
          </cell>
        </row>
        <row r="3691">
          <cell r="A3691">
            <v>201004</v>
          </cell>
          <cell r="B3691" t="str">
            <v>키운 사람의 정성이 느껴지는 체리 한 방울.</v>
          </cell>
        </row>
        <row r="3692">
          <cell r="A3692">
            <v>201005</v>
          </cell>
          <cell r="B3692" t="str">
            <v>생기가 톡톡 튀는 체리의 묶음.</v>
          </cell>
        </row>
        <row r="3693">
          <cell r="A3693">
            <v>201006</v>
          </cell>
          <cell r="B3693" t="str">
            <v>알알이 먹음직스러운 체리들을 모아 바구니로 만든 것.</v>
          </cell>
        </row>
        <row r="3694">
          <cell r="A3694">
            <v>201007</v>
          </cell>
          <cell r="B3694" t="str">
            <v>따듯한 햇살을 받아 생그러운 맛을 한껏 품은 포도.</v>
          </cell>
        </row>
        <row r="3695">
          <cell r="A3695">
            <v>201008</v>
          </cell>
          <cell r="B3695" t="str">
            <v>껍질이 터져 나올 듯 탐스럽게 익은 포도 한 묶음.</v>
          </cell>
        </row>
        <row r="3696">
          <cell r="A3696">
            <v>201009</v>
          </cell>
          <cell r="B3696" t="str">
            <v>맛있는 포도를 더욱 맛깔나게 바구니에 담아둔 것.</v>
          </cell>
        </row>
        <row r="3697">
          <cell r="A3697">
            <v>201010</v>
          </cell>
          <cell r="B3697" t="str">
            <v>달콤한 과즙이 듬뿍 담긴 시원한 메론.</v>
          </cell>
        </row>
        <row r="3698">
          <cell r="A3698">
            <v>201011</v>
          </cell>
          <cell r="B3698" t="str">
            <v>시원한 메론을 모두와 함께 먹기 위해 누군가 모아둔 묶음.</v>
          </cell>
        </row>
        <row r="3699">
          <cell r="A3699">
            <v>201012</v>
          </cell>
          <cell r="B3699" t="str">
            <v>파티용으로 준비한 메론 바구니. 보기만 해도 즐거운 시간이 생각난다.</v>
          </cell>
        </row>
        <row r="3700">
          <cell r="A3700">
            <v>201013</v>
          </cell>
          <cell r="B3700" t="str">
            <v>새콤한 맛을 온 주변에 풍기는 오렌지.</v>
          </cell>
        </row>
        <row r="3701">
          <cell r="A3701">
            <v>201014</v>
          </cell>
          <cell r="B3701" t="str">
            <v>한 눈에도 침이 고이는 마력을 가진 오렌지를 여러 개 모아둔 묶음.</v>
          </cell>
        </row>
        <row r="3702">
          <cell r="A3702">
            <v>201015</v>
          </cell>
          <cell r="B3702" t="str">
            <v>오렌지 여러 개를 모아둔 바구니. 방에 놔두면 방 안을 상큼한 향기가 가득 메운다.</v>
          </cell>
        </row>
        <row r="3703">
          <cell r="A3703">
            <v>201016</v>
          </cell>
          <cell r="B3703" t="str">
            <v>꼬마 돼지가 생각나는 작은 저금통. 누군가가 용돈을 한 푼씩 모아둔 정성이 느껴진다.</v>
          </cell>
        </row>
        <row r="3704">
          <cell r="A3704">
            <v>201017</v>
          </cell>
          <cell r="B3704" t="str">
            <v>토실토실한 돼지 모양의 저금통. 보기만해도 부자가 된 것 같은 느낌이다.</v>
          </cell>
        </row>
        <row r="3705">
          <cell r="A3705">
            <v>201018</v>
          </cell>
          <cell r="B3705" t="str">
            <v>돈을 모으는 통인데 통이 안에 들어갈 돈보다 비싸보이는 독특한 분위기의 저금통이다.</v>
          </cell>
        </row>
        <row r="3706">
          <cell r="A3706">
            <v>201019</v>
          </cell>
          <cell r="B3706" t="str">
            <v>친구들과의 추억이 남아있는 사진 한 장. 즐거운 시간을 간직하고 있는 소중한 한 장이다.</v>
          </cell>
        </row>
        <row r="3707">
          <cell r="A3707">
            <v>201020</v>
          </cell>
          <cell r="B3707" t="str">
            <v>좋은 시간들을 간직한 사진을, 더욱 오래 두고 보기 위해 만든 액자. 즐거웠던 그 날들이 깊게 새겨져있다.</v>
          </cell>
        </row>
        <row r="3708">
          <cell r="A3708">
            <v>201021</v>
          </cell>
          <cell r="B3708" t="str">
            <v>우리들의 추억은 언제니 금빛으로 빛나고 있을 것이다. 모두가 잊지 않는 한, 영원히.</v>
          </cell>
        </row>
        <row r="3709">
          <cell r="A3709">
            <v>300001</v>
          </cell>
          <cell r="B3709" t="str">
            <v>외국인 A</v>
          </cell>
        </row>
        <row r="3710">
          <cell r="A3710">
            <v>300002</v>
          </cell>
          <cell r="B3710" t="str">
            <v>외국인 B</v>
          </cell>
        </row>
        <row r="3711">
          <cell r="A3711">
            <v>300003</v>
          </cell>
          <cell r="B3711" t="str">
            <v>외국인 C</v>
          </cell>
        </row>
        <row r="3712">
          <cell r="A3712">
            <v>300004</v>
          </cell>
          <cell r="B3712" t="str">
            <v>외국인 D</v>
          </cell>
        </row>
        <row r="3713">
          <cell r="A3713">
            <v>300005</v>
          </cell>
          <cell r="B3713" t="str">
            <v>외국인 E</v>
          </cell>
        </row>
        <row r="3714">
          <cell r="A3714">
            <v>300006</v>
          </cell>
          <cell r="B3714" t="str">
            <v>외국인 F</v>
          </cell>
        </row>
        <row r="3715">
          <cell r="A3715">
            <v>300007</v>
          </cell>
          <cell r="B3715" t="str">
            <v>동급생(체육시간) A</v>
          </cell>
        </row>
        <row r="3716">
          <cell r="A3716">
            <v>300008</v>
          </cell>
          <cell r="B3716" t="str">
            <v>동급생(체육시간) B</v>
          </cell>
        </row>
        <row r="3717">
          <cell r="A3717">
            <v>300009</v>
          </cell>
          <cell r="B3717" t="str">
            <v>동급생(체육시간) C</v>
          </cell>
        </row>
        <row r="3718">
          <cell r="A3718">
            <v>300010</v>
          </cell>
          <cell r="B3718" t="str">
            <v>동급생(체육시간) D</v>
          </cell>
        </row>
        <row r="3719">
          <cell r="A3719">
            <v>300011</v>
          </cell>
          <cell r="B3719" t="str">
            <v>동급생(체육시간) E</v>
          </cell>
        </row>
        <row r="3720">
          <cell r="A3720">
            <v>300012</v>
          </cell>
          <cell r="B3720" t="str">
            <v>동급생(체육시간) F</v>
          </cell>
        </row>
        <row r="3721">
          <cell r="A3721">
            <v>300013</v>
          </cell>
          <cell r="B3721" t="str">
            <v>동급생(체육시간) G</v>
          </cell>
        </row>
        <row r="3722">
          <cell r="A3722">
            <v>300014</v>
          </cell>
          <cell r="B3722" t="str">
            <v>동급생(하복) A</v>
          </cell>
        </row>
        <row r="3723">
          <cell r="A3723">
            <v>300015</v>
          </cell>
          <cell r="B3723" t="str">
            <v>동급생(하복) B</v>
          </cell>
        </row>
        <row r="3724">
          <cell r="A3724">
            <v>300016</v>
          </cell>
          <cell r="B3724" t="str">
            <v>동급생(하복) C</v>
          </cell>
        </row>
        <row r="3725">
          <cell r="A3725">
            <v>300017</v>
          </cell>
          <cell r="B3725" t="str">
            <v>동급생(하복) D</v>
          </cell>
        </row>
        <row r="3726">
          <cell r="A3726">
            <v>300018</v>
          </cell>
          <cell r="B3726" t="str">
            <v>동급생(하복) E</v>
          </cell>
        </row>
        <row r="3727">
          <cell r="A3727">
            <v>300019</v>
          </cell>
          <cell r="B3727" t="str">
            <v>동급생(하복) F</v>
          </cell>
        </row>
        <row r="3728">
          <cell r="A3728">
            <v>300020</v>
          </cell>
          <cell r="B3728" t="str">
            <v>마을 사람 A</v>
          </cell>
        </row>
        <row r="3729">
          <cell r="A3729">
            <v>300021</v>
          </cell>
          <cell r="B3729" t="str">
            <v>마을 사람 B</v>
          </cell>
        </row>
        <row r="3730">
          <cell r="A3730">
            <v>300022</v>
          </cell>
          <cell r="B3730" t="str">
            <v>마을 사람 C</v>
          </cell>
        </row>
        <row r="3731">
          <cell r="A3731">
            <v>300023</v>
          </cell>
          <cell r="B3731" t="str">
            <v>마을 사람 D</v>
          </cell>
        </row>
        <row r="3732">
          <cell r="A3732">
            <v>300024</v>
          </cell>
          <cell r="B3732" t="str">
            <v>마을 사람 E</v>
          </cell>
        </row>
        <row r="3733">
          <cell r="A3733">
            <v>300025</v>
          </cell>
          <cell r="B3733" t="str">
            <v>마을 사람 F</v>
          </cell>
        </row>
        <row r="3734">
          <cell r="A3734">
            <v>300026</v>
          </cell>
          <cell r="B3734" t="str">
            <v>마을 사람 G</v>
          </cell>
        </row>
        <row r="3735">
          <cell r="A3735">
            <v>300027</v>
          </cell>
          <cell r="B3735" t="str">
            <v>마을 사람 H</v>
          </cell>
        </row>
        <row r="3736">
          <cell r="A3736">
            <v>300028</v>
          </cell>
          <cell r="B3736" t="str">
            <v>마을 사람 I</v>
          </cell>
        </row>
        <row r="3737">
          <cell r="A3737">
            <v>300029</v>
          </cell>
          <cell r="B3737" t="str">
            <v>마을 사람 J</v>
          </cell>
        </row>
        <row r="3738">
          <cell r="A3738">
            <v>300030</v>
          </cell>
          <cell r="B3738" t="str">
            <v>마을 사람 K</v>
          </cell>
        </row>
        <row r="3739">
          <cell r="A3739">
            <v>300031</v>
          </cell>
          <cell r="B3739" t="str">
            <v>마을 사람 L</v>
          </cell>
        </row>
        <row r="3740">
          <cell r="A3740">
            <v>300032</v>
          </cell>
          <cell r="B3740" t="str">
            <v>마을 사람 M</v>
          </cell>
        </row>
        <row r="3741">
          <cell r="A3741">
            <v>300033</v>
          </cell>
          <cell r="B3741" t="str">
            <v>마을 사람 N</v>
          </cell>
        </row>
        <row r="3742">
          <cell r="A3742">
            <v>300034</v>
          </cell>
          <cell r="B3742" t="str">
            <v>마을 사람 O</v>
          </cell>
        </row>
        <row r="3743">
          <cell r="A3743">
            <v>300035</v>
          </cell>
          <cell r="B3743" t="str">
            <v>마을 사람 P</v>
          </cell>
        </row>
        <row r="3744">
          <cell r="A3744">
            <v>300036</v>
          </cell>
          <cell r="B3744" t="str">
            <v>마을 사람 Q</v>
          </cell>
        </row>
        <row r="3745">
          <cell r="A3745">
            <v>300037</v>
          </cell>
          <cell r="B3745" t="str">
            <v>마을 사람 R</v>
          </cell>
        </row>
        <row r="3746">
          <cell r="A3746">
            <v>300038</v>
          </cell>
          <cell r="B3746" t="str">
            <v>마을 사람 S</v>
          </cell>
        </row>
        <row r="3747">
          <cell r="A3747">
            <v>300039</v>
          </cell>
          <cell r="B3747" t="str">
            <v>동급생 A</v>
          </cell>
        </row>
        <row r="3748">
          <cell r="A3748">
            <v>300040</v>
          </cell>
          <cell r="B3748" t="str">
            <v>동급생 B</v>
          </cell>
        </row>
        <row r="3749">
          <cell r="A3749">
            <v>300041</v>
          </cell>
          <cell r="B3749" t="str">
            <v>동급생 C</v>
          </cell>
        </row>
        <row r="3750">
          <cell r="A3750">
            <v>300042</v>
          </cell>
          <cell r="B3750" t="str">
            <v>동급생 D</v>
          </cell>
        </row>
        <row r="3751">
          <cell r="A3751">
            <v>300043</v>
          </cell>
          <cell r="B3751" t="str">
            <v>동급생 E</v>
          </cell>
        </row>
        <row r="3752">
          <cell r="A3752">
            <v>300044</v>
          </cell>
          <cell r="B3752" t="str">
            <v>동급생 F</v>
          </cell>
        </row>
        <row r="3753">
          <cell r="A3753">
            <v>300045</v>
          </cell>
          <cell r="B3753" t="str">
            <v>동급생 G</v>
          </cell>
        </row>
        <row r="3754">
          <cell r="A3754">
            <v>300046</v>
          </cell>
          <cell r="B3754" t="str">
            <v>동급생 H</v>
          </cell>
        </row>
        <row r="3755">
          <cell r="A3755">
            <v>300047</v>
          </cell>
          <cell r="B3755" t="str">
            <v>동급생 I</v>
          </cell>
        </row>
        <row r="3756">
          <cell r="A3756">
            <v>300048</v>
          </cell>
          <cell r="B3756" t="str">
            <v>동급생 J</v>
          </cell>
        </row>
        <row r="3757">
          <cell r="A3757">
            <v>300049</v>
          </cell>
          <cell r="B3757" t="str">
            <v>동급생 K</v>
          </cell>
        </row>
        <row r="3758">
          <cell r="A3758">
            <v>300050</v>
          </cell>
          <cell r="B3758" t="str">
            <v>동급생 L</v>
          </cell>
        </row>
        <row r="3759">
          <cell r="A3759">
            <v>300051</v>
          </cell>
          <cell r="B3759" t="str">
            <v>동급생 M</v>
          </cell>
        </row>
        <row r="3760">
          <cell r="A3760">
            <v>300052</v>
          </cell>
          <cell r="B3760" t="str">
            <v>동급생 N</v>
          </cell>
        </row>
        <row r="3761">
          <cell r="A3761">
            <v>300053</v>
          </cell>
          <cell r="B3761" t="str">
            <v>동급생 O</v>
          </cell>
        </row>
        <row r="3762">
          <cell r="A3762">
            <v>300054</v>
          </cell>
          <cell r="B3762" t="str">
            <v>동급생 P</v>
          </cell>
        </row>
        <row r="3763">
          <cell r="A3763">
            <v>300055</v>
          </cell>
          <cell r="B3763" t="str">
            <v>동급생 Q</v>
          </cell>
        </row>
        <row r="3764">
          <cell r="A3764">
            <v>300056</v>
          </cell>
          <cell r="B3764" t="str">
            <v>동급생 R</v>
          </cell>
        </row>
        <row r="3765">
          <cell r="A3765">
            <v>300057</v>
          </cell>
          <cell r="B3765" t="str">
            <v>동급생 S</v>
          </cell>
        </row>
        <row r="3766">
          <cell r="A3766">
            <v>300058</v>
          </cell>
          <cell r="B3766" t="str">
            <v>마라토너 A</v>
          </cell>
        </row>
        <row r="3767">
          <cell r="A3767">
            <v>300059</v>
          </cell>
          <cell r="B3767" t="str">
            <v>마라토너 B</v>
          </cell>
        </row>
        <row r="3768">
          <cell r="A3768">
            <v>300060</v>
          </cell>
          <cell r="B3768" t="str">
            <v>마라토너 C</v>
          </cell>
        </row>
        <row r="3769">
          <cell r="A3769">
            <v>300061</v>
          </cell>
          <cell r="B3769" t="str">
            <v>마라토너 D</v>
          </cell>
        </row>
        <row r="3770">
          <cell r="A3770">
            <v>300062</v>
          </cell>
          <cell r="B3770" t="str">
            <v>마라토너 E</v>
          </cell>
        </row>
        <row r="3771">
          <cell r="A3771">
            <v>300063</v>
          </cell>
          <cell r="B3771" t="str">
            <v>마라토너 F</v>
          </cell>
        </row>
        <row r="3772">
          <cell r="A3772">
            <v>300064</v>
          </cell>
          <cell r="B3772" t="str">
            <v>마라토너 G</v>
          </cell>
        </row>
        <row r="3773">
          <cell r="A3773">
            <v>300065</v>
          </cell>
          <cell r="B3773" t="str">
            <v>마라토너 H</v>
          </cell>
        </row>
        <row r="3774">
          <cell r="A3774">
            <v>300066</v>
          </cell>
          <cell r="B3774" t="str">
            <v>마라토너 I</v>
          </cell>
        </row>
        <row r="3775">
          <cell r="A3775">
            <v>300067</v>
          </cell>
          <cell r="B3775" t="str">
            <v>마라토너 J</v>
          </cell>
        </row>
        <row r="3776">
          <cell r="A3776">
            <v>300068</v>
          </cell>
          <cell r="B3776" t="str">
            <v>마라토너 K</v>
          </cell>
        </row>
        <row r="3777">
          <cell r="A3777">
            <v>300069</v>
          </cell>
          <cell r="B3777" t="str">
            <v>이사미의 친구 A</v>
          </cell>
        </row>
        <row r="3778">
          <cell r="A3778">
            <v>300070</v>
          </cell>
          <cell r="B3778" t="str">
            <v>이사미의 친구 B</v>
          </cell>
        </row>
        <row r="3779">
          <cell r="A3779">
            <v>300071</v>
          </cell>
          <cell r="B3779" t="str">
            <v>이사미의 친구 C</v>
          </cell>
        </row>
        <row r="3780">
          <cell r="A3780">
            <v>300072</v>
          </cell>
          <cell r="B3780" t="str">
            <v>이사미의 친구 D</v>
          </cell>
        </row>
        <row r="3781">
          <cell r="A3781">
            <v>300073</v>
          </cell>
          <cell r="B3781" t="str">
            <v>이사미의 친구 E</v>
          </cell>
        </row>
        <row r="3782">
          <cell r="A3782">
            <v>300074</v>
          </cell>
          <cell r="B3782" t="str">
            <v>이사미의 친구 F</v>
          </cell>
        </row>
        <row r="3783">
          <cell r="A3783">
            <v>300075</v>
          </cell>
          <cell r="B3783" t="str">
            <v>이사미의 친구 G</v>
          </cell>
        </row>
        <row r="3784">
          <cell r="A3784">
            <v>300076</v>
          </cell>
          <cell r="B3784" t="str">
            <v>동급생(체육시간) G</v>
          </cell>
        </row>
        <row r="3785">
          <cell r="A3785">
            <v>300077</v>
          </cell>
          <cell r="B3785" t="str">
            <v>동급생(체육시간) H</v>
          </cell>
        </row>
        <row r="3786">
          <cell r="A3786">
            <v>300078</v>
          </cell>
          <cell r="B3786" t="str">
            <v>동급생(체육시간) I</v>
          </cell>
        </row>
        <row r="3787">
          <cell r="A3787">
            <v>300079</v>
          </cell>
          <cell r="B3787" t="str">
            <v>동급생(체육시간) J</v>
          </cell>
        </row>
        <row r="3788">
          <cell r="A3788">
            <v>300080</v>
          </cell>
          <cell r="B3788" t="str">
            <v>마을 사람 T</v>
          </cell>
        </row>
        <row r="3789">
          <cell r="A3789">
            <v>300081</v>
          </cell>
          <cell r="B3789" t="str">
            <v>마을 사람 U</v>
          </cell>
        </row>
        <row r="3790">
          <cell r="A3790">
            <v>300082</v>
          </cell>
          <cell r="B3790" t="str">
            <v>마을 사람 V</v>
          </cell>
        </row>
        <row r="3791">
          <cell r="A3791">
            <v>300083</v>
          </cell>
          <cell r="B3791" t="str">
            <v>마을 사람 W</v>
          </cell>
        </row>
        <row r="3792">
          <cell r="A3792">
            <v>300084</v>
          </cell>
          <cell r="B3792" t="str">
            <v>시험지 괴물</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inition"/>
      <sheetName val="Data"/>
    </sheetNames>
    <sheetDataSet>
      <sheetData sheetId="0"/>
      <sheetData sheetId="1">
        <row r="1">
          <cell r="A1" t="str">
            <v>ID</v>
          </cell>
          <cell r="B1" t="str">
            <v>Grade</v>
          </cell>
          <cell r="C1" t="str">
            <v>Name</v>
          </cell>
          <cell r="D1" t="str">
            <v>Description</v>
          </cell>
          <cell r="E1" t="str">
            <v>Name_Local</v>
          </cell>
        </row>
        <row r="2">
          <cell r="A2">
            <v>400001</v>
          </cell>
          <cell r="B2">
            <v>0</v>
          </cell>
          <cell r="C2">
            <v>40001</v>
          </cell>
          <cell r="D2">
            <v>200001</v>
          </cell>
          <cell r="E2" t="str">
            <v>낡은 갸우뚱한 고양이 사진</v>
          </cell>
        </row>
        <row r="3">
          <cell r="A3">
            <v>400002</v>
          </cell>
          <cell r="B3">
            <v>1</v>
          </cell>
          <cell r="C3">
            <v>40002</v>
          </cell>
          <cell r="D3">
            <v>200002</v>
          </cell>
          <cell r="E3" t="str">
            <v>갸우뚱한 고양이 사진</v>
          </cell>
        </row>
        <row r="4">
          <cell r="A4">
            <v>400003</v>
          </cell>
          <cell r="B4">
            <v>2</v>
          </cell>
          <cell r="C4">
            <v>40003</v>
          </cell>
          <cell r="D4">
            <v>200003</v>
          </cell>
          <cell r="E4" t="str">
            <v>반짝이는 갸우뚱한 고양이 사진</v>
          </cell>
        </row>
        <row r="5">
          <cell r="A5">
            <v>400004</v>
          </cell>
          <cell r="B5">
            <v>3</v>
          </cell>
          <cell r="C5">
            <v>40004</v>
          </cell>
          <cell r="D5">
            <v>200004</v>
          </cell>
          <cell r="E5" t="str">
            <v>찬란한 갸우뚱한 고양이 사진</v>
          </cell>
        </row>
        <row r="6">
          <cell r="A6">
            <v>400005</v>
          </cell>
          <cell r="B6">
            <v>0</v>
          </cell>
          <cell r="C6">
            <v>40005</v>
          </cell>
          <cell r="D6">
            <v>200005</v>
          </cell>
          <cell r="E6" t="str">
            <v>낣은 회색 고양이 사진</v>
          </cell>
        </row>
        <row r="7">
          <cell r="A7">
            <v>400006</v>
          </cell>
          <cell r="B7">
            <v>1</v>
          </cell>
          <cell r="C7">
            <v>40006</v>
          </cell>
          <cell r="D7">
            <v>200006</v>
          </cell>
          <cell r="E7" t="str">
            <v>회색 고양이 사진</v>
          </cell>
        </row>
        <row r="8">
          <cell r="A8">
            <v>400007</v>
          </cell>
          <cell r="B8">
            <v>2</v>
          </cell>
          <cell r="C8">
            <v>40007</v>
          </cell>
          <cell r="D8">
            <v>200007</v>
          </cell>
          <cell r="E8" t="str">
            <v>반짝이는 회색 고양이 사진</v>
          </cell>
        </row>
        <row r="9">
          <cell r="A9">
            <v>400008</v>
          </cell>
          <cell r="B9">
            <v>3</v>
          </cell>
          <cell r="C9">
            <v>40008</v>
          </cell>
          <cell r="D9">
            <v>200008</v>
          </cell>
          <cell r="E9" t="str">
            <v>찬란한 회색 고양이 사진</v>
          </cell>
        </row>
        <row r="10">
          <cell r="A10">
            <v>400009</v>
          </cell>
          <cell r="B10">
            <v>0</v>
          </cell>
          <cell r="C10">
            <v>40009</v>
          </cell>
          <cell r="D10">
            <v>200009</v>
          </cell>
          <cell r="E10" t="str">
            <v>낡은 또아리 고양이 사진</v>
          </cell>
        </row>
        <row r="11">
          <cell r="A11">
            <v>400010</v>
          </cell>
          <cell r="B11">
            <v>1</v>
          </cell>
          <cell r="C11">
            <v>40010</v>
          </cell>
          <cell r="D11">
            <v>200010</v>
          </cell>
          <cell r="E11" t="str">
            <v>또아리 고양이 사진</v>
          </cell>
        </row>
        <row r="12">
          <cell r="A12">
            <v>400011</v>
          </cell>
          <cell r="B12">
            <v>2</v>
          </cell>
          <cell r="C12">
            <v>40011</v>
          </cell>
          <cell r="D12">
            <v>200011</v>
          </cell>
          <cell r="E12" t="str">
            <v>반짝이는 또아리 고양이 사진</v>
          </cell>
        </row>
        <row r="13">
          <cell r="A13">
            <v>400012</v>
          </cell>
          <cell r="B13">
            <v>3</v>
          </cell>
          <cell r="C13">
            <v>40012</v>
          </cell>
          <cell r="D13">
            <v>200012</v>
          </cell>
          <cell r="E13" t="str">
            <v>찬란한 또아리 고양이 사진</v>
          </cell>
        </row>
        <row r="14">
          <cell r="A14">
            <v>400013</v>
          </cell>
          <cell r="B14">
            <v>0</v>
          </cell>
          <cell r="C14">
            <v>40013</v>
          </cell>
          <cell r="D14">
            <v>200013</v>
          </cell>
          <cell r="E14" t="str">
            <v>낡은 졸린 고양이 사진</v>
          </cell>
        </row>
        <row r="15">
          <cell r="A15">
            <v>400014</v>
          </cell>
          <cell r="B15">
            <v>1</v>
          </cell>
          <cell r="C15">
            <v>40014</v>
          </cell>
          <cell r="D15">
            <v>200014</v>
          </cell>
          <cell r="E15" t="str">
            <v>졸린 고양이 사진</v>
          </cell>
        </row>
        <row r="16">
          <cell r="A16">
            <v>400015</v>
          </cell>
          <cell r="B16">
            <v>2</v>
          </cell>
          <cell r="C16">
            <v>40015</v>
          </cell>
          <cell r="D16">
            <v>200015</v>
          </cell>
          <cell r="E16" t="str">
            <v>반짝이는 졸린 고양이 사진</v>
          </cell>
        </row>
        <row r="17">
          <cell r="A17">
            <v>400016</v>
          </cell>
          <cell r="B17">
            <v>3</v>
          </cell>
          <cell r="C17">
            <v>40016</v>
          </cell>
          <cell r="D17">
            <v>200016</v>
          </cell>
          <cell r="E17" t="str">
            <v>찬란한 졸린 고양이 사진</v>
          </cell>
        </row>
        <row r="18">
          <cell r="A18">
            <v>400017</v>
          </cell>
          <cell r="B18">
            <v>0</v>
          </cell>
          <cell r="C18">
            <v>40017</v>
          </cell>
          <cell r="D18">
            <v>200017</v>
          </cell>
          <cell r="E18" t="str">
            <v>살짝 탄 장난꾸러기 코케시 과자</v>
          </cell>
        </row>
        <row r="19">
          <cell r="A19">
            <v>400018</v>
          </cell>
          <cell r="B19">
            <v>1</v>
          </cell>
          <cell r="C19">
            <v>40018</v>
          </cell>
          <cell r="D19">
            <v>200018</v>
          </cell>
          <cell r="E19" t="str">
            <v>장난꾸러기 코케시 과자</v>
          </cell>
        </row>
        <row r="20">
          <cell r="A20">
            <v>400019</v>
          </cell>
          <cell r="B20">
            <v>2</v>
          </cell>
          <cell r="C20">
            <v>40019</v>
          </cell>
          <cell r="D20">
            <v>200019</v>
          </cell>
          <cell r="E20" t="str">
            <v>잘 구워진 장난꾸러기 코케시 과자</v>
          </cell>
        </row>
        <row r="21">
          <cell r="A21">
            <v>400020</v>
          </cell>
          <cell r="B21">
            <v>3</v>
          </cell>
          <cell r="C21">
            <v>40020</v>
          </cell>
          <cell r="D21">
            <v>200020</v>
          </cell>
          <cell r="E21" t="str">
            <v>장인급 장난꾸러기 코케시 과자</v>
          </cell>
        </row>
        <row r="22">
          <cell r="A22">
            <v>400021</v>
          </cell>
          <cell r="B22">
            <v>0</v>
          </cell>
          <cell r="C22">
            <v>40021</v>
          </cell>
          <cell r="D22">
            <v>200021</v>
          </cell>
          <cell r="E22" t="str">
            <v>살짝 탄 여자아이 코케시 과자</v>
          </cell>
        </row>
        <row r="23">
          <cell r="A23">
            <v>400022</v>
          </cell>
          <cell r="B23">
            <v>1</v>
          </cell>
          <cell r="C23">
            <v>40022</v>
          </cell>
          <cell r="D23">
            <v>200022</v>
          </cell>
          <cell r="E23" t="str">
            <v>여자아이 코케시 과자</v>
          </cell>
        </row>
        <row r="24">
          <cell r="A24">
            <v>400023</v>
          </cell>
          <cell r="B24">
            <v>2</v>
          </cell>
          <cell r="C24">
            <v>40023</v>
          </cell>
          <cell r="D24">
            <v>200023</v>
          </cell>
          <cell r="E24" t="str">
            <v>잘 구워진 여자아이 코케시 과자</v>
          </cell>
        </row>
        <row r="25">
          <cell r="A25">
            <v>400024</v>
          </cell>
          <cell r="B25">
            <v>3</v>
          </cell>
          <cell r="C25">
            <v>40024</v>
          </cell>
          <cell r="D25">
            <v>200024</v>
          </cell>
          <cell r="E25" t="str">
            <v>장인급 여자아이 코케시 과자</v>
          </cell>
        </row>
        <row r="26">
          <cell r="A26">
            <v>400025</v>
          </cell>
          <cell r="B26">
            <v>0</v>
          </cell>
          <cell r="C26">
            <v>40025</v>
          </cell>
          <cell r="D26">
            <v>200025</v>
          </cell>
          <cell r="E26" t="str">
            <v>살짝 탄 아저씨 코케시 과자</v>
          </cell>
        </row>
        <row r="27">
          <cell r="A27">
            <v>400026</v>
          </cell>
          <cell r="B27">
            <v>1</v>
          </cell>
          <cell r="C27">
            <v>40026</v>
          </cell>
          <cell r="D27">
            <v>200026</v>
          </cell>
          <cell r="E27" t="str">
            <v>아저씨 코케시 과자</v>
          </cell>
        </row>
        <row r="28">
          <cell r="A28">
            <v>400027</v>
          </cell>
          <cell r="B28">
            <v>2</v>
          </cell>
          <cell r="C28">
            <v>40027</v>
          </cell>
          <cell r="D28">
            <v>200027</v>
          </cell>
          <cell r="E28" t="str">
            <v>잘 구워진 아저씨 코케시 과자</v>
          </cell>
        </row>
        <row r="29">
          <cell r="A29">
            <v>400028</v>
          </cell>
          <cell r="B29">
            <v>3</v>
          </cell>
          <cell r="C29">
            <v>40028</v>
          </cell>
          <cell r="D29">
            <v>200028</v>
          </cell>
          <cell r="E29" t="str">
            <v>장인급 아저씨 코케시 과자</v>
          </cell>
        </row>
        <row r="30">
          <cell r="A30">
            <v>400029</v>
          </cell>
          <cell r="B30">
            <v>0</v>
          </cell>
          <cell r="C30">
            <v>40029</v>
          </cell>
          <cell r="D30">
            <v>200029</v>
          </cell>
          <cell r="E30" t="str">
            <v>살짝 탄 귀부인 코케시 과자</v>
          </cell>
        </row>
        <row r="31">
          <cell r="A31">
            <v>400030</v>
          </cell>
          <cell r="B31">
            <v>1</v>
          </cell>
          <cell r="C31">
            <v>40030</v>
          </cell>
          <cell r="D31">
            <v>200030</v>
          </cell>
          <cell r="E31" t="str">
            <v>귀부인 코케시 과자</v>
          </cell>
        </row>
        <row r="32">
          <cell r="A32">
            <v>400031</v>
          </cell>
          <cell r="B32">
            <v>2</v>
          </cell>
          <cell r="C32">
            <v>40031</v>
          </cell>
          <cell r="D32">
            <v>200031</v>
          </cell>
          <cell r="E32" t="str">
            <v>잘 구워진 귀부인 코케시 과자</v>
          </cell>
        </row>
        <row r="33">
          <cell r="A33">
            <v>400032</v>
          </cell>
          <cell r="B33">
            <v>3</v>
          </cell>
          <cell r="C33">
            <v>40032</v>
          </cell>
          <cell r="D33">
            <v>200032</v>
          </cell>
          <cell r="E33" t="str">
            <v>장인급 귀부인 코케시 과자</v>
          </cell>
        </row>
        <row r="34">
          <cell r="A34">
            <v>400033</v>
          </cell>
          <cell r="B34">
            <v>0</v>
          </cell>
          <cell r="C34">
            <v>40033</v>
          </cell>
          <cell r="D34">
            <v>200033</v>
          </cell>
          <cell r="E34" t="str">
            <v>부스러진 장난꾸러기 코케시 과자 더미</v>
          </cell>
        </row>
        <row r="35">
          <cell r="A35">
            <v>400034</v>
          </cell>
          <cell r="B35">
            <v>1</v>
          </cell>
          <cell r="C35">
            <v>40034</v>
          </cell>
          <cell r="D35">
            <v>200034</v>
          </cell>
          <cell r="E35" t="str">
            <v>장난꾸러기 코케시 과자 더미</v>
          </cell>
        </row>
        <row r="36">
          <cell r="A36">
            <v>400035</v>
          </cell>
          <cell r="B36">
            <v>2</v>
          </cell>
          <cell r="C36">
            <v>40035</v>
          </cell>
          <cell r="D36">
            <v>200035</v>
          </cell>
          <cell r="E36" t="str">
            <v>깨가 섞인 장난꾸러기 코케시 과자 더미</v>
          </cell>
        </row>
        <row r="37">
          <cell r="A37">
            <v>400036</v>
          </cell>
          <cell r="B37">
            <v>3</v>
          </cell>
          <cell r="C37">
            <v>40036</v>
          </cell>
          <cell r="D37">
            <v>200036</v>
          </cell>
          <cell r="E37" t="str">
            <v>선물용 장난꾸러기 코케시 과자 더미</v>
          </cell>
        </row>
        <row r="38">
          <cell r="A38">
            <v>400037</v>
          </cell>
          <cell r="B38">
            <v>0</v>
          </cell>
          <cell r="C38">
            <v>40037</v>
          </cell>
          <cell r="D38">
            <v>200037</v>
          </cell>
          <cell r="E38" t="str">
            <v>부스러진 여자아이 코케시 과자 더미</v>
          </cell>
        </row>
        <row r="39">
          <cell r="A39">
            <v>400038</v>
          </cell>
          <cell r="B39">
            <v>1</v>
          </cell>
          <cell r="C39">
            <v>40038</v>
          </cell>
          <cell r="D39">
            <v>200038</v>
          </cell>
          <cell r="E39" t="str">
            <v>여자아이 코케시 과자 더미</v>
          </cell>
        </row>
        <row r="40">
          <cell r="A40">
            <v>400039</v>
          </cell>
          <cell r="B40">
            <v>2</v>
          </cell>
          <cell r="C40">
            <v>40039</v>
          </cell>
          <cell r="D40">
            <v>200039</v>
          </cell>
          <cell r="E40" t="str">
            <v>깨가 섞인 여자아이 코케시 과자 더미</v>
          </cell>
        </row>
        <row r="41">
          <cell r="A41">
            <v>400040</v>
          </cell>
          <cell r="B41">
            <v>3</v>
          </cell>
          <cell r="C41">
            <v>40040</v>
          </cell>
          <cell r="D41">
            <v>200040</v>
          </cell>
          <cell r="E41" t="str">
            <v>선물용 여자아이 코케시 과자 더미</v>
          </cell>
        </row>
        <row r="42">
          <cell r="A42">
            <v>400041</v>
          </cell>
          <cell r="B42">
            <v>0</v>
          </cell>
          <cell r="C42">
            <v>40041</v>
          </cell>
          <cell r="D42">
            <v>200041</v>
          </cell>
          <cell r="E42" t="str">
            <v>부스러진 아저씨 코케시 과자 더미</v>
          </cell>
        </row>
        <row r="43">
          <cell r="A43">
            <v>400042</v>
          </cell>
          <cell r="B43">
            <v>1</v>
          </cell>
          <cell r="C43">
            <v>40042</v>
          </cell>
          <cell r="D43">
            <v>200042</v>
          </cell>
          <cell r="E43" t="str">
            <v>아저씨 코케시 과자 더미</v>
          </cell>
        </row>
        <row r="44">
          <cell r="A44">
            <v>400043</v>
          </cell>
          <cell r="B44">
            <v>2</v>
          </cell>
          <cell r="C44">
            <v>40043</v>
          </cell>
          <cell r="D44">
            <v>200043</v>
          </cell>
          <cell r="E44" t="str">
            <v>깨가 섞인 아저씨 코케시 과자 더미</v>
          </cell>
        </row>
        <row r="45">
          <cell r="A45">
            <v>400044</v>
          </cell>
          <cell r="B45">
            <v>3</v>
          </cell>
          <cell r="C45">
            <v>40044</v>
          </cell>
          <cell r="D45">
            <v>200044</v>
          </cell>
          <cell r="E45" t="str">
            <v>선물용 아저씨 코케시 과자 더미</v>
          </cell>
        </row>
        <row r="46">
          <cell r="A46">
            <v>400045</v>
          </cell>
          <cell r="B46">
            <v>0</v>
          </cell>
          <cell r="C46">
            <v>40045</v>
          </cell>
          <cell r="D46">
            <v>200045</v>
          </cell>
          <cell r="E46" t="str">
            <v>부스러진 귀부인 코케시 과자 더미</v>
          </cell>
        </row>
        <row r="47">
          <cell r="A47">
            <v>400046</v>
          </cell>
          <cell r="B47">
            <v>1</v>
          </cell>
          <cell r="C47">
            <v>40046</v>
          </cell>
          <cell r="D47">
            <v>200046</v>
          </cell>
          <cell r="E47" t="str">
            <v>귀부인 코케시 과자 더미</v>
          </cell>
        </row>
        <row r="48">
          <cell r="A48">
            <v>400047</v>
          </cell>
          <cell r="B48">
            <v>2</v>
          </cell>
          <cell r="C48">
            <v>40047</v>
          </cell>
          <cell r="D48">
            <v>200047</v>
          </cell>
          <cell r="E48" t="str">
            <v>깨가 섞인 귀부인 코케시 과자 더미</v>
          </cell>
        </row>
        <row r="49">
          <cell r="A49">
            <v>400048</v>
          </cell>
          <cell r="B49">
            <v>3</v>
          </cell>
          <cell r="C49">
            <v>40048</v>
          </cell>
          <cell r="D49">
            <v>200048</v>
          </cell>
          <cell r="E49" t="str">
            <v>선물용 귀부인 코케시 과자 더미</v>
          </cell>
        </row>
        <row r="50">
          <cell r="A50">
            <v>400049</v>
          </cell>
          <cell r="B50">
            <v>0</v>
          </cell>
          <cell r="C50">
            <v>40049</v>
          </cell>
          <cell r="D50">
            <v>200049</v>
          </cell>
          <cell r="E50" t="str">
            <v>염가형 손지도</v>
          </cell>
        </row>
        <row r="51">
          <cell r="A51">
            <v>400050</v>
          </cell>
          <cell r="B51">
            <v>1</v>
          </cell>
          <cell r="C51">
            <v>40050</v>
          </cell>
          <cell r="D51">
            <v>200050</v>
          </cell>
          <cell r="E51" t="str">
            <v>손지도</v>
          </cell>
        </row>
        <row r="52">
          <cell r="A52">
            <v>400051</v>
          </cell>
          <cell r="B52">
            <v>2</v>
          </cell>
          <cell r="C52">
            <v>40051</v>
          </cell>
          <cell r="D52">
            <v>200051</v>
          </cell>
          <cell r="E52" t="str">
            <v>정교한 손지도</v>
          </cell>
        </row>
        <row r="53">
          <cell r="A53">
            <v>400052</v>
          </cell>
          <cell r="B53">
            <v>3</v>
          </cell>
          <cell r="C53">
            <v>40052</v>
          </cell>
          <cell r="D53">
            <v>200052</v>
          </cell>
          <cell r="E53" t="str">
            <v>다목적 손지도</v>
          </cell>
        </row>
        <row r="54">
          <cell r="A54">
            <v>400053</v>
          </cell>
          <cell r="B54">
            <v>0</v>
          </cell>
          <cell r="C54">
            <v>40053</v>
          </cell>
          <cell r="D54">
            <v>200053</v>
          </cell>
          <cell r="E54" t="str">
            <v>저렴한 여행용 팜플렛</v>
          </cell>
        </row>
        <row r="55">
          <cell r="A55">
            <v>400054</v>
          </cell>
          <cell r="B55">
            <v>1</v>
          </cell>
          <cell r="C55">
            <v>40054</v>
          </cell>
          <cell r="D55">
            <v>200054</v>
          </cell>
          <cell r="E55" t="str">
            <v>여행용 팜플렛</v>
          </cell>
        </row>
        <row r="56">
          <cell r="A56">
            <v>400055</v>
          </cell>
          <cell r="B56">
            <v>2</v>
          </cell>
          <cell r="C56">
            <v>40055</v>
          </cell>
          <cell r="D56">
            <v>200055</v>
          </cell>
          <cell r="E56" t="str">
            <v>정교한 여행용 팜플렛</v>
          </cell>
        </row>
        <row r="57">
          <cell r="A57">
            <v>400056</v>
          </cell>
          <cell r="B57">
            <v>3</v>
          </cell>
          <cell r="C57">
            <v>40056</v>
          </cell>
          <cell r="D57">
            <v>200056</v>
          </cell>
          <cell r="E57" t="str">
            <v>다목적 여행용 팜플렛</v>
          </cell>
        </row>
        <row r="58">
          <cell r="A58">
            <v>400057</v>
          </cell>
          <cell r="B58">
            <v>0</v>
          </cell>
          <cell r="C58">
            <v>40057</v>
          </cell>
          <cell r="D58">
            <v>200057</v>
          </cell>
          <cell r="E58" t="str">
            <v>배포용 일본 전도</v>
          </cell>
        </row>
        <row r="59">
          <cell r="A59">
            <v>400058</v>
          </cell>
          <cell r="B59">
            <v>1</v>
          </cell>
          <cell r="C59">
            <v>40058</v>
          </cell>
          <cell r="D59">
            <v>200058</v>
          </cell>
          <cell r="E59" t="str">
            <v>일본 전도</v>
          </cell>
        </row>
        <row r="60">
          <cell r="A60">
            <v>400059</v>
          </cell>
          <cell r="B60">
            <v>2</v>
          </cell>
          <cell r="C60">
            <v>40059</v>
          </cell>
          <cell r="D60">
            <v>200059</v>
          </cell>
          <cell r="E60" t="str">
            <v>정교한 일본 전도</v>
          </cell>
        </row>
        <row r="61">
          <cell r="A61">
            <v>400060</v>
          </cell>
          <cell r="B61">
            <v>3</v>
          </cell>
          <cell r="C61">
            <v>40060</v>
          </cell>
          <cell r="D61">
            <v>200060</v>
          </cell>
          <cell r="E61" t="str">
            <v>다목적 일본 전도</v>
          </cell>
        </row>
        <row r="62">
          <cell r="A62">
            <v>400061</v>
          </cell>
          <cell r="B62">
            <v>0</v>
          </cell>
          <cell r="C62">
            <v>40061</v>
          </cell>
          <cell r="D62">
            <v>200061</v>
          </cell>
          <cell r="E62" t="str">
            <v>저렴한 세계지도</v>
          </cell>
        </row>
        <row r="63">
          <cell r="A63">
            <v>400062</v>
          </cell>
          <cell r="B63">
            <v>1</v>
          </cell>
          <cell r="C63">
            <v>40062</v>
          </cell>
          <cell r="D63">
            <v>200062</v>
          </cell>
          <cell r="E63" t="str">
            <v>세계지도</v>
          </cell>
        </row>
        <row r="64">
          <cell r="A64">
            <v>400063</v>
          </cell>
          <cell r="B64">
            <v>2</v>
          </cell>
          <cell r="C64">
            <v>40063</v>
          </cell>
          <cell r="D64">
            <v>200063</v>
          </cell>
          <cell r="E64" t="str">
            <v>정교한 세계지도</v>
          </cell>
        </row>
        <row r="65">
          <cell r="A65">
            <v>400064</v>
          </cell>
          <cell r="B65">
            <v>3</v>
          </cell>
          <cell r="C65">
            <v>40064</v>
          </cell>
          <cell r="D65">
            <v>200064</v>
          </cell>
          <cell r="E65" t="str">
            <v>다목적 세계지도</v>
          </cell>
        </row>
        <row r="66">
          <cell r="A66">
            <v>400065</v>
          </cell>
          <cell r="B66">
            <v>0</v>
          </cell>
          <cell r="C66">
            <v>40065</v>
          </cell>
          <cell r="D66">
            <v>200065</v>
          </cell>
          <cell r="E66" t="str">
            <v>푸석푸석한 금빛 단발</v>
          </cell>
        </row>
        <row r="67">
          <cell r="A67">
            <v>400066</v>
          </cell>
          <cell r="B67">
            <v>1</v>
          </cell>
          <cell r="C67">
            <v>40066</v>
          </cell>
          <cell r="D67">
            <v>200066</v>
          </cell>
          <cell r="E67" t="str">
            <v>금빛 단발</v>
          </cell>
        </row>
        <row r="68">
          <cell r="A68">
            <v>400067</v>
          </cell>
          <cell r="B68">
            <v>2</v>
          </cell>
          <cell r="C68">
            <v>40067</v>
          </cell>
          <cell r="D68">
            <v>200067</v>
          </cell>
          <cell r="E68" t="str">
            <v>생글생글한 금빛 단발</v>
          </cell>
        </row>
        <row r="69">
          <cell r="A69">
            <v>400068</v>
          </cell>
          <cell r="B69">
            <v>3</v>
          </cell>
          <cell r="C69">
            <v>40068</v>
          </cell>
          <cell r="D69">
            <v>200068</v>
          </cell>
          <cell r="E69" t="str">
            <v>아름다운 금빛 단발</v>
          </cell>
        </row>
        <row r="70">
          <cell r="A70">
            <v>400069</v>
          </cell>
          <cell r="B70">
            <v>0</v>
          </cell>
          <cell r="C70">
            <v>40069</v>
          </cell>
          <cell r="D70">
            <v>200069</v>
          </cell>
          <cell r="E70" t="str">
            <v>푸석푸석한 금빛 롱 펌</v>
          </cell>
        </row>
        <row r="71">
          <cell r="A71">
            <v>400070</v>
          </cell>
          <cell r="B71">
            <v>1</v>
          </cell>
          <cell r="C71">
            <v>40070</v>
          </cell>
          <cell r="D71">
            <v>200070</v>
          </cell>
          <cell r="E71" t="str">
            <v>금빛 롱 펌</v>
          </cell>
        </row>
        <row r="72">
          <cell r="A72">
            <v>400071</v>
          </cell>
          <cell r="B72">
            <v>2</v>
          </cell>
          <cell r="C72">
            <v>40071</v>
          </cell>
          <cell r="D72">
            <v>200071</v>
          </cell>
          <cell r="E72" t="str">
            <v>생글생글한 금빛 롱 펌</v>
          </cell>
        </row>
        <row r="73">
          <cell r="A73">
            <v>400072</v>
          </cell>
          <cell r="B73">
            <v>3</v>
          </cell>
          <cell r="C73">
            <v>40072</v>
          </cell>
          <cell r="D73">
            <v>200072</v>
          </cell>
          <cell r="E73" t="str">
            <v>아름다운 금빛 롱 펌</v>
          </cell>
        </row>
        <row r="74">
          <cell r="A74">
            <v>400073</v>
          </cell>
          <cell r="B74">
            <v>0</v>
          </cell>
          <cell r="C74">
            <v>40073</v>
          </cell>
          <cell r="D74">
            <v>200073</v>
          </cell>
          <cell r="E74" t="str">
            <v>푸석푸석한 금빛 롱 헤어</v>
          </cell>
        </row>
        <row r="75">
          <cell r="A75">
            <v>400074</v>
          </cell>
          <cell r="B75">
            <v>1</v>
          </cell>
          <cell r="C75">
            <v>40074</v>
          </cell>
          <cell r="D75">
            <v>200074</v>
          </cell>
          <cell r="E75" t="str">
            <v>금빛 롱 헤어</v>
          </cell>
        </row>
        <row r="76">
          <cell r="A76">
            <v>400075</v>
          </cell>
          <cell r="B76">
            <v>2</v>
          </cell>
          <cell r="C76">
            <v>40075</v>
          </cell>
          <cell r="D76">
            <v>200075</v>
          </cell>
          <cell r="E76" t="str">
            <v>생글생글한 금빛 롱 헤어</v>
          </cell>
        </row>
        <row r="77">
          <cell r="A77">
            <v>400076</v>
          </cell>
          <cell r="B77">
            <v>3</v>
          </cell>
          <cell r="C77">
            <v>40076</v>
          </cell>
          <cell r="D77">
            <v>200076</v>
          </cell>
          <cell r="E77" t="str">
            <v>아름다운 금빛 롱 헤어</v>
          </cell>
        </row>
        <row r="78">
          <cell r="A78">
            <v>400077</v>
          </cell>
          <cell r="B78">
            <v>0</v>
          </cell>
          <cell r="C78">
            <v>40077</v>
          </cell>
          <cell r="D78">
            <v>200077</v>
          </cell>
          <cell r="E78" t="str">
            <v>푸석푸석한 금빛 큐트 펌</v>
          </cell>
        </row>
        <row r="79">
          <cell r="A79">
            <v>400078</v>
          </cell>
          <cell r="B79">
            <v>1</v>
          </cell>
          <cell r="C79">
            <v>40078</v>
          </cell>
          <cell r="D79">
            <v>200078</v>
          </cell>
          <cell r="E79" t="str">
            <v>금빛 큐트 펌</v>
          </cell>
        </row>
        <row r="80">
          <cell r="A80">
            <v>400079</v>
          </cell>
          <cell r="B80">
            <v>2</v>
          </cell>
          <cell r="C80">
            <v>40079</v>
          </cell>
          <cell r="D80">
            <v>200079</v>
          </cell>
          <cell r="E80" t="str">
            <v>생글생글한 금빛 큐트 펌</v>
          </cell>
        </row>
        <row r="81">
          <cell r="A81">
            <v>400080</v>
          </cell>
          <cell r="B81">
            <v>3</v>
          </cell>
          <cell r="C81">
            <v>40080</v>
          </cell>
          <cell r="D81">
            <v>200080</v>
          </cell>
          <cell r="E81" t="str">
            <v>아름다운 금빛 큐트펌</v>
          </cell>
        </row>
        <row r="82">
          <cell r="A82">
            <v>400081</v>
          </cell>
          <cell r="B82">
            <v>0</v>
          </cell>
          <cell r="C82">
            <v>40081</v>
          </cell>
          <cell r="D82">
            <v>200081</v>
          </cell>
          <cell r="E82" t="str">
            <v>간략한 가전제품 설문지</v>
          </cell>
        </row>
        <row r="83">
          <cell r="A83">
            <v>400082</v>
          </cell>
          <cell r="B83">
            <v>1</v>
          </cell>
          <cell r="C83">
            <v>40082</v>
          </cell>
          <cell r="D83">
            <v>200082</v>
          </cell>
          <cell r="E83" t="str">
            <v>가전제품 설문지</v>
          </cell>
        </row>
        <row r="84">
          <cell r="A84">
            <v>400083</v>
          </cell>
          <cell r="B84">
            <v>2</v>
          </cell>
          <cell r="C84">
            <v>40083</v>
          </cell>
          <cell r="D84">
            <v>200083</v>
          </cell>
          <cell r="E84" t="str">
            <v>상세한 가전제품 설문지</v>
          </cell>
        </row>
        <row r="85">
          <cell r="A85">
            <v>400084</v>
          </cell>
          <cell r="B85">
            <v>3</v>
          </cell>
          <cell r="C85">
            <v>40084</v>
          </cell>
          <cell r="D85">
            <v>200084</v>
          </cell>
          <cell r="E85" t="str">
            <v>친절한 가전제품 설문지</v>
          </cell>
        </row>
        <row r="86">
          <cell r="A86">
            <v>400085</v>
          </cell>
          <cell r="B86">
            <v>0</v>
          </cell>
          <cell r="C86">
            <v>40085</v>
          </cell>
          <cell r="D86">
            <v>200085</v>
          </cell>
          <cell r="E86" t="str">
            <v>간략한 음료수 설문지</v>
          </cell>
        </row>
        <row r="87">
          <cell r="A87">
            <v>400086</v>
          </cell>
          <cell r="B87">
            <v>1</v>
          </cell>
          <cell r="C87">
            <v>40086</v>
          </cell>
          <cell r="D87">
            <v>200086</v>
          </cell>
          <cell r="E87" t="str">
            <v>음료수 설문지</v>
          </cell>
        </row>
        <row r="88">
          <cell r="A88">
            <v>400087</v>
          </cell>
          <cell r="B88">
            <v>2</v>
          </cell>
          <cell r="C88">
            <v>40087</v>
          </cell>
          <cell r="D88">
            <v>200087</v>
          </cell>
          <cell r="E88" t="str">
            <v>상세한 음료수 설문지</v>
          </cell>
        </row>
        <row r="89">
          <cell r="A89">
            <v>400088</v>
          </cell>
          <cell r="B89">
            <v>3</v>
          </cell>
          <cell r="C89">
            <v>40088</v>
          </cell>
          <cell r="D89">
            <v>200088</v>
          </cell>
          <cell r="E89" t="str">
            <v>친절한 음료수 설문지</v>
          </cell>
        </row>
        <row r="90">
          <cell r="A90">
            <v>400089</v>
          </cell>
          <cell r="B90">
            <v>0</v>
          </cell>
          <cell r="C90">
            <v>40089</v>
          </cell>
          <cell r="D90">
            <v>200089</v>
          </cell>
          <cell r="E90" t="str">
            <v>간략한 즉석식품 설문지</v>
          </cell>
        </row>
        <row r="91">
          <cell r="A91">
            <v>400090</v>
          </cell>
          <cell r="B91">
            <v>1</v>
          </cell>
          <cell r="C91">
            <v>40090</v>
          </cell>
          <cell r="D91">
            <v>200090</v>
          </cell>
          <cell r="E91" t="str">
            <v>즉석식품 설문지</v>
          </cell>
        </row>
        <row r="92">
          <cell r="A92">
            <v>400091</v>
          </cell>
          <cell r="B92">
            <v>2</v>
          </cell>
          <cell r="C92">
            <v>40091</v>
          </cell>
          <cell r="D92">
            <v>200091</v>
          </cell>
          <cell r="E92" t="str">
            <v>상세한 즉석식품 설문지</v>
          </cell>
        </row>
        <row r="93">
          <cell r="A93">
            <v>400092</v>
          </cell>
          <cell r="B93">
            <v>3</v>
          </cell>
          <cell r="C93">
            <v>40092</v>
          </cell>
          <cell r="D93">
            <v>200092</v>
          </cell>
          <cell r="E93" t="str">
            <v>친절한 즉석식품 설문지</v>
          </cell>
        </row>
        <row r="94">
          <cell r="A94">
            <v>400093</v>
          </cell>
          <cell r="B94">
            <v>0</v>
          </cell>
          <cell r="C94">
            <v>40093</v>
          </cell>
          <cell r="D94">
            <v>200093</v>
          </cell>
          <cell r="E94" t="str">
            <v>간략한 음식점 설문지</v>
          </cell>
        </row>
        <row r="95">
          <cell r="A95">
            <v>400094</v>
          </cell>
          <cell r="B95">
            <v>1</v>
          </cell>
          <cell r="C95">
            <v>40094</v>
          </cell>
          <cell r="D95">
            <v>200094</v>
          </cell>
          <cell r="E95" t="str">
            <v>음식점 설문지</v>
          </cell>
        </row>
        <row r="96">
          <cell r="A96">
            <v>400095</v>
          </cell>
          <cell r="B96">
            <v>2</v>
          </cell>
          <cell r="C96">
            <v>40095</v>
          </cell>
          <cell r="D96">
            <v>200095</v>
          </cell>
          <cell r="E96" t="str">
            <v>상세한 음식점 설문지</v>
          </cell>
        </row>
        <row r="97">
          <cell r="A97">
            <v>400096</v>
          </cell>
          <cell r="B97">
            <v>3</v>
          </cell>
          <cell r="C97">
            <v>40096</v>
          </cell>
          <cell r="D97">
            <v>200096</v>
          </cell>
          <cell r="E97" t="str">
            <v>친절한 음식점 설문지</v>
          </cell>
        </row>
        <row r="98">
          <cell r="A98">
            <v>400097</v>
          </cell>
          <cell r="B98">
            <v>0</v>
          </cell>
          <cell r="C98">
            <v>40097</v>
          </cell>
          <cell r="D98">
            <v>200097</v>
          </cell>
          <cell r="E98" t="str">
            <v>너덜너덜한 A 학급 신문</v>
          </cell>
        </row>
        <row r="99">
          <cell r="A99">
            <v>400098</v>
          </cell>
          <cell r="B99">
            <v>1</v>
          </cell>
          <cell r="C99">
            <v>40098</v>
          </cell>
          <cell r="D99">
            <v>200098</v>
          </cell>
          <cell r="E99" t="str">
            <v>A 학급 신문</v>
          </cell>
        </row>
        <row r="100">
          <cell r="A100">
            <v>400099</v>
          </cell>
          <cell r="B100">
            <v>2</v>
          </cell>
          <cell r="C100">
            <v>40099</v>
          </cell>
          <cell r="D100">
            <v>200099</v>
          </cell>
          <cell r="E100" t="str">
            <v>완성된 A 학급 신문</v>
          </cell>
        </row>
        <row r="101">
          <cell r="A101">
            <v>400100</v>
          </cell>
          <cell r="B101">
            <v>3</v>
          </cell>
          <cell r="C101">
            <v>40100</v>
          </cell>
          <cell r="D101">
            <v>200100</v>
          </cell>
          <cell r="E101" t="str">
            <v>보강된 A 학급 신문</v>
          </cell>
        </row>
        <row r="102">
          <cell r="A102">
            <v>400101</v>
          </cell>
          <cell r="B102">
            <v>0</v>
          </cell>
          <cell r="C102">
            <v>40101</v>
          </cell>
          <cell r="D102">
            <v>200101</v>
          </cell>
          <cell r="E102" t="str">
            <v>너덜너덜한 B 학급 신문</v>
          </cell>
        </row>
        <row r="103">
          <cell r="A103">
            <v>400102</v>
          </cell>
          <cell r="B103">
            <v>1</v>
          </cell>
          <cell r="C103">
            <v>40102</v>
          </cell>
          <cell r="D103">
            <v>200102</v>
          </cell>
          <cell r="E103" t="str">
            <v>B 학급 신문</v>
          </cell>
        </row>
        <row r="104">
          <cell r="A104">
            <v>400103</v>
          </cell>
          <cell r="B104">
            <v>2</v>
          </cell>
          <cell r="C104">
            <v>40103</v>
          </cell>
          <cell r="D104">
            <v>200103</v>
          </cell>
          <cell r="E104" t="str">
            <v>완성된 B 학급 신문</v>
          </cell>
        </row>
        <row r="105">
          <cell r="A105">
            <v>400104</v>
          </cell>
          <cell r="B105">
            <v>3</v>
          </cell>
          <cell r="C105">
            <v>40104</v>
          </cell>
          <cell r="D105">
            <v>200104</v>
          </cell>
          <cell r="E105" t="str">
            <v>보강된 B 학급 신문</v>
          </cell>
        </row>
        <row r="106">
          <cell r="A106">
            <v>400105</v>
          </cell>
          <cell r="B106">
            <v>0</v>
          </cell>
          <cell r="C106">
            <v>40105</v>
          </cell>
          <cell r="D106">
            <v>200105</v>
          </cell>
          <cell r="E106" t="str">
            <v>너덜너덜한 C 학급 신문</v>
          </cell>
        </row>
        <row r="107">
          <cell r="A107">
            <v>400106</v>
          </cell>
          <cell r="B107">
            <v>1</v>
          </cell>
          <cell r="C107">
            <v>40106</v>
          </cell>
          <cell r="D107">
            <v>200106</v>
          </cell>
          <cell r="E107" t="str">
            <v>C 학급 신문</v>
          </cell>
        </row>
        <row r="108">
          <cell r="A108">
            <v>400107</v>
          </cell>
          <cell r="B108">
            <v>2</v>
          </cell>
          <cell r="C108">
            <v>40107</v>
          </cell>
          <cell r="D108">
            <v>200107</v>
          </cell>
          <cell r="E108" t="str">
            <v>완성된 C 학급 신문</v>
          </cell>
        </row>
        <row r="109">
          <cell r="A109">
            <v>400108</v>
          </cell>
          <cell r="B109">
            <v>3</v>
          </cell>
          <cell r="C109">
            <v>40108</v>
          </cell>
          <cell r="D109">
            <v>200108</v>
          </cell>
          <cell r="E109" t="str">
            <v>보강된 C 학급 신문</v>
          </cell>
        </row>
        <row r="110">
          <cell r="A110">
            <v>400109</v>
          </cell>
          <cell r="B110">
            <v>0</v>
          </cell>
          <cell r="C110">
            <v>40109</v>
          </cell>
          <cell r="D110">
            <v>200109</v>
          </cell>
          <cell r="E110" t="str">
            <v>너덜너덜한 D 학급 신문</v>
          </cell>
        </row>
        <row r="111">
          <cell r="A111">
            <v>400110</v>
          </cell>
          <cell r="B111">
            <v>1</v>
          </cell>
          <cell r="C111">
            <v>40110</v>
          </cell>
          <cell r="D111">
            <v>200110</v>
          </cell>
          <cell r="E111" t="str">
            <v>D 학급 신문</v>
          </cell>
        </row>
        <row r="112">
          <cell r="A112">
            <v>400111</v>
          </cell>
          <cell r="B112">
            <v>2</v>
          </cell>
          <cell r="C112">
            <v>40111</v>
          </cell>
          <cell r="D112">
            <v>200111</v>
          </cell>
          <cell r="E112" t="str">
            <v>완성된 D 학급 신문</v>
          </cell>
        </row>
        <row r="113">
          <cell r="A113">
            <v>400112</v>
          </cell>
          <cell r="B113">
            <v>3</v>
          </cell>
          <cell r="C113">
            <v>40112</v>
          </cell>
          <cell r="D113">
            <v>200112</v>
          </cell>
          <cell r="E113" t="str">
            <v>보강된 D 학급 신문</v>
          </cell>
        </row>
        <row r="114">
          <cell r="A114">
            <v>400113</v>
          </cell>
          <cell r="B114">
            <v>0</v>
          </cell>
          <cell r="C114">
            <v>40113</v>
          </cell>
          <cell r="D114">
            <v>200113</v>
          </cell>
          <cell r="E114" t="str">
            <v>구형 폴라로이드 카메라</v>
          </cell>
        </row>
        <row r="115">
          <cell r="A115">
            <v>400114</v>
          </cell>
          <cell r="B115">
            <v>1</v>
          </cell>
          <cell r="C115">
            <v>40114</v>
          </cell>
          <cell r="D115">
            <v>200114</v>
          </cell>
          <cell r="E115" t="str">
            <v>보급형 폴라로이드 카메라</v>
          </cell>
        </row>
        <row r="116">
          <cell r="A116">
            <v>400115</v>
          </cell>
          <cell r="B116">
            <v>2</v>
          </cell>
          <cell r="C116">
            <v>40115</v>
          </cell>
          <cell r="D116">
            <v>200115</v>
          </cell>
          <cell r="E116" t="str">
            <v>신형 폴라로이드 카메라</v>
          </cell>
        </row>
        <row r="117">
          <cell r="A117">
            <v>400116</v>
          </cell>
          <cell r="B117">
            <v>3</v>
          </cell>
          <cell r="C117">
            <v>40116</v>
          </cell>
          <cell r="D117">
            <v>200116</v>
          </cell>
          <cell r="E117" t="str">
            <v>고급형 폴라로이드 카메라</v>
          </cell>
        </row>
        <row r="118">
          <cell r="A118">
            <v>400117</v>
          </cell>
          <cell r="B118">
            <v>0</v>
          </cell>
          <cell r="C118">
            <v>40117</v>
          </cell>
          <cell r="D118">
            <v>200117</v>
          </cell>
          <cell r="E118" t="str">
            <v>구형 RF 카메라</v>
          </cell>
        </row>
        <row r="119">
          <cell r="A119">
            <v>400118</v>
          </cell>
          <cell r="B119">
            <v>1</v>
          </cell>
          <cell r="C119">
            <v>40118</v>
          </cell>
          <cell r="D119">
            <v>200118</v>
          </cell>
          <cell r="E119" t="str">
            <v>보급형 RF 카메라</v>
          </cell>
        </row>
        <row r="120">
          <cell r="A120">
            <v>400119</v>
          </cell>
          <cell r="B120">
            <v>2</v>
          </cell>
          <cell r="C120">
            <v>40119</v>
          </cell>
          <cell r="D120">
            <v>200119</v>
          </cell>
          <cell r="E120" t="str">
            <v>신형 RF 카메라</v>
          </cell>
        </row>
        <row r="121">
          <cell r="A121">
            <v>400120</v>
          </cell>
          <cell r="B121">
            <v>3</v>
          </cell>
          <cell r="C121">
            <v>40120</v>
          </cell>
          <cell r="D121">
            <v>200120</v>
          </cell>
          <cell r="E121" t="str">
            <v>고급형 RF 카메라</v>
          </cell>
        </row>
        <row r="122">
          <cell r="A122">
            <v>400121</v>
          </cell>
          <cell r="B122">
            <v>0</v>
          </cell>
          <cell r="C122">
            <v>40121</v>
          </cell>
          <cell r="D122">
            <v>200121</v>
          </cell>
          <cell r="E122" t="str">
            <v>구형 파노라마 카메라</v>
          </cell>
        </row>
        <row r="123">
          <cell r="A123">
            <v>400122</v>
          </cell>
          <cell r="B123">
            <v>1</v>
          </cell>
          <cell r="C123">
            <v>40122</v>
          </cell>
          <cell r="D123">
            <v>200122</v>
          </cell>
          <cell r="E123" t="str">
            <v>보급형 파노라마 카메라</v>
          </cell>
        </row>
        <row r="124">
          <cell r="A124">
            <v>400123</v>
          </cell>
          <cell r="B124">
            <v>2</v>
          </cell>
          <cell r="C124">
            <v>40123</v>
          </cell>
          <cell r="D124">
            <v>200123</v>
          </cell>
          <cell r="E124" t="str">
            <v>신형 파노라마 카메라</v>
          </cell>
        </row>
        <row r="125">
          <cell r="A125">
            <v>400124</v>
          </cell>
          <cell r="B125">
            <v>3</v>
          </cell>
          <cell r="C125">
            <v>40124</v>
          </cell>
          <cell r="D125">
            <v>200124</v>
          </cell>
          <cell r="E125" t="str">
            <v>고급형 파노라마 카메라</v>
          </cell>
        </row>
        <row r="126">
          <cell r="A126">
            <v>400125</v>
          </cell>
          <cell r="B126">
            <v>0</v>
          </cell>
          <cell r="C126">
            <v>40125</v>
          </cell>
          <cell r="D126">
            <v>200125</v>
          </cell>
          <cell r="E126" t="str">
            <v>구형 디지털 카메라</v>
          </cell>
        </row>
        <row r="127">
          <cell r="A127">
            <v>400126</v>
          </cell>
          <cell r="B127">
            <v>1</v>
          </cell>
          <cell r="C127">
            <v>40126</v>
          </cell>
          <cell r="D127">
            <v>200126</v>
          </cell>
          <cell r="E127" t="str">
            <v>보급형 디지털 카메라</v>
          </cell>
        </row>
        <row r="128">
          <cell r="A128">
            <v>400127</v>
          </cell>
          <cell r="B128">
            <v>2</v>
          </cell>
          <cell r="C128">
            <v>40127</v>
          </cell>
          <cell r="D128">
            <v>200127</v>
          </cell>
          <cell r="E128" t="str">
            <v>신형 디지털 카메라</v>
          </cell>
        </row>
        <row r="129">
          <cell r="A129">
            <v>400128</v>
          </cell>
          <cell r="B129">
            <v>3</v>
          </cell>
          <cell r="C129">
            <v>40128</v>
          </cell>
          <cell r="D129">
            <v>200128</v>
          </cell>
          <cell r="E129" t="str">
            <v>고급형 디지털 카메라</v>
          </cell>
        </row>
        <row r="130">
          <cell r="A130">
            <v>400129</v>
          </cell>
          <cell r="B130">
            <v>0</v>
          </cell>
          <cell r="C130">
            <v>40129</v>
          </cell>
          <cell r="D130">
            <v>200129</v>
          </cell>
          <cell r="E130" t="str">
            <v>낡은 축구공</v>
          </cell>
        </row>
        <row r="131">
          <cell r="A131">
            <v>400130</v>
          </cell>
          <cell r="B131">
            <v>1</v>
          </cell>
          <cell r="C131">
            <v>40130</v>
          </cell>
          <cell r="D131">
            <v>200130</v>
          </cell>
          <cell r="E131" t="str">
            <v>평범한 축구공</v>
          </cell>
        </row>
        <row r="132">
          <cell r="A132">
            <v>400131</v>
          </cell>
          <cell r="B132">
            <v>2</v>
          </cell>
          <cell r="C132">
            <v>40131</v>
          </cell>
          <cell r="D132">
            <v>200131</v>
          </cell>
          <cell r="E132" t="str">
            <v>새 축구공</v>
          </cell>
        </row>
        <row r="133">
          <cell r="A133">
            <v>400132</v>
          </cell>
          <cell r="B133">
            <v>3</v>
          </cell>
          <cell r="C133">
            <v>40132</v>
          </cell>
          <cell r="D133">
            <v>200132</v>
          </cell>
          <cell r="E133" t="str">
            <v>고급 축구공</v>
          </cell>
        </row>
        <row r="134">
          <cell r="A134">
            <v>400133</v>
          </cell>
          <cell r="B134">
            <v>0</v>
          </cell>
          <cell r="C134">
            <v>40133</v>
          </cell>
          <cell r="D134">
            <v>200133</v>
          </cell>
          <cell r="E134" t="str">
            <v>낡은 훌라후프</v>
          </cell>
        </row>
        <row r="135">
          <cell r="A135">
            <v>400134</v>
          </cell>
          <cell r="B135">
            <v>1</v>
          </cell>
          <cell r="C135">
            <v>40134</v>
          </cell>
          <cell r="D135">
            <v>200134</v>
          </cell>
          <cell r="E135" t="str">
            <v xml:space="preserve"> 평범한 훌라후프</v>
          </cell>
        </row>
        <row r="136">
          <cell r="A136">
            <v>400135</v>
          </cell>
          <cell r="B136">
            <v>2</v>
          </cell>
          <cell r="C136">
            <v>40135</v>
          </cell>
          <cell r="D136">
            <v>200135</v>
          </cell>
          <cell r="E136" t="str">
            <v>새 훌라후프</v>
          </cell>
        </row>
        <row r="137">
          <cell r="A137">
            <v>400136</v>
          </cell>
          <cell r="B137">
            <v>3</v>
          </cell>
          <cell r="C137">
            <v>40136</v>
          </cell>
          <cell r="D137">
            <v>200136</v>
          </cell>
          <cell r="E137" t="str">
            <v>고급 훌라후프</v>
          </cell>
        </row>
        <row r="138">
          <cell r="A138">
            <v>400137</v>
          </cell>
          <cell r="B138">
            <v>0</v>
          </cell>
          <cell r="C138">
            <v>40137</v>
          </cell>
          <cell r="D138">
            <v>200137</v>
          </cell>
          <cell r="E138" t="str">
            <v>낡은 허들</v>
          </cell>
        </row>
        <row r="139">
          <cell r="A139">
            <v>400138</v>
          </cell>
          <cell r="B139">
            <v>1</v>
          </cell>
          <cell r="C139">
            <v>40138</v>
          </cell>
          <cell r="D139">
            <v>200138</v>
          </cell>
          <cell r="E139" t="str">
            <v>평범한 허들</v>
          </cell>
        </row>
        <row r="140">
          <cell r="A140">
            <v>400139</v>
          </cell>
          <cell r="B140">
            <v>2</v>
          </cell>
          <cell r="C140">
            <v>40139</v>
          </cell>
          <cell r="D140">
            <v>200139</v>
          </cell>
          <cell r="E140" t="str">
            <v>새 허들</v>
          </cell>
        </row>
        <row r="141">
          <cell r="A141">
            <v>400140</v>
          </cell>
          <cell r="B141">
            <v>3</v>
          </cell>
          <cell r="C141">
            <v>40140</v>
          </cell>
          <cell r="D141">
            <v>200140</v>
          </cell>
          <cell r="E141" t="str">
            <v>고급 허들</v>
          </cell>
        </row>
        <row r="142">
          <cell r="A142">
            <v>400141</v>
          </cell>
          <cell r="B142">
            <v>0</v>
          </cell>
          <cell r="C142">
            <v>40141</v>
          </cell>
          <cell r="D142">
            <v>200141</v>
          </cell>
          <cell r="E142" t="str">
            <v>낡은 뜀틀</v>
          </cell>
        </row>
        <row r="143">
          <cell r="A143">
            <v>400142</v>
          </cell>
          <cell r="B143">
            <v>1</v>
          </cell>
          <cell r="C143">
            <v>40142</v>
          </cell>
          <cell r="D143">
            <v>200142</v>
          </cell>
          <cell r="E143" t="str">
            <v>평범한 뜀틀</v>
          </cell>
        </row>
        <row r="144">
          <cell r="A144">
            <v>400143</v>
          </cell>
          <cell r="B144">
            <v>2</v>
          </cell>
          <cell r="C144">
            <v>40143</v>
          </cell>
          <cell r="D144">
            <v>200143</v>
          </cell>
          <cell r="E144" t="str">
            <v>새 뜀틀</v>
          </cell>
        </row>
        <row r="145">
          <cell r="A145">
            <v>400144</v>
          </cell>
          <cell r="B145">
            <v>3</v>
          </cell>
          <cell r="C145">
            <v>40144</v>
          </cell>
          <cell r="D145">
            <v>200144</v>
          </cell>
          <cell r="E145" t="str">
            <v>고급 뜀틀</v>
          </cell>
        </row>
        <row r="146">
          <cell r="A146">
            <v>400145</v>
          </cell>
          <cell r="B146">
            <v>0</v>
          </cell>
          <cell r="C146">
            <v>40145</v>
          </cell>
          <cell r="D146">
            <v>200145</v>
          </cell>
          <cell r="E146" t="str">
            <v>낡은 수학 교과서</v>
          </cell>
        </row>
        <row r="147">
          <cell r="A147">
            <v>400146</v>
          </cell>
          <cell r="B147">
            <v>1</v>
          </cell>
          <cell r="C147">
            <v>40146</v>
          </cell>
          <cell r="D147">
            <v>200146</v>
          </cell>
          <cell r="E147" t="str">
            <v>표준 수학 교과서</v>
          </cell>
        </row>
        <row r="148">
          <cell r="A148">
            <v>400147</v>
          </cell>
          <cell r="B148">
            <v>2</v>
          </cell>
          <cell r="C148">
            <v>40147</v>
          </cell>
          <cell r="D148">
            <v>200147</v>
          </cell>
          <cell r="E148" t="str">
            <v>개정판 수학 교과서</v>
          </cell>
        </row>
        <row r="149">
          <cell r="A149">
            <v>400148</v>
          </cell>
          <cell r="B149">
            <v>3</v>
          </cell>
          <cell r="C149">
            <v>40148</v>
          </cell>
          <cell r="D149">
            <v>200148</v>
          </cell>
          <cell r="E149" t="str">
            <v>첨삭본 수학 교과서</v>
          </cell>
        </row>
        <row r="150">
          <cell r="A150">
            <v>400149</v>
          </cell>
          <cell r="B150">
            <v>0</v>
          </cell>
          <cell r="C150">
            <v>40149</v>
          </cell>
          <cell r="D150">
            <v>200149</v>
          </cell>
          <cell r="E150" t="str">
            <v>낡은 영어 교과서</v>
          </cell>
        </row>
        <row r="151">
          <cell r="A151">
            <v>400150</v>
          </cell>
          <cell r="B151">
            <v>1</v>
          </cell>
          <cell r="C151">
            <v>40150</v>
          </cell>
          <cell r="D151">
            <v>200150</v>
          </cell>
          <cell r="E151" t="str">
            <v>표준 영어 교과서</v>
          </cell>
        </row>
        <row r="152">
          <cell r="A152">
            <v>400151</v>
          </cell>
          <cell r="B152">
            <v>2</v>
          </cell>
          <cell r="C152">
            <v>40151</v>
          </cell>
          <cell r="D152">
            <v>200151</v>
          </cell>
          <cell r="E152" t="str">
            <v>개정판 영어 교과서</v>
          </cell>
        </row>
        <row r="153">
          <cell r="A153">
            <v>400152</v>
          </cell>
          <cell r="B153">
            <v>3</v>
          </cell>
          <cell r="C153">
            <v>40152</v>
          </cell>
          <cell r="D153">
            <v>200152</v>
          </cell>
          <cell r="E153" t="str">
            <v>첨삭본 영어 교과서</v>
          </cell>
        </row>
        <row r="154">
          <cell r="A154">
            <v>400153</v>
          </cell>
          <cell r="B154">
            <v>0</v>
          </cell>
          <cell r="C154">
            <v>40153</v>
          </cell>
          <cell r="D154">
            <v>200153</v>
          </cell>
          <cell r="E154" t="str">
            <v>낡은 국어 교과서</v>
          </cell>
        </row>
        <row r="155">
          <cell r="A155">
            <v>400154</v>
          </cell>
          <cell r="B155">
            <v>1</v>
          </cell>
          <cell r="C155">
            <v>40154</v>
          </cell>
          <cell r="D155">
            <v>200154</v>
          </cell>
          <cell r="E155" t="str">
            <v>표준 국어 교과서</v>
          </cell>
        </row>
        <row r="156">
          <cell r="A156">
            <v>400155</v>
          </cell>
          <cell r="B156">
            <v>2</v>
          </cell>
          <cell r="C156">
            <v>40155</v>
          </cell>
          <cell r="D156">
            <v>200155</v>
          </cell>
          <cell r="E156" t="str">
            <v>개정판 국어 교과서</v>
          </cell>
        </row>
        <row r="157">
          <cell r="A157">
            <v>400156</v>
          </cell>
          <cell r="B157">
            <v>3</v>
          </cell>
          <cell r="C157">
            <v>40156</v>
          </cell>
          <cell r="D157">
            <v>200156</v>
          </cell>
          <cell r="E157" t="str">
            <v>첨삭본 국어 교과서</v>
          </cell>
        </row>
        <row r="158">
          <cell r="A158">
            <v>400157</v>
          </cell>
          <cell r="B158">
            <v>0</v>
          </cell>
          <cell r="C158">
            <v>40157</v>
          </cell>
          <cell r="D158">
            <v>200157</v>
          </cell>
          <cell r="E158" t="str">
            <v>낡은 국사 교과서</v>
          </cell>
        </row>
        <row r="159">
          <cell r="A159">
            <v>400158</v>
          </cell>
          <cell r="B159">
            <v>1</v>
          </cell>
          <cell r="C159">
            <v>40158</v>
          </cell>
          <cell r="D159">
            <v>200158</v>
          </cell>
          <cell r="E159" t="str">
            <v>표준 국사 교과서</v>
          </cell>
        </row>
        <row r="160">
          <cell r="A160">
            <v>400159</v>
          </cell>
          <cell r="B160">
            <v>2</v>
          </cell>
          <cell r="C160">
            <v>40159</v>
          </cell>
          <cell r="D160">
            <v>200159</v>
          </cell>
          <cell r="E160" t="str">
            <v>개정판 국사 교과서</v>
          </cell>
        </row>
        <row r="161">
          <cell r="A161">
            <v>400160</v>
          </cell>
          <cell r="B161">
            <v>3</v>
          </cell>
          <cell r="C161">
            <v>40160</v>
          </cell>
          <cell r="D161">
            <v>200160</v>
          </cell>
          <cell r="E161" t="str">
            <v>첨삭본 국사 교과서</v>
          </cell>
        </row>
        <row r="162">
          <cell r="A162">
            <v>400161</v>
          </cell>
          <cell r="B162">
            <v>0</v>
          </cell>
          <cell r="C162">
            <v>40161</v>
          </cell>
          <cell r="D162">
            <v>200161</v>
          </cell>
          <cell r="E162" t="str">
            <v>쉬운 수학 시험지</v>
          </cell>
        </row>
        <row r="163">
          <cell r="A163">
            <v>400162</v>
          </cell>
          <cell r="B163">
            <v>1</v>
          </cell>
          <cell r="C163">
            <v>40162</v>
          </cell>
          <cell r="D163">
            <v>200162</v>
          </cell>
          <cell r="E163" t="str">
            <v>평범한 수학 시험지</v>
          </cell>
        </row>
        <row r="164">
          <cell r="A164">
            <v>400163</v>
          </cell>
          <cell r="B164">
            <v>2</v>
          </cell>
          <cell r="C164">
            <v>40163</v>
          </cell>
          <cell r="D164">
            <v>200163</v>
          </cell>
          <cell r="E164" t="str">
            <v>고난이도 수학 시험지</v>
          </cell>
        </row>
        <row r="165">
          <cell r="A165">
            <v>400164</v>
          </cell>
          <cell r="B165">
            <v>3</v>
          </cell>
          <cell r="C165">
            <v>40164</v>
          </cell>
          <cell r="D165">
            <v>200164</v>
          </cell>
          <cell r="E165" t="str">
            <v>지옥난이도 수학 시험지</v>
          </cell>
        </row>
        <row r="166">
          <cell r="A166">
            <v>400165</v>
          </cell>
          <cell r="B166">
            <v>0</v>
          </cell>
          <cell r="C166">
            <v>40165</v>
          </cell>
          <cell r="D166">
            <v>200165</v>
          </cell>
          <cell r="E166" t="str">
            <v>쉬운 영어 시험지</v>
          </cell>
        </row>
        <row r="167">
          <cell r="A167">
            <v>400166</v>
          </cell>
          <cell r="B167">
            <v>1</v>
          </cell>
          <cell r="C167">
            <v>40166</v>
          </cell>
          <cell r="D167">
            <v>200166</v>
          </cell>
          <cell r="E167" t="str">
            <v>평범한 영어 시험지</v>
          </cell>
        </row>
        <row r="168">
          <cell r="A168">
            <v>400167</v>
          </cell>
          <cell r="B168">
            <v>2</v>
          </cell>
          <cell r="C168">
            <v>40167</v>
          </cell>
          <cell r="D168">
            <v>200167</v>
          </cell>
          <cell r="E168" t="str">
            <v>고난이도 영어 시험지</v>
          </cell>
        </row>
        <row r="169">
          <cell r="A169">
            <v>400168</v>
          </cell>
          <cell r="B169">
            <v>3</v>
          </cell>
          <cell r="C169">
            <v>40168</v>
          </cell>
          <cell r="D169">
            <v>200168</v>
          </cell>
          <cell r="E169" t="str">
            <v>지옥난이도 영어 시험지</v>
          </cell>
        </row>
        <row r="170">
          <cell r="A170">
            <v>400169</v>
          </cell>
          <cell r="B170">
            <v>0</v>
          </cell>
          <cell r="C170">
            <v>40169</v>
          </cell>
          <cell r="D170">
            <v>200169</v>
          </cell>
          <cell r="E170" t="str">
            <v>쉬운 국어 시험지</v>
          </cell>
        </row>
        <row r="171">
          <cell r="A171">
            <v>400170</v>
          </cell>
          <cell r="B171">
            <v>1</v>
          </cell>
          <cell r="C171">
            <v>40170</v>
          </cell>
          <cell r="D171">
            <v>200170</v>
          </cell>
          <cell r="E171" t="str">
            <v>평범한 국어 시험지</v>
          </cell>
        </row>
        <row r="172">
          <cell r="A172">
            <v>400171</v>
          </cell>
          <cell r="B172">
            <v>2</v>
          </cell>
          <cell r="C172">
            <v>40171</v>
          </cell>
          <cell r="D172">
            <v>200171</v>
          </cell>
          <cell r="E172" t="str">
            <v>고난이도 국어 시험지</v>
          </cell>
        </row>
        <row r="173">
          <cell r="A173">
            <v>400172</v>
          </cell>
          <cell r="B173">
            <v>3</v>
          </cell>
          <cell r="C173">
            <v>40172</v>
          </cell>
          <cell r="D173">
            <v>200172</v>
          </cell>
          <cell r="E173" t="str">
            <v>지옥난이도 국어 시험지</v>
          </cell>
        </row>
        <row r="174">
          <cell r="A174">
            <v>400173</v>
          </cell>
          <cell r="B174">
            <v>0</v>
          </cell>
          <cell r="C174">
            <v>40173</v>
          </cell>
          <cell r="D174">
            <v>200173</v>
          </cell>
          <cell r="E174" t="str">
            <v>쉬운 국사 시험지</v>
          </cell>
        </row>
        <row r="175">
          <cell r="A175">
            <v>400174</v>
          </cell>
          <cell r="B175">
            <v>1</v>
          </cell>
          <cell r="C175">
            <v>40174</v>
          </cell>
          <cell r="D175">
            <v>200174</v>
          </cell>
          <cell r="E175" t="str">
            <v>평범한 국사 시험지</v>
          </cell>
        </row>
        <row r="176">
          <cell r="A176">
            <v>400175</v>
          </cell>
          <cell r="B176">
            <v>2</v>
          </cell>
          <cell r="C176">
            <v>40175</v>
          </cell>
          <cell r="D176">
            <v>200175</v>
          </cell>
          <cell r="E176" t="str">
            <v>고난이도 국사 시험지</v>
          </cell>
        </row>
        <row r="177">
          <cell r="A177">
            <v>400176</v>
          </cell>
          <cell r="B177">
            <v>3</v>
          </cell>
          <cell r="C177">
            <v>40176</v>
          </cell>
          <cell r="D177">
            <v>200176</v>
          </cell>
          <cell r="E177" t="str">
            <v>지옥난이도 국사 시험지</v>
          </cell>
        </row>
        <row r="178">
          <cell r="A178">
            <v>400177</v>
          </cell>
          <cell r="B178">
            <v>0</v>
          </cell>
          <cell r="C178">
            <v>40177</v>
          </cell>
          <cell r="D178">
            <v>200177</v>
          </cell>
          <cell r="E178" t="str">
            <v>인스턴트 커피</v>
          </cell>
        </row>
        <row r="179">
          <cell r="A179">
            <v>400178</v>
          </cell>
          <cell r="B179">
            <v>1</v>
          </cell>
          <cell r="C179">
            <v>40178</v>
          </cell>
          <cell r="D179">
            <v>200178</v>
          </cell>
          <cell r="E179" t="str">
            <v>평범한 커피</v>
          </cell>
        </row>
        <row r="180">
          <cell r="A180">
            <v>400179</v>
          </cell>
          <cell r="B180">
            <v>2</v>
          </cell>
          <cell r="C180">
            <v>40179</v>
          </cell>
          <cell r="D180">
            <v>200179</v>
          </cell>
          <cell r="E180" t="str">
            <v>직접 우려낸 드립 커피</v>
          </cell>
        </row>
        <row r="181">
          <cell r="A181">
            <v>400180</v>
          </cell>
          <cell r="B181">
            <v>3</v>
          </cell>
          <cell r="C181">
            <v>40180</v>
          </cell>
          <cell r="D181">
            <v>200180</v>
          </cell>
          <cell r="E181" t="str">
            <v>차게 우려낸 콜드 드립 커피</v>
          </cell>
        </row>
        <row r="182">
          <cell r="A182">
            <v>400181</v>
          </cell>
          <cell r="B182">
            <v>0</v>
          </cell>
          <cell r="C182">
            <v>40181</v>
          </cell>
          <cell r="D182">
            <v>200181</v>
          </cell>
          <cell r="E182" t="str">
            <v>인스턴트 조각케익</v>
          </cell>
        </row>
        <row r="183">
          <cell r="A183">
            <v>400182</v>
          </cell>
          <cell r="B183">
            <v>1</v>
          </cell>
          <cell r="C183">
            <v>40182</v>
          </cell>
          <cell r="D183">
            <v>200182</v>
          </cell>
          <cell r="E183" t="str">
            <v>저렴한 조각케익</v>
          </cell>
        </row>
        <row r="184">
          <cell r="A184">
            <v>400183</v>
          </cell>
          <cell r="B184">
            <v>2</v>
          </cell>
          <cell r="C184">
            <v>40183</v>
          </cell>
          <cell r="D184">
            <v>200183</v>
          </cell>
          <cell r="E184" t="str">
            <v>생크림 조각케익</v>
          </cell>
        </row>
        <row r="185">
          <cell r="A185">
            <v>400184</v>
          </cell>
          <cell r="B185">
            <v>3</v>
          </cell>
          <cell r="C185">
            <v>40184</v>
          </cell>
          <cell r="D185">
            <v>200184</v>
          </cell>
          <cell r="E185" t="str">
            <v>생과일 조각케익</v>
          </cell>
        </row>
        <row r="186">
          <cell r="A186">
            <v>400185</v>
          </cell>
          <cell r="B186">
            <v>0</v>
          </cell>
          <cell r="C186">
            <v>40185</v>
          </cell>
          <cell r="D186">
            <v>200185</v>
          </cell>
          <cell r="E186" t="str">
            <v>인스턴트 아이스크림</v>
          </cell>
        </row>
        <row r="187">
          <cell r="A187">
            <v>400186</v>
          </cell>
          <cell r="B187">
            <v>1</v>
          </cell>
          <cell r="C187">
            <v>40186</v>
          </cell>
          <cell r="D187">
            <v>200186</v>
          </cell>
          <cell r="E187" t="str">
            <v>저렴한 아이스크림</v>
          </cell>
        </row>
        <row r="188">
          <cell r="A188">
            <v>400187</v>
          </cell>
          <cell r="B188">
            <v>2</v>
          </cell>
          <cell r="C188">
            <v>40187</v>
          </cell>
          <cell r="D188">
            <v>200187</v>
          </cell>
          <cell r="E188" t="str">
            <v>브렌드 아이스크림</v>
          </cell>
        </row>
        <row r="189">
          <cell r="A189">
            <v>400188</v>
          </cell>
          <cell r="B189">
            <v>3</v>
          </cell>
          <cell r="C189">
            <v>40188</v>
          </cell>
          <cell r="D189">
            <v>200188</v>
          </cell>
          <cell r="E189" t="str">
            <v>젤라또 아이스크림</v>
          </cell>
        </row>
        <row r="190">
          <cell r="A190">
            <v>400189</v>
          </cell>
          <cell r="B190">
            <v>0</v>
          </cell>
          <cell r="C190">
            <v>40189</v>
          </cell>
          <cell r="D190">
            <v>200189</v>
          </cell>
          <cell r="E190" t="str">
            <v>인스턴트 파르페</v>
          </cell>
        </row>
        <row r="191">
          <cell r="A191">
            <v>400190</v>
          </cell>
          <cell r="B191">
            <v>1</v>
          </cell>
          <cell r="C191">
            <v>40190</v>
          </cell>
          <cell r="D191">
            <v>200190</v>
          </cell>
          <cell r="E191" t="str">
            <v>저렴한 파르페</v>
          </cell>
        </row>
        <row r="192">
          <cell r="A192">
            <v>400191</v>
          </cell>
          <cell r="B192">
            <v>2</v>
          </cell>
          <cell r="C192">
            <v>40191</v>
          </cell>
          <cell r="D192">
            <v>200191</v>
          </cell>
          <cell r="E192" t="str">
            <v>체리 듬뿍 파르페</v>
          </cell>
        </row>
        <row r="193">
          <cell r="A193">
            <v>400192</v>
          </cell>
          <cell r="B193">
            <v>3</v>
          </cell>
          <cell r="C193">
            <v>40192</v>
          </cell>
          <cell r="D193">
            <v>200192</v>
          </cell>
          <cell r="E193" t="str">
            <v>생과일 초코 파르페</v>
          </cell>
        </row>
        <row r="194">
          <cell r="A194">
            <v>400193</v>
          </cell>
          <cell r="B194">
            <v>0</v>
          </cell>
          <cell r="C194">
            <v>40193</v>
          </cell>
          <cell r="D194">
            <v>200193</v>
          </cell>
          <cell r="E194" t="str">
            <v>낡은 가디건</v>
          </cell>
        </row>
        <row r="195">
          <cell r="A195">
            <v>400194</v>
          </cell>
          <cell r="B195">
            <v>1</v>
          </cell>
          <cell r="C195">
            <v>40194</v>
          </cell>
          <cell r="D195">
            <v>200194</v>
          </cell>
          <cell r="E195" t="str">
            <v>평범한 카디건</v>
          </cell>
        </row>
        <row r="196">
          <cell r="A196">
            <v>400195</v>
          </cell>
          <cell r="B196">
            <v>2</v>
          </cell>
          <cell r="C196">
            <v>40195</v>
          </cell>
          <cell r="D196">
            <v>200195</v>
          </cell>
          <cell r="E196" t="str">
            <v>장식이 들어간 카디건</v>
          </cell>
        </row>
        <row r="197">
          <cell r="A197">
            <v>400196</v>
          </cell>
          <cell r="B197">
            <v>3</v>
          </cell>
          <cell r="C197">
            <v>40196</v>
          </cell>
          <cell r="D197">
            <v>200196</v>
          </cell>
          <cell r="E197" t="str">
            <v>시노가 만든 카디건</v>
          </cell>
        </row>
        <row r="198">
          <cell r="A198">
            <v>400197</v>
          </cell>
          <cell r="B198">
            <v>0</v>
          </cell>
          <cell r="C198">
            <v>40197</v>
          </cell>
          <cell r="D198">
            <v>200197</v>
          </cell>
          <cell r="E198" t="str">
            <v>낡은 모자</v>
          </cell>
        </row>
        <row r="199">
          <cell r="A199">
            <v>400198</v>
          </cell>
          <cell r="B199">
            <v>1</v>
          </cell>
          <cell r="C199">
            <v>40198</v>
          </cell>
          <cell r="D199">
            <v>200198</v>
          </cell>
          <cell r="E199" t="str">
            <v>평범한 모자</v>
          </cell>
        </row>
        <row r="200">
          <cell r="A200">
            <v>400199</v>
          </cell>
          <cell r="B200">
            <v>2</v>
          </cell>
          <cell r="C200">
            <v>40199</v>
          </cell>
          <cell r="D200">
            <v>200199</v>
          </cell>
          <cell r="E200" t="str">
            <v>장식이 들어간 모자</v>
          </cell>
        </row>
        <row r="201">
          <cell r="A201">
            <v>400200</v>
          </cell>
          <cell r="B201">
            <v>3</v>
          </cell>
          <cell r="C201">
            <v>40200</v>
          </cell>
          <cell r="D201">
            <v>200200</v>
          </cell>
          <cell r="E201" t="str">
            <v>시노가 만든 모자</v>
          </cell>
        </row>
        <row r="202">
          <cell r="A202">
            <v>400201</v>
          </cell>
          <cell r="B202">
            <v>0</v>
          </cell>
          <cell r="C202">
            <v>40201</v>
          </cell>
          <cell r="D202">
            <v>200201</v>
          </cell>
          <cell r="E202" t="str">
            <v>낡은 스카프</v>
          </cell>
        </row>
        <row r="203">
          <cell r="A203">
            <v>400202</v>
          </cell>
          <cell r="B203">
            <v>1</v>
          </cell>
          <cell r="C203">
            <v>40202</v>
          </cell>
          <cell r="D203">
            <v>200202</v>
          </cell>
          <cell r="E203" t="str">
            <v>평범한 스카프</v>
          </cell>
        </row>
        <row r="204">
          <cell r="A204">
            <v>400203</v>
          </cell>
          <cell r="B204">
            <v>2</v>
          </cell>
          <cell r="C204">
            <v>40203</v>
          </cell>
          <cell r="D204">
            <v>200203</v>
          </cell>
          <cell r="E204" t="str">
            <v>장식이 들어간 스카프</v>
          </cell>
        </row>
        <row r="205">
          <cell r="A205">
            <v>400204</v>
          </cell>
          <cell r="B205">
            <v>3</v>
          </cell>
          <cell r="C205">
            <v>40204</v>
          </cell>
          <cell r="D205">
            <v>200204</v>
          </cell>
          <cell r="E205" t="str">
            <v>시노가 만든 스카프</v>
          </cell>
        </row>
        <row r="206">
          <cell r="A206">
            <v>400205</v>
          </cell>
          <cell r="B206">
            <v>0</v>
          </cell>
          <cell r="C206">
            <v>40205</v>
          </cell>
          <cell r="D206">
            <v>200205</v>
          </cell>
          <cell r="E206" t="str">
            <v>낡은 치마</v>
          </cell>
        </row>
        <row r="207">
          <cell r="A207">
            <v>400206</v>
          </cell>
          <cell r="B207">
            <v>1</v>
          </cell>
          <cell r="C207">
            <v>40206</v>
          </cell>
          <cell r="D207">
            <v>200206</v>
          </cell>
          <cell r="E207" t="str">
            <v>평범한 치마</v>
          </cell>
        </row>
        <row r="208">
          <cell r="A208">
            <v>400207</v>
          </cell>
          <cell r="B208">
            <v>2</v>
          </cell>
          <cell r="C208">
            <v>40207</v>
          </cell>
          <cell r="D208">
            <v>200207</v>
          </cell>
          <cell r="E208" t="str">
            <v>장식이 들어간 치마</v>
          </cell>
        </row>
        <row r="209">
          <cell r="A209">
            <v>400208</v>
          </cell>
          <cell r="B209">
            <v>3</v>
          </cell>
          <cell r="C209">
            <v>40208</v>
          </cell>
          <cell r="D209">
            <v>200208</v>
          </cell>
          <cell r="E209" t="str">
            <v>시노가 만든 치마</v>
          </cell>
        </row>
        <row r="210">
          <cell r="A210">
            <v>400209</v>
          </cell>
          <cell r="B210">
            <v>0</v>
          </cell>
          <cell r="C210">
            <v>40209</v>
          </cell>
          <cell r="D210">
            <v>200209</v>
          </cell>
          <cell r="E210" t="str">
            <v>저렴한 생수</v>
          </cell>
        </row>
        <row r="211">
          <cell r="A211">
            <v>400210</v>
          </cell>
          <cell r="B211">
            <v>1</v>
          </cell>
          <cell r="C211">
            <v>40210</v>
          </cell>
          <cell r="D211">
            <v>200210</v>
          </cell>
          <cell r="E211" t="str">
            <v>보통 생수</v>
          </cell>
        </row>
        <row r="212">
          <cell r="A212">
            <v>400211</v>
          </cell>
          <cell r="B212">
            <v>2</v>
          </cell>
          <cell r="C212">
            <v>40211</v>
          </cell>
          <cell r="D212">
            <v>200211</v>
          </cell>
          <cell r="E212" t="str">
            <v>천연 생수</v>
          </cell>
        </row>
        <row r="213">
          <cell r="A213">
            <v>400212</v>
          </cell>
          <cell r="B213">
            <v>3</v>
          </cell>
          <cell r="C213">
            <v>40212</v>
          </cell>
          <cell r="D213">
            <v>200212</v>
          </cell>
          <cell r="E213" t="str">
            <v>알프스 생수</v>
          </cell>
        </row>
        <row r="214">
          <cell r="A214">
            <v>400213</v>
          </cell>
          <cell r="B214">
            <v>0</v>
          </cell>
          <cell r="C214">
            <v>40213</v>
          </cell>
          <cell r="D214">
            <v>200213</v>
          </cell>
          <cell r="E214" t="str">
            <v>저렴한 이온음료 A</v>
          </cell>
        </row>
        <row r="215">
          <cell r="A215">
            <v>400214</v>
          </cell>
          <cell r="B215">
            <v>1</v>
          </cell>
          <cell r="C215">
            <v>40214</v>
          </cell>
          <cell r="D215">
            <v>200214</v>
          </cell>
          <cell r="E215" t="str">
            <v>보통 이온음료 A</v>
          </cell>
        </row>
        <row r="216">
          <cell r="A216">
            <v>400215</v>
          </cell>
          <cell r="B216">
            <v>2</v>
          </cell>
          <cell r="C216">
            <v>40215</v>
          </cell>
          <cell r="D216">
            <v>200215</v>
          </cell>
          <cell r="E216" t="str">
            <v>신상품 이온음료 A</v>
          </cell>
        </row>
        <row r="217">
          <cell r="A217">
            <v>400216</v>
          </cell>
          <cell r="B217">
            <v>3</v>
          </cell>
          <cell r="C217">
            <v>40216</v>
          </cell>
          <cell r="D217">
            <v>200216</v>
          </cell>
          <cell r="E217" t="str">
            <v>고급 이온음료 A</v>
          </cell>
        </row>
        <row r="218">
          <cell r="A218">
            <v>400217</v>
          </cell>
          <cell r="B218">
            <v>0</v>
          </cell>
          <cell r="C218">
            <v>40217</v>
          </cell>
          <cell r="D218">
            <v>200217</v>
          </cell>
          <cell r="E218" t="str">
            <v>저렴한 이온음료 B</v>
          </cell>
        </row>
        <row r="219">
          <cell r="A219">
            <v>400218</v>
          </cell>
          <cell r="B219">
            <v>1</v>
          </cell>
          <cell r="C219">
            <v>40218</v>
          </cell>
          <cell r="D219">
            <v>200218</v>
          </cell>
          <cell r="E219" t="str">
            <v>보통 이온음료 B</v>
          </cell>
        </row>
        <row r="220">
          <cell r="A220">
            <v>400219</v>
          </cell>
          <cell r="B220">
            <v>2</v>
          </cell>
          <cell r="C220">
            <v>40219</v>
          </cell>
          <cell r="D220">
            <v>200219</v>
          </cell>
          <cell r="E220" t="str">
            <v>신상품 이온음료 B</v>
          </cell>
        </row>
        <row r="221">
          <cell r="A221">
            <v>400220</v>
          </cell>
          <cell r="B221">
            <v>3</v>
          </cell>
          <cell r="C221">
            <v>40220</v>
          </cell>
          <cell r="D221">
            <v>200220</v>
          </cell>
          <cell r="E221" t="str">
            <v>고급 이온음료 B</v>
          </cell>
        </row>
        <row r="222">
          <cell r="A222">
            <v>400221</v>
          </cell>
          <cell r="B222">
            <v>0</v>
          </cell>
          <cell r="C222">
            <v>40221</v>
          </cell>
          <cell r="D222">
            <v>200221</v>
          </cell>
          <cell r="E222" t="str">
            <v>저렴한 이온음료 C</v>
          </cell>
        </row>
        <row r="223">
          <cell r="A223">
            <v>400222</v>
          </cell>
          <cell r="B223">
            <v>1</v>
          </cell>
          <cell r="C223">
            <v>40222</v>
          </cell>
          <cell r="D223">
            <v>200222</v>
          </cell>
          <cell r="E223" t="str">
            <v>보통 이온음료 C</v>
          </cell>
        </row>
        <row r="224">
          <cell r="A224">
            <v>400223</v>
          </cell>
          <cell r="B224">
            <v>2</v>
          </cell>
          <cell r="C224">
            <v>40223</v>
          </cell>
          <cell r="D224">
            <v>200223</v>
          </cell>
          <cell r="E224" t="str">
            <v>신상품 이온음료 C</v>
          </cell>
        </row>
        <row r="225">
          <cell r="A225">
            <v>400224</v>
          </cell>
          <cell r="B225">
            <v>3</v>
          </cell>
          <cell r="C225">
            <v>40224</v>
          </cell>
          <cell r="D225">
            <v>200224</v>
          </cell>
          <cell r="E225" t="str">
            <v>고급 이온음료 C</v>
          </cell>
        </row>
        <row r="226">
          <cell r="A226">
            <v>400225</v>
          </cell>
          <cell r="B226">
            <v>0</v>
          </cell>
          <cell r="C226">
            <v>40225</v>
          </cell>
          <cell r="D226">
            <v>200225</v>
          </cell>
          <cell r="E226" t="str">
            <v>낡은 검은 고양이 사진</v>
          </cell>
        </row>
        <row r="227">
          <cell r="A227">
            <v>400226</v>
          </cell>
          <cell r="B227">
            <v>1</v>
          </cell>
          <cell r="C227">
            <v>40226</v>
          </cell>
          <cell r="D227">
            <v>200226</v>
          </cell>
          <cell r="E227" t="str">
            <v>검은 고양이 사진</v>
          </cell>
        </row>
        <row r="228">
          <cell r="A228">
            <v>400227</v>
          </cell>
          <cell r="B228">
            <v>2</v>
          </cell>
          <cell r="C228">
            <v>40227</v>
          </cell>
          <cell r="D228">
            <v>200227</v>
          </cell>
          <cell r="E228" t="str">
            <v>반짝이는 검은 고양이 사진</v>
          </cell>
        </row>
        <row r="229">
          <cell r="A229">
            <v>400228</v>
          </cell>
          <cell r="B229">
            <v>3</v>
          </cell>
          <cell r="C229">
            <v>40228</v>
          </cell>
          <cell r="D229">
            <v>200228</v>
          </cell>
          <cell r="E229" t="str">
            <v>찬란한 검은 고양이 사진</v>
          </cell>
        </row>
        <row r="230">
          <cell r="A230">
            <v>400229</v>
          </cell>
          <cell r="B230">
            <v>0</v>
          </cell>
          <cell r="C230">
            <v>40229</v>
          </cell>
          <cell r="D230">
            <v>200229</v>
          </cell>
          <cell r="E230" t="str">
            <v>살짝 탄 골목대장 코케시 과자</v>
          </cell>
        </row>
        <row r="231">
          <cell r="A231">
            <v>400230</v>
          </cell>
          <cell r="B231">
            <v>1</v>
          </cell>
          <cell r="C231">
            <v>40230</v>
          </cell>
          <cell r="D231">
            <v>200230</v>
          </cell>
          <cell r="E231" t="str">
            <v>골목대장 코케시 과자</v>
          </cell>
        </row>
        <row r="232">
          <cell r="A232">
            <v>400231</v>
          </cell>
          <cell r="B232">
            <v>2</v>
          </cell>
          <cell r="C232">
            <v>40231</v>
          </cell>
          <cell r="D232">
            <v>200231</v>
          </cell>
          <cell r="E232" t="str">
            <v>잘 구워진 골목대장 코케시 과자</v>
          </cell>
        </row>
        <row r="233">
          <cell r="A233">
            <v>400232</v>
          </cell>
          <cell r="B233">
            <v>3</v>
          </cell>
          <cell r="C233">
            <v>40232</v>
          </cell>
          <cell r="D233">
            <v>200232</v>
          </cell>
          <cell r="E233" t="str">
            <v>장인급 골목대장 코케시 과자</v>
          </cell>
        </row>
        <row r="234">
          <cell r="A234">
            <v>400233</v>
          </cell>
          <cell r="B234">
            <v>0</v>
          </cell>
          <cell r="C234">
            <v>40233</v>
          </cell>
          <cell r="D234">
            <v>200233</v>
          </cell>
          <cell r="E234" t="str">
            <v>부스러진 골목대장 코케시 과자 더미</v>
          </cell>
        </row>
        <row r="235">
          <cell r="A235">
            <v>400234</v>
          </cell>
          <cell r="B235">
            <v>1</v>
          </cell>
          <cell r="C235">
            <v>40234</v>
          </cell>
          <cell r="D235">
            <v>200234</v>
          </cell>
          <cell r="E235" t="str">
            <v>골목대장 코케시 과자 더미</v>
          </cell>
        </row>
        <row r="236">
          <cell r="A236">
            <v>400235</v>
          </cell>
          <cell r="B236">
            <v>2</v>
          </cell>
          <cell r="C236">
            <v>40235</v>
          </cell>
          <cell r="D236">
            <v>200235</v>
          </cell>
          <cell r="E236" t="str">
            <v>깨가 섞인 골목대장 코케시 과자 더미</v>
          </cell>
        </row>
        <row r="237">
          <cell r="A237">
            <v>400236</v>
          </cell>
          <cell r="B237">
            <v>3</v>
          </cell>
          <cell r="C237">
            <v>40236</v>
          </cell>
          <cell r="D237">
            <v>200236</v>
          </cell>
          <cell r="E237" t="str">
            <v>선물용 골목대장 코케시 과자 더미</v>
          </cell>
        </row>
        <row r="238">
          <cell r="A238">
            <v>400237</v>
          </cell>
          <cell r="B238">
            <v>0</v>
          </cell>
          <cell r="C238">
            <v>40237</v>
          </cell>
          <cell r="D238">
            <v>200237</v>
          </cell>
          <cell r="E238" t="str">
            <v>염가형 캐리어</v>
          </cell>
        </row>
        <row r="239">
          <cell r="A239">
            <v>400238</v>
          </cell>
          <cell r="B239">
            <v>1</v>
          </cell>
          <cell r="C239">
            <v>40238</v>
          </cell>
          <cell r="D239">
            <v>200238</v>
          </cell>
          <cell r="E239" t="str">
            <v>여행용 캐리어</v>
          </cell>
        </row>
        <row r="240">
          <cell r="A240">
            <v>400239</v>
          </cell>
          <cell r="B240">
            <v>2</v>
          </cell>
          <cell r="C240">
            <v>40239</v>
          </cell>
          <cell r="D240">
            <v>200239</v>
          </cell>
          <cell r="E240" t="str">
            <v>신상품 캐리어</v>
          </cell>
        </row>
        <row r="241">
          <cell r="A241">
            <v>400240</v>
          </cell>
          <cell r="B241">
            <v>3</v>
          </cell>
          <cell r="C241">
            <v>40240</v>
          </cell>
          <cell r="D241">
            <v>200240</v>
          </cell>
          <cell r="E241" t="str">
            <v>고급품 캐리어</v>
          </cell>
        </row>
        <row r="242">
          <cell r="A242">
            <v>400241</v>
          </cell>
          <cell r="B242">
            <v>0</v>
          </cell>
          <cell r="C242">
            <v>40241</v>
          </cell>
          <cell r="D242">
            <v>200241</v>
          </cell>
          <cell r="E242" t="str">
            <v>푸석푸석한 금빛 아프로</v>
          </cell>
        </row>
        <row r="243">
          <cell r="A243">
            <v>400242</v>
          </cell>
          <cell r="B243">
            <v>1</v>
          </cell>
          <cell r="C243">
            <v>40242</v>
          </cell>
          <cell r="D243">
            <v>200242</v>
          </cell>
          <cell r="E243" t="str">
            <v>금빛 아프로</v>
          </cell>
        </row>
        <row r="244">
          <cell r="A244">
            <v>400243</v>
          </cell>
          <cell r="B244">
            <v>2</v>
          </cell>
          <cell r="C244">
            <v>40243</v>
          </cell>
          <cell r="D244">
            <v>200243</v>
          </cell>
          <cell r="E244" t="str">
            <v>생글생글한 금빛 아프로</v>
          </cell>
        </row>
        <row r="245">
          <cell r="A245">
            <v>400244</v>
          </cell>
          <cell r="B245">
            <v>3</v>
          </cell>
          <cell r="C245">
            <v>40244</v>
          </cell>
          <cell r="D245">
            <v>200244</v>
          </cell>
          <cell r="E245" t="str">
            <v>아름다운 금빛 아프로</v>
          </cell>
        </row>
        <row r="246">
          <cell r="A246">
            <v>400245</v>
          </cell>
          <cell r="B246">
            <v>0</v>
          </cell>
          <cell r="C246">
            <v>40245</v>
          </cell>
          <cell r="D246">
            <v>200245</v>
          </cell>
          <cell r="E246" t="str">
            <v>간략한 만화잡지 설문지</v>
          </cell>
        </row>
        <row r="247">
          <cell r="A247">
            <v>400246</v>
          </cell>
          <cell r="B247">
            <v>1</v>
          </cell>
          <cell r="C247">
            <v>40246</v>
          </cell>
          <cell r="D247">
            <v>200246</v>
          </cell>
          <cell r="E247" t="str">
            <v>만화잡지 설문지</v>
          </cell>
        </row>
        <row r="248">
          <cell r="A248">
            <v>400247</v>
          </cell>
          <cell r="B248">
            <v>2</v>
          </cell>
          <cell r="C248">
            <v>40247</v>
          </cell>
          <cell r="D248">
            <v>200247</v>
          </cell>
          <cell r="E248" t="str">
            <v>상세한 만화잡지 설문지</v>
          </cell>
        </row>
        <row r="249">
          <cell r="A249">
            <v>400248</v>
          </cell>
          <cell r="B249">
            <v>3</v>
          </cell>
          <cell r="C249">
            <v>40248</v>
          </cell>
          <cell r="D249">
            <v>200248</v>
          </cell>
          <cell r="E249" t="str">
            <v>친절한 만화잡지 설문지</v>
          </cell>
        </row>
        <row r="250">
          <cell r="A250">
            <v>400249</v>
          </cell>
          <cell r="B250">
            <v>0</v>
          </cell>
          <cell r="C250">
            <v>40249</v>
          </cell>
          <cell r="D250">
            <v>200249</v>
          </cell>
          <cell r="E250" t="str">
            <v>너덜너덜한 A 학급 신문</v>
          </cell>
        </row>
        <row r="251">
          <cell r="A251">
            <v>400250</v>
          </cell>
          <cell r="B251">
            <v>1</v>
          </cell>
          <cell r="C251">
            <v>40250</v>
          </cell>
          <cell r="D251">
            <v>200250</v>
          </cell>
          <cell r="E251" t="str">
            <v>E 학급 신문</v>
          </cell>
        </row>
        <row r="252">
          <cell r="A252">
            <v>400251</v>
          </cell>
          <cell r="B252">
            <v>2</v>
          </cell>
          <cell r="C252">
            <v>40251</v>
          </cell>
          <cell r="D252">
            <v>200251</v>
          </cell>
          <cell r="E252" t="str">
            <v>완성된 E 학급 신문</v>
          </cell>
        </row>
        <row r="253">
          <cell r="A253">
            <v>400252</v>
          </cell>
          <cell r="B253">
            <v>3</v>
          </cell>
          <cell r="C253">
            <v>40252</v>
          </cell>
          <cell r="D253">
            <v>200252</v>
          </cell>
          <cell r="E253" t="str">
            <v>보강된 E 학급 신문</v>
          </cell>
        </row>
        <row r="254">
          <cell r="A254">
            <v>400253</v>
          </cell>
          <cell r="B254">
            <v>0</v>
          </cell>
          <cell r="C254">
            <v>40253</v>
          </cell>
          <cell r="D254">
            <v>200253</v>
          </cell>
          <cell r="E254" t="str">
            <v>구형 스냅숏 카메라</v>
          </cell>
        </row>
        <row r="255">
          <cell r="A255">
            <v>400254</v>
          </cell>
          <cell r="B255">
            <v>1</v>
          </cell>
          <cell r="C255">
            <v>40254</v>
          </cell>
          <cell r="D255">
            <v>200254</v>
          </cell>
          <cell r="E255" t="str">
            <v>보급형 스냅숏 카메라</v>
          </cell>
        </row>
        <row r="256">
          <cell r="A256">
            <v>400255</v>
          </cell>
          <cell r="B256">
            <v>2</v>
          </cell>
          <cell r="C256">
            <v>40255</v>
          </cell>
          <cell r="D256">
            <v>200255</v>
          </cell>
          <cell r="E256" t="str">
            <v>신형 스냅숏 카메라</v>
          </cell>
        </row>
        <row r="257">
          <cell r="A257">
            <v>400256</v>
          </cell>
          <cell r="B257">
            <v>3</v>
          </cell>
          <cell r="C257">
            <v>40256</v>
          </cell>
          <cell r="D257">
            <v>200256</v>
          </cell>
          <cell r="E257" t="str">
            <v>고급형 스냅숏 카메라</v>
          </cell>
        </row>
        <row r="258">
          <cell r="A258">
            <v>400257</v>
          </cell>
          <cell r="B258">
            <v>0</v>
          </cell>
          <cell r="C258">
            <v>40257</v>
          </cell>
          <cell r="D258">
            <v>200257</v>
          </cell>
          <cell r="E258" t="str">
            <v>낡은 볼과 배트</v>
          </cell>
        </row>
        <row r="259">
          <cell r="A259">
            <v>400258</v>
          </cell>
          <cell r="B259">
            <v>1</v>
          </cell>
          <cell r="C259">
            <v>40258</v>
          </cell>
          <cell r="D259">
            <v>200258</v>
          </cell>
          <cell r="E259" t="str">
            <v>평범한 볼과 배트</v>
          </cell>
        </row>
        <row r="260">
          <cell r="A260">
            <v>400259</v>
          </cell>
          <cell r="B260">
            <v>2</v>
          </cell>
          <cell r="C260">
            <v>40259</v>
          </cell>
          <cell r="D260">
            <v>200259</v>
          </cell>
          <cell r="E260" t="str">
            <v>새 볼과 배트</v>
          </cell>
        </row>
        <row r="261">
          <cell r="A261">
            <v>400260</v>
          </cell>
          <cell r="B261">
            <v>3</v>
          </cell>
          <cell r="C261">
            <v>40260</v>
          </cell>
          <cell r="D261">
            <v>200260</v>
          </cell>
          <cell r="E261" t="str">
            <v>고급 볼과 배트</v>
          </cell>
        </row>
        <row r="262">
          <cell r="A262">
            <v>400261</v>
          </cell>
          <cell r="B262">
            <v>0</v>
          </cell>
          <cell r="C262">
            <v>40261</v>
          </cell>
          <cell r="D262">
            <v>200261</v>
          </cell>
          <cell r="E262" t="str">
            <v>낡은 교과서 세트</v>
          </cell>
        </row>
        <row r="263">
          <cell r="A263">
            <v>400262</v>
          </cell>
          <cell r="B263">
            <v>1</v>
          </cell>
          <cell r="C263">
            <v>40262</v>
          </cell>
          <cell r="D263">
            <v>200262</v>
          </cell>
          <cell r="E263" t="str">
            <v>표준 교과서 세트</v>
          </cell>
        </row>
        <row r="264">
          <cell r="A264">
            <v>400263</v>
          </cell>
          <cell r="B264">
            <v>2</v>
          </cell>
          <cell r="C264">
            <v>40263</v>
          </cell>
          <cell r="D264">
            <v>200263</v>
          </cell>
          <cell r="E264" t="str">
            <v>개정판 교과서 세트</v>
          </cell>
        </row>
        <row r="265">
          <cell r="A265">
            <v>400264</v>
          </cell>
          <cell r="B265">
            <v>3</v>
          </cell>
          <cell r="C265">
            <v>40264</v>
          </cell>
          <cell r="D265">
            <v>200264</v>
          </cell>
          <cell r="E265" t="str">
            <v>첨삭본 교과서 세트</v>
          </cell>
        </row>
        <row r="266">
          <cell r="A266">
            <v>400265</v>
          </cell>
          <cell r="B266">
            <v>0</v>
          </cell>
          <cell r="C266">
            <v>40265</v>
          </cell>
          <cell r="D266">
            <v>200265</v>
          </cell>
          <cell r="E266" t="str">
            <v>쉬운 시험지 괴물</v>
          </cell>
        </row>
        <row r="267">
          <cell r="A267">
            <v>400266</v>
          </cell>
          <cell r="B267">
            <v>1</v>
          </cell>
          <cell r="C267">
            <v>40266</v>
          </cell>
          <cell r="D267">
            <v>200266</v>
          </cell>
          <cell r="E267" t="str">
            <v>평범한 시험지 괴물</v>
          </cell>
        </row>
        <row r="268">
          <cell r="A268">
            <v>400267</v>
          </cell>
          <cell r="B268">
            <v>2</v>
          </cell>
          <cell r="C268">
            <v>40267</v>
          </cell>
          <cell r="D268">
            <v>200267</v>
          </cell>
          <cell r="E268" t="str">
            <v>고난이도 시험지 괴물</v>
          </cell>
        </row>
        <row r="269">
          <cell r="A269">
            <v>400268</v>
          </cell>
          <cell r="B269">
            <v>3</v>
          </cell>
          <cell r="C269">
            <v>40268</v>
          </cell>
          <cell r="D269">
            <v>200268</v>
          </cell>
          <cell r="E269" t="str">
            <v>지옥난이도 시험지 괴물</v>
          </cell>
        </row>
        <row r="270">
          <cell r="A270">
            <v>400269</v>
          </cell>
          <cell r="B270">
            <v>0</v>
          </cell>
          <cell r="C270">
            <v>40269</v>
          </cell>
          <cell r="D270">
            <v>200269</v>
          </cell>
          <cell r="E270" t="str">
            <v>인스턴트 와플</v>
          </cell>
        </row>
        <row r="271">
          <cell r="A271">
            <v>400270</v>
          </cell>
          <cell r="B271">
            <v>1</v>
          </cell>
          <cell r="C271">
            <v>40270</v>
          </cell>
          <cell r="D271">
            <v>200270</v>
          </cell>
          <cell r="E271" t="str">
            <v>평범한 와플</v>
          </cell>
        </row>
        <row r="272">
          <cell r="A272">
            <v>400271</v>
          </cell>
          <cell r="B272">
            <v>2</v>
          </cell>
          <cell r="C272">
            <v>40271</v>
          </cell>
          <cell r="D272">
            <v>200271</v>
          </cell>
          <cell r="E272" t="str">
            <v>수제 와플</v>
          </cell>
        </row>
        <row r="273">
          <cell r="A273">
            <v>400272</v>
          </cell>
          <cell r="B273">
            <v>3</v>
          </cell>
          <cell r="C273">
            <v>40272</v>
          </cell>
          <cell r="D273">
            <v>200272</v>
          </cell>
          <cell r="E273" t="str">
            <v>벨기에식 와플</v>
          </cell>
        </row>
        <row r="274">
          <cell r="A274">
            <v>400273</v>
          </cell>
          <cell r="B274">
            <v>0</v>
          </cell>
          <cell r="C274">
            <v>40273</v>
          </cell>
          <cell r="D274">
            <v>200273</v>
          </cell>
          <cell r="E274" t="str">
            <v>낡은 선글라스</v>
          </cell>
        </row>
        <row r="275">
          <cell r="A275">
            <v>400274</v>
          </cell>
          <cell r="B275">
            <v>1</v>
          </cell>
          <cell r="C275">
            <v>40274</v>
          </cell>
          <cell r="D275">
            <v>200274</v>
          </cell>
          <cell r="E275" t="str">
            <v>평범한 선글라스</v>
          </cell>
        </row>
        <row r="276">
          <cell r="A276">
            <v>400275</v>
          </cell>
          <cell r="B276">
            <v>2</v>
          </cell>
          <cell r="C276">
            <v>40275</v>
          </cell>
          <cell r="D276">
            <v>200275</v>
          </cell>
          <cell r="E276" t="str">
            <v>장식이 들어간 선글라스</v>
          </cell>
        </row>
        <row r="277">
          <cell r="A277">
            <v>400276</v>
          </cell>
          <cell r="B277">
            <v>3</v>
          </cell>
          <cell r="C277">
            <v>40276</v>
          </cell>
          <cell r="D277">
            <v>200276</v>
          </cell>
          <cell r="E277" t="str">
            <v>시노가 만든 선글라스</v>
          </cell>
        </row>
        <row r="278">
          <cell r="A278">
            <v>400277</v>
          </cell>
          <cell r="B278">
            <v>0</v>
          </cell>
          <cell r="C278">
            <v>40277</v>
          </cell>
          <cell r="D278">
            <v>200277</v>
          </cell>
          <cell r="E278" t="str">
            <v>저렴한 이온음료 D</v>
          </cell>
        </row>
        <row r="279">
          <cell r="A279">
            <v>400278</v>
          </cell>
          <cell r="B279">
            <v>1</v>
          </cell>
          <cell r="C279">
            <v>40278</v>
          </cell>
          <cell r="D279">
            <v>200278</v>
          </cell>
          <cell r="E279" t="str">
            <v>보통 이온음료 D</v>
          </cell>
        </row>
        <row r="280">
          <cell r="A280">
            <v>400279</v>
          </cell>
          <cell r="B280">
            <v>2</v>
          </cell>
          <cell r="C280">
            <v>40279</v>
          </cell>
          <cell r="D280">
            <v>200279</v>
          </cell>
          <cell r="E280" t="str">
            <v>신상품 이온음료 D</v>
          </cell>
        </row>
        <row r="281">
          <cell r="A281">
            <v>400280</v>
          </cell>
          <cell r="B281">
            <v>3</v>
          </cell>
          <cell r="C281">
            <v>40280</v>
          </cell>
          <cell r="D281">
            <v>200280</v>
          </cell>
          <cell r="E281" t="str">
            <v>고급 이온음료 D</v>
          </cell>
        </row>
        <row r="282">
          <cell r="A282">
            <v>401001</v>
          </cell>
          <cell r="B282">
            <v>1</v>
          </cell>
          <cell r="C282">
            <v>41001</v>
          </cell>
          <cell r="D282">
            <v>201001</v>
          </cell>
          <cell r="E282" t="str">
            <v>블루베리</v>
          </cell>
        </row>
        <row r="283">
          <cell r="A283">
            <v>401002</v>
          </cell>
          <cell r="B283">
            <v>2</v>
          </cell>
          <cell r="C283">
            <v>41002</v>
          </cell>
          <cell r="D283">
            <v>201002</v>
          </cell>
          <cell r="E283" t="str">
            <v>블루베리 묶음</v>
          </cell>
        </row>
        <row r="284">
          <cell r="A284">
            <v>401003</v>
          </cell>
          <cell r="B284">
            <v>3</v>
          </cell>
          <cell r="C284">
            <v>41003</v>
          </cell>
          <cell r="D284">
            <v>201003</v>
          </cell>
          <cell r="E284" t="str">
            <v>블루베리 바구니</v>
          </cell>
        </row>
        <row r="285">
          <cell r="A285">
            <v>401004</v>
          </cell>
          <cell r="B285">
            <v>1</v>
          </cell>
          <cell r="C285">
            <v>41004</v>
          </cell>
          <cell r="D285">
            <v>201004</v>
          </cell>
          <cell r="E285" t="str">
            <v>체리</v>
          </cell>
        </row>
        <row r="286">
          <cell r="A286">
            <v>401005</v>
          </cell>
          <cell r="B286">
            <v>2</v>
          </cell>
          <cell r="C286">
            <v>41005</v>
          </cell>
          <cell r="D286">
            <v>201005</v>
          </cell>
          <cell r="E286" t="str">
            <v>체리 묶음</v>
          </cell>
        </row>
        <row r="287">
          <cell r="A287">
            <v>401006</v>
          </cell>
          <cell r="B287">
            <v>3</v>
          </cell>
          <cell r="C287">
            <v>41006</v>
          </cell>
          <cell r="D287">
            <v>201006</v>
          </cell>
          <cell r="E287" t="str">
            <v>체리 바구니</v>
          </cell>
        </row>
        <row r="288">
          <cell r="A288">
            <v>401007</v>
          </cell>
          <cell r="B288">
            <v>1</v>
          </cell>
          <cell r="C288">
            <v>41007</v>
          </cell>
          <cell r="D288">
            <v>201007</v>
          </cell>
          <cell r="E288" t="str">
            <v>포도</v>
          </cell>
        </row>
        <row r="289">
          <cell r="A289">
            <v>401008</v>
          </cell>
          <cell r="B289">
            <v>2</v>
          </cell>
          <cell r="C289">
            <v>41008</v>
          </cell>
          <cell r="D289">
            <v>201008</v>
          </cell>
          <cell r="E289" t="str">
            <v>포도 묶음</v>
          </cell>
        </row>
        <row r="290">
          <cell r="A290">
            <v>401009</v>
          </cell>
          <cell r="B290">
            <v>3</v>
          </cell>
          <cell r="C290">
            <v>41009</v>
          </cell>
          <cell r="D290">
            <v>201009</v>
          </cell>
          <cell r="E290" t="str">
            <v>포도 바구니</v>
          </cell>
        </row>
        <row r="291">
          <cell r="A291">
            <v>401010</v>
          </cell>
          <cell r="B291">
            <v>1</v>
          </cell>
          <cell r="C291">
            <v>41010</v>
          </cell>
          <cell r="D291">
            <v>201010</v>
          </cell>
          <cell r="E291" t="str">
            <v>멜론</v>
          </cell>
        </row>
        <row r="292">
          <cell r="A292">
            <v>401011</v>
          </cell>
          <cell r="B292">
            <v>2</v>
          </cell>
          <cell r="C292">
            <v>41011</v>
          </cell>
          <cell r="D292">
            <v>201011</v>
          </cell>
          <cell r="E292" t="str">
            <v>멜론 묶음</v>
          </cell>
        </row>
        <row r="293">
          <cell r="A293">
            <v>401012</v>
          </cell>
          <cell r="B293">
            <v>3</v>
          </cell>
          <cell r="C293">
            <v>41012</v>
          </cell>
          <cell r="D293">
            <v>201012</v>
          </cell>
          <cell r="E293" t="str">
            <v>멜론 바구니</v>
          </cell>
        </row>
        <row r="294">
          <cell r="A294">
            <v>401013</v>
          </cell>
          <cell r="B294">
            <v>1</v>
          </cell>
          <cell r="C294">
            <v>41013</v>
          </cell>
          <cell r="D294">
            <v>201013</v>
          </cell>
          <cell r="E294" t="str">
            <v>오렌지</v>
          </cell>
        </row>
        <row r="295">
          <cell r="A295">
            <v>401014</v>
          </cell>
          <cell r="B295">
            <v>2</v>
          </cell>
          <cell r="C295">
            <v>41014</v>
          </cell>
          <cell r="D295">
            <v>201014</v>
          </cell>
          <cell r="E295" t="str">
            <v>오렌지 묶음</v>
          </cell>
        </row>
        <row r="296">
          <cell r="A296">
            <v>401015</v>
          </cell>
          <cell r="B296">
            <v>3</v>
          </cell>
          <cell r="C296">
            <v>41015</v>
          </cell>
          <cell r="D296">
            <v>201015</v>
          </cell>
          <cell r="E296" t="str">
            <v>오렌지 바구니</v>
          </cell>
        </row>
        <row r="297">
          <cell r="A297">
            <v>401016</v>
          </cell>
          <cell r="B297">
            <v>1</v>
          </cell>
          <cell r="C297">
            <v>41016</v>
          </cell>
          <cell r="D297">
            <v>201016</v>
          </cell>
          <cell r="E297" t="str">
            <v>작은 돼지저금통</v>
          </cell>
        </row>
        <row r="298">
          <cell r="A298">
            <v>401017</v>
          </cell>
          <cell r="B298">
            <v>2</v>
          </cell>
          <cell r="C298">
            <v>41017</v>
          </cell>
          <cell r="D298">
            <v>201017</v>
          </cell>
          <cell r="E298" t="str">
            <v>돼지저금통</v>
          </cell>
        </row>
        <row r="299">
          <cell r="A299">
            <v>401018</v>
          </cell>
          <cell r="B299">
            <v>3</v>
          </cell>
          <cell r="C299">
            <v>41018</v>
          </cell>
          <cell r="D299">
            <v>201018</v>
          </cell>
          <cell r="E299" t="str">
            <v>호화로운 돼지저금통</v>
          </cell>
        </row>
        <row r="300">
          <cell r="A300">
            <v>401019</v>
          </cell>
          <cell r="B300">
            <v>1</v>
          </cell>
          <cell r="C300">
            <v>41019</v>
          </cell>
          <cell r="D300">
            <v>201019</v>
          </cell>
          <cell r="E300" t="str">
            <v>소박한 사진</v>
          </cell>
        </row>
        <row r="301">
          <cell r="A301">
            <v>401020</v>
          </cell>
          <cell r="B301">
            <v>2</v>
          </cell>
          <cell r="C301">
            <v>41020</v>
          </cell>
          <cell r="D301">
            <v>201020</v>
          </cell>
          <cell r="E301" t="str">
            <v xml:space="preserve"> 평범한 액자</v>
          </cell>
        </row>
        <row r="302">
          <cell r="A302">
            <v>401021</v>
          </cell>
          <cell r="B302">
            <v>3</v>
          </cell>
          <cell r="C302">
            <v>41021</v>
          </cell>
          <cell r="D302">
            <v>201021</v>
          </cell>
          <cell r="E302" t="str">
            <v>추억을 품은 앨범</v>
          </cell>
        </row>
        <row r="303">
          <cell r="A303">
            <v>401022</v>
          </cell>
          <cell r="B303">
            <v>1</v>
          </cell>
          <cell r="C303">
            <v>41020</v>
          </cell>
          <cell r="D303">
            <v>201020</v>
          </cell>
          <cell r="E303" t="str">
            <v xml:space="preserve"> 평범한 액자</v>
          </cell>
        </row>
      </sheetData>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0"/>
  <sheetViews>
    <sheetView workbookViewId="0">
      <selection activeCell="U21" sqref="U21"/>
    </sheetView>
  </sheetViews>
  <sheetFormatPr defaultRowHeight="16.5" x14ac:dyDescent="0.3"/>
  <cols>
    <col min="2" max="9" width="9" style="8"/>
    <col min="16" max="16" width="9" style="17"/>
    <col min="23" max="23" width="9" style="17"/>
    <col min="30" max="30" width="9" style="17"/>
    <col min="37" max="37" width="9" style="17"/>
  </cols>
  <sheetData>
    <row r="1" spans="1:37" x14ac:dyDescent="0.3">
      <c r="B1" s="9"/>
      <c r="C1" s="10"/>
      <c r="F1" s="9"/>
      <c r="G1" s="10"/>
    </row>
    <row r="2" spans="1:37" x14ac:dyDescent="0.3">
      <c r="B2" s="11" t="s">
        <v>0</v>
      </c>
      <c r="C2" s="12" t="s">
        <v>1</v>
      </c>
      <c r="D2" s="8" t="s">
        <v>2</v>
      </c>
      <c r="E2" s="8" t="s">
        <v>3</v>
      </c>
      <c r="F2" s="11" t="s">
        <v>4</v>
      </c>
      <c r="G2" s="12" t="s">
        <v>5</v>
      </c>
      <c r="H2" s="8" t="s">
        <v>6</v>
      </c>
      <c r="I2" s="8" t="s">
        <v>7</v>
      </c>
    </row>
    <row r="3" spans="1:37" x14ac:dyDescent="0.3">
      <c r="A3" t="s">
        <v>8</v>
      </c>
      <c r="B3" s="11">
        <v>2520</v>
      </c>
      <c r="C3" s="12">
        <v>4120</v>
      </c>
      <c r="D3" s="8">
        <v>5190</v>
      </c>
      <c r="E3" s="8">
        <v>7500</v>
      </c>
      <c r="F3" s="11">
        <v>8970</v>
      </c>
      <c r="G3" s="12">
        <v>12300</v>
      </c>
      <c r="H3" s="8">
        <v>9480</v>
      </c>
      <c r="I3" s="8">
        <v>13950</v>
      </c>
    </row>
    <row r="4" spans="1:37" x14ac:dyDescent="0.3">
      <c r="A4" t="s">
        <v>9</v>
      </c>
      <c r="B4" s="11"/>
      <c r="C4" s="12"/>
      <c r="F4" s="11"/>
      <c r="G4" s="12"/>
    </row>
    <row r="5" spans="1:37" x14ac:dyDescent="0.3">
      <c r="B5" s="11"/>
      <c r="C5" s="12"/>
      <c r="F5" s="11"/>
      <c r="G5" s="12"/>
    </row>
    <row r="6" spans="1:37" x14ac:dyDescent="0.3">
      <c r="B6" s="11"/>
      <c r="C6" s="12"/>
      <c r="F6" s="11"/>
      <c r="G6" s="12"/>
    </row>
    <row r="7" spans="1:37" x14ac:dyDescent="0.3">
      <c r="B7" s="13"/>
      <c r="C7" s="14"/>
      <c r="F7" s="13"/>
      <c r="G7" s="14"/>
      <c r="K7" t="s">
        <v>0</v>
      </c>
      <c r="R7" t="s">
        <v>2</v>
      </c>
      <c r="Y7" t="s">
        <v>4</v>
      </c>
      <c r="AF7" t="s">
        <v>6</v>
      </c>
    </row>
    <row r="8" spans="1:37" ht="17.25" thickBot="1" x14ac:dyDescent="0.35">
      <c r="D8" s="8">
        <f t="shared" ref="D8:I8" si="0">D3/B3</f>
        <v>2.0595238095238093</v>
      </c>
      <c r="E8" s="8">
        <f t="shared" si="0"/>
        <v>1.8203883495145632</v>
      </c>
      <c r="F8" s="8">
        <f t="shared" si="0"/>
        <v>1.7283236994219653</v>
      </c>
      <c r="G8" s="8">
        <f t="shared" si="0"/>
        <v>1.64</v>
      </c>
      <c r="H8" s="8">
        <f t="shared" si="0"/>
        <v>1.0568561872909699</v>
      </c>
      <c r="I8" s="8">
        <f t="shared" si="0"/>
        <v>1.1341463414634145</v>
      </c>
    </row>
    <row r="9" spans="1:37" ht="17.25" thickBot="1" x14ac:dyDescent="0.35">
      <c r="K9" s="5" t="s">
        <v>10</v>
      </c>
      <c r="L9" s="6" t="s">
        <v>11</v>
      </c>
      <c r="M9" s="6" t="s">
        <v>12</v>
      </c>
      <c r="N9" s="6" t="s">
        <v>13</v>
      </c>
      <c r="O9" s="6" t="s">
        <v>14</v>
      </c>
      <c r="R9" s="5" t="s">
        <v>10</v>
      </c>
      <c r="S9" s="6" t="s">
        <v>11</v>
      </c>
      <c r="T9" s="6" t="s">
        <v>12</v>
      </c>
      <c r="U9" s="6" t="s">
        <v>13</v>
      </c>
      <c r="V9" s="6" t="s">
        <v>14</v>
      </c>
      <c r="Y9" s="5" t="s">
        <v>10</v>
      </c>
      <c r="Z9" s="6" t="s">
        <v>11</v>
      </c>
      <c r="AA9" s="6" t="s">
        <v>12</v>
      </c>
      <c r="AB9" s="6" t="s">
        <v>13</v>
      </c>
      <c r="AC9" s="6" t="s">
        <v>14</v>
      </c>
      <c r="AF9" s="5" t="s">
        <v>10</v>
      </c>
      <c r="AG9" s="6" t="s">
        <v>11</v>
      </c>
      <c r="AH9" s="6" t="s">
        <v>12</v>
      </c>
      <c r="AI9" s="6" t="s">
        <v>13</v>
      </c>
      <c r="AJ9" s="6" t="s">
        <v>14</v>
      </c>
    </row>
    <row r="10" spans="1:37" ht="17.25" thickBot="1" x14ac:dyDescent="0.35">
      <c r="A10" s="15"/>
      <c r="B10" s="16"/>
      <c r="C10" s="16">
        <f>C3/B3</f>
        <v>1.6349206349206349</v>
      </c>
      <c r="D10" s="16"/>
      <c r="E10" s="16">
        <f>E3/D3</f>
        <v>1.4450867052023122</v>
      </c>
      <c r="F10" s="16"/>
      <c r="G10" s="16">
        <f>G3/F3</f>
        <v>1.3712374581939799</v>
      </c>
      <c r="H10" s="16"/>
      <c r="I10" s="16">
        <f>I3/H3</f>
        <v>1.4715189873417722</v>
      </c>
      <c r="K10" s="7" t="s">
        <v>15</v>
      </c>
      <c r="L10" s="1">
        <v>360</v>
      </c>
      <c r="M10" s="2">
        <v>1230</v>
      </c>
      <c r="N10" s="3">
        <v>370</v>
      </c>
      <c r="O10" s="4">
        <v>3</v>
      </c>
      <c r="P10" s="17">
        <f>SUM(L10:N10)</f>
        <v>1960</v>
      </c>
      <c r="R10" s="7" t="s">
        <v>15</v>
      </c>
      <c r="S10" s="1">
        <v>1120</v>
      </c>
      <c r="T10" s="2">
        <v>1210</v>
      </c>
      <c r="U10" s="3">
        <v>2860</v>
      </c>
      <c r="V10" s="4">
        <v>2</v>
      </c>
      <c r="W10" s="17">
        <f>SUM(S10:U10)</f>
        <v>5190</v>
      </c>
      <c r="Y10" s="7" t="s">
        <v>15</v>
      </c>
      <c r="Z10" s="1">
        <v>1910</v>
      </c>
      <c r="AA10" s="2">
        <v>3260</v>
      </c>
      <c r="AB10" s="3">
        <v>3800</v>
      </c>
      <c r="AC10" s="4">
        <v>3</v>
      </c>
      <c r="AD10" s="17">
        <f>SUM(Z10:AB10)</f>
        <v>8970</v>
      </c>
      <c r="AF10" s="7" t="s">
        <v>15</v>
      </c>
      <c r="AG10" s="1">
        <v>3840</v>
      </c>
      <c r="AH10" s="2">
        <v>2430</v>
      </c>
      <c r="AI10" s="3">
        <v>3210</v>
      </c>
      <c r="AJ10" s="4">
        <v>5</v>
      </c>
      <c r="AK10" s="17">
        <f>SUM(AG10:AI10)</f>
        <v>9480</v>
      </c>
    </row>
    <row r="11" spans="1:37" ht="17.25" thickBot="1" x14ac:dyDescent="0.35">
      <c r="K11" s="7" t="s">
        <v>16</v>
      </c>
      <c r="L11" s="1">
        <v>530</v>
      </c>
      <c r="M11" s="2">
        <v>1510</v>
      </c>
      <c r="N11" s="3">
        <v>510</v>
      </c>
      <c r="O11" s="4">
        <v>3</v>
      </c>
      <c r="P11" s="17">
        <f t="shared" ref="P11:P12" si="1">SUM(L11:N11)</f>
        <v>2550</v>
      </c>
      <c r="R11" s="7" t="s">
        <v>16</v>
      </c>
      <c r="S11" s="1">
        <v>1630</v>
      </c>
      <c r="T11" s="2">
        <v>1720</v>
      </c>
      <c r="U11" s="3">
        <v>3370</v>
      </c>
      <c r="V11" s="4">
        <v>2</v>
      </c>
      <c r="W11" s="17">
        <f t="shared" ref="W11:W12" si="2">SUM(S11:U11)</f>
        <v>6720</v>
      </c>
      <c r="Y11" s="7" t="s">
        <v>16</v>
      </c>
      <c r="Z11" s="1">
        <v>2740</v>
      </c>
      <c r="AA11" s="2">
        <v>4090</v>
      </c>
      <c r="AB11" s="3">
        <v>4630</v>
      </c>
      <c r="AC11" s="4">
        <v>3</v>
      </c>
      <c r="AD11" s="17">
        <f t="shared" ref="AD11:AD12" si="3">SUM(Z11:AB11)</f>
        <v>11460</v>
      </c>
      <c r="AF11" s="7" t="s">
        <v>16</v>
      </c>
      <c r="AG11" s="1">
        <v>5030</v>
      </c>
      <c r="AH11" s="2">
        <v>3620</v>
      </c>
      <c r="AI11" s="3">
        <v>4400</v>
      </c>
      <c r="AJ11" s="4">
        <v>5</v>
      </c>
      <c r="AK11" s="17">
        <f t="shared" ref="AK11:AK12" si="4">SUM(AG11:AI11)</f>
        <v>13050</v>
      </c>
    </row>
    <row r="12" spans="1:37" ht="17.25" thickBot="1" x14ac:dyDescent="0.35">
      <c r="K12" s="7" t="s">
        <v>17</v>
      </c>
      <c r="L12" s="1">
        <v>600</v>
      </c>
      <c r="M12" s="2">
        <v>1610</v>
      </c>
      <c r="N12" s="3">
        <v>560</v>
      </c>
      <c r="O12" s="4">
        <v>4</v>
      </c>
      <c r="P12" s="17">
        <f t="shared" si="1"/>
        <v>2770</v>
      </c>
      <c r="R12" s="7" t="s">
        <v>17</v>
      </c>
      <c r="S12" s="1">
        <v>1890</v>
      </c>
      <c r="T12" s="2">
        <v>1980</v>
      </c>
      <c r="U12" s="3">
        <v>3630</v>
      </c>
      <c r="V12" s="4">
        <v>3</v>
      </c>
      <c r="W12" s="17">
        <f t="shared" si="2"/>
        <v>7500</v>
      </c>
      <c r="Y12" s="7" t="s">
        <v>17</v>
      </c>
      <c r="Z12" s="1">
        <v>3020</v>
      </c>
      <c r="AA12" s="2">
        <v>4370</v>
      </c>
      <c r="AB12" s="3">
        <v>4910</v>
      </c>
      <c r="AC12" s="4">
        <v>4</v>
      </c>
      <c r="AD12" s="17">
        <f t="shared" si="3"/>
        <v>12300</v>
      </c>
      <c r="AF12" s="7" t="s">
        <v>17</v>
      </c>
      <c r="AG12" s="1">
        <v>5330</v>
      </c>
      <c r="AH12" s="2">
        <v>3920</v>
      </c>
      <c r="AI12" s="3">
        <v>4700</v>
      </c>
      <c r="AJ12" s="4">
        <v>6</v>
      </c>
      <c r="AK12" s="17">
        <f t="shared" si="4"/>
        <v>13950</v>
      </c>
    </row>
    <row r="14" spans="1:37" ht="17.25" thickBot="1" x14ac:dyDescent="0.35">
      <c r="D14" s="8">
        <v>200</v>
      </c>
    </row>
    <row r="15" spans="1:37" ht="17.25" thickBot="1" x14ac:dyDescent="0.35">
      <c r="D15" s="8">
        <f>D14*1.7</f>
        <v>340</v>
      </c>
      <c r="K15" s="5" t="s">
        <v>10</v>
      </c>
      <c r="L15" s="6" t="s">
        <v>11</v>
      </c>
      <c r="M15" s="6" t="s">
        <v>12</v>
      </c>
      <c r="N15" s="6" t="s">
        <v>13</v>
      </c>
      <c r="O15" s="6" t="s">
        <v>14</v>
      </c>
      <c r="R15" s="5" t="s">
        <v>18</v>
      </c>
      <c r="S15" s="6" t="s">
        <v>11</v>
      </c>
      <c r="T15" s="6" t="s">
        <v>12</v>
      </c>
      <c r="U15" s="6" t="s">
        <v>13</v>
      </c>
      <c r="V15" s="6" t="s">
        <v>14</v>
      </c>
      <c r="Y15" s="5" t="s">
        <v>10</v>
      </c>
      <c r="Z15" s="6" t="s">
        <v>11</v>
      </c>
      <c r="AA15" s="6" t="s">
        <v>12</v>
      </c>
      <c r="AB15" s="6" t="s">
        <v>13</v>
      </c>
      <c r="AC15" s="6" t="s">
        <v>14</v>
      </c>
      <c r="AF15" s="5" t="s">
        <v>10</v>
      </c>
      <c r="AG15" s="6" t="s">
        <v>11</v>
      </c>
      <c r="AH15" s="6" t="s">
        <v>12</v>
      </c>
      <c r="AI15" s="6" t="s">
        <v>13</v>
      </c>
      <c r="AJ15" s="6" t="s">
        <v>14</v>
      </c>
    </row>
    <row r="16" spans="1:37" ht="17.25" thickBot="1" x14ac:dyDescent="0.35">
      <c r="K16" s="7" t="s">
        <v>15</v>
      </c>
      <c r="L16" s="1">
        <v>520</v>
      </c>
      <c r="M16" s="2">
        <v>350</v>
      </c>
      <c r="N16" s="3">
        <v>1650</v>
      </c>
      <c r="O16" s="4">
        <v>1</v>
      </c>
      <c r="P16" s="17">
        <f>SUM(L16:N16)</f>
        <v>2520</v>
      </c>
      <c r="R16" s="7" t="s">
        <v>15</v>
      </c>
      <c r="S16" s="1">
        <v>1130</v>
      </c>
      <c r="T16" s="2">
        <v>1190</v>
      </c>
      <c r="U16" s="3">
        <v>2870</v>
      </c>
      <c r="V16" s="4">
        <v>2</v>
      </c>
      <c r="W16" s="17">
        <f>SUM(S16:U16)</f>
        <v>5190</v>
      </c>
      <c r="Y16" s="7" t="s">
        <v>15</v>
      </c>
      <c r="Z16" s="1">
        <v>3290</v>
      </c>
      <c r="AA16" s="2">
        <v>3810</v>
      </c>
      <c r="AB16" s="3">
        <v>1920</v>
      </c>
      <c r="AC16" s="4">
        <v>3</v>
      </c>
      <c r="AD16" s="17">
        <f>SUM(Z16:AB16)</f>
        <v>9020</v>
      </c>
      <c r="AF16" s="7" t="s">
        <v>15</v>
      </c>
      <c r="AG16" s="1">
        <v>1480</v>
      </c>
      <c r="AH16" s="2">
        <v>2870</v>
      </c>
      <c r="AI16" s="3">
        <v>1650</v>
      </c>
      <c r="AJ16" s="4">
        <v>4</v>
      </c>
      <c r="AK16" s="17">
        <f>SUM(AG16:AI16)</f>
        <v>6000</v>
      </c>
    </row>
    <row r="17" spans="11:37" ht="17.25" thickBot="1" x14ac:dyDescent="0.35">
      <c r="K17" s="7" t="s">
        <v>16</v>
      </c>
      <c r="L17" s="1">
        <v>870</v>
      </c>
      <c r="M17" s="2">
        <v>630</v>
      </c>
      <c r="N17" s="3">
        <v>2210</v>
      </c>
      <c r="O17" s="4">
        <v>1</v>
      </c>
      <c r="P17" s="17">
        <f t="shared" ref="P17:P18" si="5">SUM(L17:N17)</f>
        <v>3710</v>
      </c>
      <c r="R17" s="7" t="s">
        <v>16</v>
      </c>
      <c r="S17" s="1">
        <v>1640</v>
      </c>
      <c r="T17" s="2">
        <v>1700</v>
      </c>
      <c r="U17" s="3">
        <v>3380</v>
      </c>
      <c r="V17" s="4">
        <v>2</v>
      </c>
      <c r="W17" s="17">
        <f t="shared" ref="W17:W18" si="6">SUM(S17:U17)</f>
        <v>6720</v>
      </c>
      <c r="Y17" s="7" t="s">
        <v>16</v>
      </c>
      <c r="Z17" s="1">
        <v>4120</v>
      </c>
      <c r="AA17" s="2">
        <v>4640</v>
      </c>
      <c r="AB17" s="3">
        <v>2750</v>
      </c>
      <c r="AC17" s="4">
        <v>3</v>
      </c>
      <c r="AD17" s="17">
        <f t="shared" ref="AD17:AD18" si="7">SUM(Z17:AB17)</f>
        <v>11510</v>
      </c>
      <c r="AF17" s="7" t="s">
        <v>16</v>
      </c>
      <c r="AG17" s="1">
        <v>2670</v>
      </c>
      <c r="AH17" s="2">
        <v>4060</v>
      </c>
      <c r="AI17" s="3">
        <v>2840</v>
      </c>
      <c r="AJ17" s="4">
        <v>4</v>
      </c>
      <c r="AK17" s="17">
        <f t="shared" ref="AK17:AK18" si="8">SUM(AG17:AI17)</f>
        <v>9570</v>
      </c>
    </row>
    <row r="18" spans="11:37" ht="17.25" thickBot="1" x14ac:dyDescent="0.35">
      <c r="K18" s="7" t="s">
        <v>17</v>
      </c>
      <c r="L18" s="1">
        <v>990</v>
      </c>
      <c r="M18" s="2">
        <v>730</v>
      </c>
      <c r="N18" s="3">
        <v>2400</v>
      </c>
      <c r="O18" s="4">
        <v>2</v>
      </c>
      <c r="P18" s="17">
        <f t="shared" si="5"/>
        <v>4120</v>
      </c>
      <c r="R18" s="7" t="s">
        <v>17</v>
      </c>
      <c r="S18" s="1">
        <v>1900</v>
      </c>
      <c r="T18" s="2">
        <v>1960</v>
      </c>
      <c r="U18" s="3">
        <v>3640</v>
      </c>
      <c r="V18" s="4">
        <v>3</v>
      </c>
      <c r="W18" s="17">
        <f t="shared" si="6"/>
        <v>7500</v>
      </c>
      <c r="Y18" s="7" t="s">
        <v>17</v>
      </c>
      <c r="Z18" s="1">
        <v>4400</v>
      </c>
      <c r="AA18" s="2">
        <v>4920</v>
      </c>
      <c r="AB18" s="3">
        <v>3030</v>
      </c>
      <c r="AC18" s="4">
        <v>4</v>
      </c>
      <c r="AD18" s="17">
        <f t="shared" si="7"/>
        <v>12350</v>
      </c>
      <c r="AF18" s="7" t="s">
        <v>17</v>
      </c>
      <c r="AG18" s="1">
        <v>2970</v>
      </c>
      <c r="AH18" s="2">
        <v>4360</v>
      </c>
      <c r="AI18" s="3">
        <v>3140</v>
      </c>
      <c r="AJ18" s="4">
        <v>5</v>
      </c>
      <c r="AK18" s="17">
        <f t="shared" si="8"/>
        <v>10470</v>
      </c>
    </row>
    <row r="20" spans="11:37" ht="17.25" thickBot="1" x14ac:dyDescent="0.35"/>
    <row r="21" spans="11:37" ht="17.25" thickBot="1" x14ac:dyDescent="0.35">
      <c r="K21" s="5" t="s">
        <v>10</v>
      </c>
      <c r="L21" s="6" t="s">
        <v>11</v>
      </c>
      <c r="M21" s="6" t="s">
        <v>12</v>
      </c>
      <c r="N21" s="6" t="s">
        <v>13</v>
      </c>
      <c r="O21" s="6" t="s">
        <v>14</v>
      </c>
      <c r="R21" s="5" t="s">
        <v>10</v>
      </c>
      <c r="S21" s="6" t="s">
        <v>11</v>
      </c>
      <c r="T21" s="6" t="s">
        <v>12</v>
      </c>
      <c r="U21" s="6" t="s">
        <v>13</v>
      </c>
      <c r="V21" s="6" t="s">
        <v>14</v>
      </c>
      <c r="Y21" s="5" t="s">
        <v>10</v>
      </c>
      <c r="Z21" s="6" t="s">
        <v>11</v>
      </c>
      <c r="AA21" s="6" t="s">
        <v>12</v>
      </c>
      <c r="AB21" s="6" t="s">
        <v>13</v>
      </c>
      <c r="AC21" s="6" t="s">
        <v>14</v>
      </c>
      <c r="AF21" s="5" t="s">
        <v>10</v>
      </c>
      <c r="AG21" s="6" t="s">
        <v>11</v>
      </c>
      <c r="AH21" s="6" t="s">
        <v>12</v>
      </c>
      <c r="AI21" s="6" t="s">
        <v>13</v>
      </c>
      <c r="AJ21" s="6" t="s">
        <v>14</v>
      </c>
    </row>
    <row r="22" spans="11:37" ht="17.25" thickBot="1" x14ac:dyDescent="0.35">
      <c r="K22" s="7" t="s">
        <v>15</v>
      </c>
      <c r="L22" s="1">
        <v>320</v>
      </c>
      <c r="M22" s="2">
        <v>500</v>
      </c>
      <c r="N22" s="3">
        <v>1890</v>
      </c>
      <c r="O22" s="4">
        <v>2</v>
      </c>
      <c r="P22" s="17">
        <f>SUM(L22:N22)</f>
        <v>2710</v>
      </c>
      <c r="R22" s="7" t="s">
        <v>15</v>
      </c>
      <c r="S22" s="1">
        <v>1120</v>
      </c>
      <c r="T22" s="2">
        <v>1200</v>
      </c>
      <c r="U22" s="3">
        <v>2870</v>
      </c>
      <c r="V22" s="4">
        <v>2</v>
      </c>
      <c r="W22" s="17">
        <f>SUM(S22:U22)</f>
        <v>5190</v>
      </c>
      <c r="Y22" s="7" t="s">
        <v>15</v>
      </c>
      <c r="Z22" s="1">
        <v>3090</v>
      </c>
      <c r="AA22" s="2">
        <v>3830</v>
      </c>
      <c r="AB22" s="3">
        <v>2100</v>
      </c>
      <c r="AC22" s="4">
        <v>3</v>
      </c>
      <c r="AD22" s="17">
        <f>SUM(Z22:AB22)</f>
        <v>9020</v>
      </c>
      <c r="AF22" s="7" t="s">
        <v>15</v>
      </c>
      <c r="AG22" s="1">
        <v>3850</v>
      </c>
      <c r="AH22" s="2">
        <v>3130</v>
      </c>
      <c r="AI22" s="3">
        <v>2500</v>
      </c>
      <c r="AJ22" s="4">
        <v>5</v>
      </c>
      <c r="AK22" s="17">
        <f>SUM(AG22:AI22)</f>
        <v>9480</v>
      </c>
    </row>
    <row r="23" spans="11:37" ht="17.25" thickBot="1" x14ac:dyDescent="0.35">
      <c r="K23" s="7" t="s">
        <v>16</v>
      </c>
      <c r="L23" s="1">
        <v>460</v>
      </c>
      <c r="M23" s="2">
        <v>670</v>
      </c>
      <c r="N23" s="3">
        <v>2170</v>
      </c>
      <c r="O23" s="4">
        <v>2</v>
      </c>
      <c r="P23" s="17">
        <f t="shared" ref="P23:P24" si="9">SUM(L23:N23)</f>
        <v>3300</v>
      </c>
      <c r="R23" s="7" t="s">
        <v>16</v>
      </c>
      <c r="S23" s="1">
        <v>1630</v>
      </c>
      <c r="T23" s="2">
        <v>1710</v>
      </c>
      <c r="U23" s="3">
        <v>3380</v>
      </c>
      <c r="V23" s="4">
        <v>2</v>
      </c>
      <c r="W23" s="17">
        <f t="shared" ref="W23:W24" si="10">SUM(S23:U23)</f>
        <v>6720</v>
      </c>
      <c r="Y23" s="7" t="s">
        <v>16</v>
      </c>
      <c r="Z23" s="1">
        <v>3920</v>
      </c>
      <c r="AA23" s="2">
        <v>4660</v>
      </c>
      <c r="AB23" s="3">
        <v>2930</v>
      </c>
      <c r="AC23" s="4">
        <v>3</v>
      </c>
      <c r="AD23" s="17">
        <f t="shared" ref="AD23:AD24" si="11">SUM(Z23:AB23)</f>
        <v>11510</v>
      </c>
      <c r="AF23" s="7" t="s">
        <v>16</v>
      </c>
      <c r="AG23" s="1">
        <v>5040</v>
      </c>
      <c r="AH23" s="2">
        <v>4320</v>
      </c>
      <c r="AI23" s="3">
        <v>3690</v>
      </c>
      <c r="AJ23" s="4">
        <v>5</v>
      </c>
      <c r="AK23" s="17">
        <f t="shared" ref="AK23:AK24" si="12">SUM(AG23:AI23)</f>
        <v>13050</v>
      </c>
    </row>
    <row r="24" spans="11:37" ht="17.25" thickBot="1" x14ac:dyDescent="0.35">
      <c r="K24" s="7" t="s">
        <v>17</v>
      </c>
      <c r="L24" s="1">
        <v>510</v>
      </c>
      <c r="M24" s="2">
        <v>740</v>
      </c>
      <c r="N24" s="3">
        <v>2270</v>
      </c>
      <c r="O24" s="4">
        <v>3</v>
      </c>
      <c r="P24" s="17">
        <f t="shared" si="9"/>
        <v>3520</v>
      </c>
      <c r="R24" s="7" t="s">
        <v>17</v>
      </c>
      <c r="S24" s="1">
        <v>1890</v>
      </c>
      <c r="T24" s="2">
        <v>1970</v>
      </c>
      <c r="U24" s="3">
        <v>3640</v>
      </c>
      <c r="V24" s="4">
        <v>3</v>
      </c>
      <c r="W24" s="17">
        <f t="shared" si="10"/>
        <v>7500</v>
      </c>
      <c r="Y24" s="7" t="s">
        <v>17</v>
      </c>
      <c r="Z24" s="1">
        <v>4200</v>
      </c>
      <c r="AA24" s="2">
        <v>4940</v>
      </c>
      <c r="AB24" s="3">
        <v>3210</v>
      </c>
      <c r="AC24" s="4">
        <v>4</v>
      </c>
      <c r="AD24" s="17">
        <f t="shared" si="11"/>
        <v>12350</v>
      </c>
      <c r="AF24" s="7" t="s">
        <v>17</v>
      </c>
      <c r="AG24" s="1">
        <v>5340</v>
      </c>
      <c r="AH24" s="2">
        <v>4620</v>
      </c>
      <c r="AI24" s="3">
        <v>3990</v>
      </c>
      <c r="AJ24" s="4">
        <v>6</v>
      </c>
      <c r="AK24" s="17">
        <f t="shared" si="12"/>
        <v>13950</v>
      </c>
    </row>
    <row r="26" spans="11:37" ht="17.25" thickBot="1" x14ac:dyDescent="0.35"/>
    <row r="27" spans="11:37" ht="17.25" thickBot="1" x14ac:dyDescent="0.35">
      <c r="K27" s="5" t="s">
        <v>10</v>
      </c>
      <c r="L27" s="6" t="s">
        <v>11</v>
      </c>
      <c r="M27" s="6" t="s">
        <v>12</v>
      </c>
      <c r="N27" s="6" t="s">
        <v>13</v>
      </c>
      <c r="O27" s="6" t="s">
        <v>14</v>
      </c>
      <c r="R27" s="5" t="s">
        <v>10</v>
      </c>
      <c r="S27" s="6" t="s">
        <v>11</v>
      </c>
      <c r="T27" s="6" t="s">
        <v>12</v>
      </c>
      <c r="U27" s="6" t="s">
        <v>13</v>
      </c>
      <c r="V27" s="6" t="s">
        <v>14</v>
      </c>
      <c r="Y27" s="5" t="s">
        <v>10</v>
      </c>
      <c r="Z27" s="6" t="s">
        <v>11</v>
      </c>
      <c r="AA27" s="6" t="s">
        <v>12</v>
      </c>
      <c r="AB27" s="6" t="s">
        <v>13</v>
      </c>
      <c r="AC27" s="6" t="s">
        <v>14</v>
      </c>
      <c r="AF27" s="5" t="s">
        <v>10</v>
      </c>
      <c r="AG27" s="6" t="s">
        <v>11</v>
      </c>
      <c r="AH27" s="6" t="s">
        <v>12</v>
      </c>
      <c r="AI27" s="6" t="s">
        <v>13</v>
      </c>
      <c r="AJ27" s="6" t="s">
        <v>14</v>
      </c>
    </row>
    <row r="28" spans="11:37" ht="17.25" thickBot="1" x14ac:dyDescent="0.35">
      <c r="K28" s="7" t="s">
        <v>15</v>
      </c>
      <c r="L28" s="1">
        <v>500</v>
      </c>
      <c r="M28" s="2">
        <v>1880</v>
      </c>
      <c r="N28" s="3">
        <v>330</v>
      </c>
      <c r="O28" s="4">
        <v>2</v>
      </c>
      <c r="P28" s="17">
        <f>SUM(L28:N28)</f>
        <v>2710</v>
      </c>
      <c r="R28" s="7" t="s">
        <v>15</v>
      </c>
      <c r="S28" s="1">
        <v>1080</v>
      </c>
      <c r="T28" s="2">
        <v>1230</v>
      </c>
      <c r="U28" s="3">
        <v>2880</v>
      </c>
      <c r="V28" s="4">
        <v>2</v>
      </c>
      <c r="W28" s="17">
        <f>SUM(S28:U28)</f>
        <v>5190</v>
      </c>
      <c r="Y28" s="7" t="s">
        <v>15</v>
      </c>
      <c r="Z28" s="1">
        <v>1440</v>
      </c>
      <c r="AA28" s="2">
        <v>3070</v>
      </c>
      <c r="AB28" s="3">
        <v>1810</v>
      </c>
      <c r="AC28" s="4">
        <v>3</v>
      </c>
      <c r="AD28" s="17">
        <f>SUM(Z28:AB28)</f>
        <v>6320</v>
      </c>
      <c r="AF28" s="7" t="s">
        <v>15</v>
      </c>
      <c r="AG28" s="1">
        <v>3820</v>
      </c>
      <c r="AH28" s="2">
        <v>2380</v>
      </c>
      <c r="AI28" s="3">
        <v>3210</v>
      </c>
      <c r="AJ28" s="4">
        <v>4</v>
      </c>
      <c r="AK28" s="17">
        <f>SUM(AG28:AI28)</f>
        <v>9410</v>
      </c>
    </row>
    <row r="29" spans="11:37" ht="17.25" thickBot="1" x14ac:dyDescent="0.35">
      <c r="K29" s="7" t="s">
        <v>16</v>
      </c>
      <c r="L29" s="1">
        <v>670</v>
      </c>
      <c r="M29" s="2">
        <v>2160</v>
      </c>
      <c r="N29" s="3">
        <v>470</v>
      </c>
      <c r="O29" s="4">
        <v>2</v>
      </c>
      <c r="P29" s="17">
        <f t="shared" ref="P29:P30" si="13">SUM(L29:N29)</f>
        <v>3300</v>
      </c>
      <c r="R29" s="7" t="s">
        <v>16</v>
      </c>
      <c r="S29" s="1">
        <v>1590</v>
      </c>
      <c r="T29" s="2">
        <v>1740</v>
      </c>
      <c r="U29" s="3">
        <v>3390</v>
      </c>
      <c r="V29" s="4">
        <v>2</v>
      </c>
      <c r="W29" s="17">
        <f t="shared" ref="W29:W30" si="14">SUM(S29:U29)</f>
        <v>6720</v>
      </c>
      <c r="Y29" s="7" t="s">
        <v>16</v>
      </c>
      <c r="Z29" s="1">
        <v>2270</v>
      </c>
      <c r="AA29" s="2">
        <v>3900</v>
      </c>
      <c r="AB29" s="3">
        <v>2640</v>
      </c>
      <c r="AC29" s="4">
        <v>3</v>
      </c>
      <c r="AD29" s="17">
        <f t="shared" ref="AD29:AD30" si="15">SUM(Z29:AB29)</f>
        <v>8810</v>
      </c>
      <c r="AF29" s="7" t="s">
        <v>16</v>
      </c>
      <c r="AG29" s="1">
        <v>5010</v>
      </c>
      <c r="AH29" s="2">
        <v>3570</v>
      </c>
      <c r="AI29" s="3">
        <v>4400</v>
      </c>
      <c r="AJ29" s="4">
        <v>4</v>
      </c>
      <c r="AK29" s="17">
        <f t="shared" ref="AK29:AK30" si="16">SUM(AG29:AI29)</f>
        <v>12980</v>
      </c>
    </row>
    <row r="30" spans="11:37" ht="17.25" thickBot="1" x14ac:dyDescent="0.35">
      <c r="K30" s="7" t="s">
        <v>17</v>
      </c>
      <c r="L30" s="1">
        <v>740</v>
      </c>
      <c r="M30" s="2">
        <v>2260</v>
      </c>
      <c r="N30" s="3">
        <v>520</v>
      </c>
      <c r="O30" s="4">
        <v>3</v>
      </c>
      <c r="P30" s="17">
        <f t="shared" si="13"/>
        <v>3520</v>
      </c>
      <c r="R30" s="7" t="s">
        <v>17</v>
      </c>
      <c r="S30" s="1">
        <v>1850</v>
      </c>
      <c r="T30" s="2">
        <v>2000</v>
      </c>
      <c r="U30" s="3">
        <v>3650</v>
      </c>
      <c r="V30" s="4">
        <v>3</v>
      </c>
      <c r="W30" s="17">
        <f t="shared" si="14"/>
        <v>7500</v>
      </c>
      <c r="Y30" s="7" t="s">
        <v>17</v>
      </c>
      <c r="Z30" s="1">
        <v>2550</v>
      </c>
      <c r="AA30" s="2">
        <v>4180</v>
      </c>
      <c r="AB30" s="3">
        <v>2920</v>
      </c>
      <c r="AC30" s="4">
        <v>4</v>
      </c>
      <c r="AD30" s="17">
        <f t="shared" si="15"/>
        <v>9650</v>
      </c>
      <c r="AF30" s="7" t="s">
        <v>17</v>
      </c>
      <c r="AG30" s="1">
        <v>5310</v>
      </c>
      <c r="AH30" s="2">
        <v>3870</v>
      </c>
      <c r="AI30" s="3">
        <v>4700</v>
      </c>
      <c r="AJ30" s="4">
        <v>5</v>
      </c>
      <c r="AK30" s="17">
        <f t="shared" si="16"/>
        <v>13880</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pane ySplit="1" topLeftCell="A2" activePane="bottomLeft" state="frozen"/>
      <selection pane="bottomLeft" activeCell="I9" sqref="I9"/>
    </sheetView>
  </sheetViews>
  <sheetFormatPr defaultRowHeight="16.5" x14ac:dyDescent="0.3"/>
  <cols>
    <col min="1" max="1" width="18.5" style="18" bestFit="1" customWidth="1"/>
    <col min="2" max="4" width="9" style="18"/>
    <col min="5" max="5" width="9.5" style="18" bestFit="1" customWidth="1"/>
    <col min="6" max="9" width="9" style="18"/>
  </cols>
  <sheetData>
    <row r="1" spans="1:9" x14ac:dyDescent="0.3">
      <c r="A1" s="22" t="s">
        <v>23</v>
      </c>
      <c r="B1" s="22" t="s">
        <v>0</v>
      </c>
      <c r="C1" s="22" t="s">
        <v>1</v>
      </c>
      <c r="D1" s="22" t="s">
        <v>2</v>
      </c>
      <c r="E1" s="22" t="s">
        <v>19</v>
      </c>
      <c r="F1" s="22" t="s">
        <v>4</v>
      </c>
      <c r="G1" s="22" t="s">
        <v>5</v>
      </c>
      <c r="H1" s="22" t="s">
        <v>6</v>
      </c>
      <c r="I1" s="22" t="s">
        <v>7</v>
      </c>
    </row>
    <row r="2" spans="1:9" x14ac:dyDescent="0.3">
      <c r="A2" s="19" t="s">
        <v>20</v>
      </c>
      <c r="B2" s="19">
        <v>100</v>
      </c>
      <c r="C2" s="19">
        <f>B2*1.6</f>
        <v>160</v>
      </c>
      <c r="D2" s="19">
        <v>200</v>
      </c>
      <c r="E2" s="19">
        <v>288</v>
      </c>
      <c r="F2" s="19">
        <v>340</v>
      </c>
      <c r="G2" s="19">
        <v>460</v>
      </c>
      <c r="H2" s="19">
        <v>374</v>
      </c>
      <c r="I2" s="19">
        <v>552</v>
      </c>
    </row>
    <row r="3" spans="1:9" x14ac:dyDescent="0.3">
      <c r="A3" s="19" t="s">
        <v>21</v>
      </c>
      <c r="B3" s="19">
        <v>100</v>
      </c>
      <c r="C3" s="19">
        <f>B3*1.6</f>
        <v>160</v>
      </c>
      <c r="D3" s="19">
        <v>200</v>
      </c>
      <c r="E3" s="19">
        <v>288</v>
      </c>
      <c r="F3" s="19">
        <v>340</v>
      </c>
      <c r="G3" s="19">
        <v>460</v>
      </c>
      <c r="H3" s="19">
        <v>374</v>
      </c>
      <c r="I3" s="19">
        <v>552</v>
      </c>
    </row>
    <row r="4" spans="1:9" x14ac:dyDescent="0.3">
      <c r="A4" s="20" t="s">
        <v>22</v>
      </c>
      <c r="B4" s="20"/>
      <c r="C4" s="21">
        <f>(C3-B3)/30</f>
        <v>2</v>
      </c>
      <c r="D4" s="20"/>
      <c r="E4" s="21">
        <v>3</v>
      </c>
      <c r="F4" s="20"/>
      <c r="G4" s="21">
        <f>(G3-F3)/30</f>
        <v>4</v>
      </c>
      <c r="H4" s="20"/>
      <c r="I4" s="21">
        <v>6</v>
      </c>
    </row>
    <row r="7" spans="1:9" x14ac:dyDescent="0.3">
      <c r="A7" s="18" t="s">
        <v>24</v>
      </c>
      <c r="B7" s="18">
        <v>25</v>
      </c>
    </row>
    <row r="8" spans="1:9" x14ac:dyDescent="0.3">
      <c r="A8" s="18" t="s">
        <v>25</v>
      </c>
      <c r="B8" s="18">
        <v>5</v>
      </c>
    </row>
    <row r="11" spans="1:9" x14ac:dyDescent="0.3">
      <c r="A11" s="18" t="s">
        <v>26</v>
      </c>
    </row>
    <row r="12" spans="1:9" x14ac:dyDescent="0.3">
      <c r="A12" s="18" t="s">
        <v>27</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H472"/>
  <sheetViews>
    <sheetView tabSelected="1" topLeftCell="G1" zoomScaleNormal="100" workbookViewId="0">
      <pane ySplit="1" topLeftCell="A17" activePane="bottomLeft" state="frozen"/>
      <selection pane="bottomLeft" activeCell="O18" sqref="O18:O39"/>
    </sheetView>
  </sheetViews>
  <sheetFormatPr defaultRowHeight="11.25" x14ac:dyDescent="0.3"/>
  <cols>
    <col min="1" max="1" width="8.875" style="74" bestFit="1" customWidth="1"/>
    <col min="2" max="2" width="16.625" style="74" customWidth="1"/>
    <col min="3" max="4" width="8.125" style="75" customWidth="1"/>
    <col min="5" max="5" width="10.625" style="75" customWidth="1"/>
    <col min="6" max="6" width="9.875" style="75" bestFit="1" customWidth="1"/>
    <col min="7" max="7" width="9.5" style="76" bestFit="1" customWidth="1"/>
    <col min="8" max="11" width="9.5" style="77" customWidth="1"/>
    <col min="12" max="12" width="12.25" style="32" bestFit="1" customWidth="1"/>
    <col min="13" max="13" width="10.25" style="73" bestFit="1" customWidth="1"/>
    <col min="14" max="14" width="10.25" style="73" customWidth="1"/>
    <col min="15" max="19" width="9" style="73"/>
    <col min="20" max="20" width="9" style="32"/>
    <col min="21" max="24" width="9" style="73"/>
    <col min="25" max="25" width="10.625" style="32" customWidth="1"/>
    <col min="26" max="27" width="9" style="73"/>
    <col min="28" max="28" width="9" style="32"/>
    <col min="29" max="29" width="9" style="73"/>
    <col min="30" max="30" width="9" style="32"/>
    <col min="31" max="31" width="4.5" style="32" bestFit="1" customWidth="1"/>
    <col min="32" max="32" width="15" style="32" bestFit="1" customWidth="1"/>
    <col min="33" max="16384" width="9" style="32"/>
  </cols>
  <sheetData>
    <row r="1" spans="1:60" ht="23.25" thickTop="1" x14ac:dyDescent="0.3">
      <c r="A1" s="24" t="s">
        <v>167</v>
      </c>
      <c r="B1" s="24" t="s">
        <v>55</v>
      </c>
      <c r="C1" s="25" t="s">
        <v>123</v>
      </c>
      <c r="D1" s="89" t="s">
        <v>53</v>
      </c>
      <c r="E1" s="25" t="s">
        <v>52</v>
      </c>
      <c r="F1" s="25" t="s">
        <v>125</v>
      </c>
      <c r="G1" s="26" t="s">
        <v>54</v>
      </c>
      <c r="H1" s="27" t="s">
        <v>57</v>
      </c>
      <c r="I1" s="27" t="s">
        <v>58</v>
      </c>
      <c r="J1" s="27" t="s">
        <v>59</v>
      </c>
      <c r="K1" s="27" t="s">
        <v>60</v>
      </c>
      <c r="L1" s="28" t="s">
        <v>28</v>
      </c>
      <c r="M1" s="29" t="s">
        <v>51</v>
      </c>
      <c r="N1" s="78" t="s">
        <v>124</v>
      </c>
      <c r="O1" s="30" t="s">
        <v>34</v>
      </c>
      <c r="P1" s="30" t="s">
        <v>35</v>
      </c>
      <c r="Q1" s="31" t="s">
        <v>36</v>
      </c>
      <c r="R1" s="31" t="s">
        <v>37</v>
      </c>
      <c r="S1" s="31" t="s">
        <v>38</v>
      </c>
      <c r="T1" s="23" t="s">
        <v>50</v>
      </c>
      <c r="U1" s="31" t="s">
        <v>163</v>
      </c>
      <c r="V1" s="31" t="s">
        <v>164</v>
      </c>
      <c r="W1" s="31" t="s">
        <v>165</v>
      </c>
      <c r="X1" s="31" t="s">
        <v>166</v>
      </c>
      <c r="Y1" s="112" t="s">
        <v>595</v>
      </c>
      <c r="Z1" s="27" t="s">
        <v>599</v>
      </c>
      <c r="AA1" s="27" t="s">
        <v>597</v>
      </c>
      <c r="AB1" s="111" t="s">
        <v>594</v>
      </c>
      <c r="AC1" s="27" t="s">
        <v>598</v>
      </c>
      <c r="AD1" s="111" t="s">
        <v>596</v>
      </c>
      <c r="AE1" s="87"/>
      <c r="AF1" s="33" t="s">
        <v>23</v>
      </c>
      <c r="AG1" s="34" t="s">
        <v>0</v>
      </c>
      <c r="AH1" s="34" t="s">
        <v>1</v>
      </c>
      <c r="AI1" s="34" t="s">
        <v>2</v>
      </c>
      <c r="AJ1" s="34" t="s">
        <v>19</v>
      </c>
      <c r="AK1" s="34" t="s">
        <v>4</v>
      </c>
      <c r="AL1" s="34" t="s">
        <v>5</v>
      </c>
      <c r="AM1" s="34" t="s">
        <v>6</v>
      </c>
      <c r="AN1" s="35" t="s">
        <v>7</v>
      </c>
      <c r="AP1" s="36" t="s">
        <v>39</v>
      </c>
      <c r="AQ1" s="36" t="s">
        <v>40</v>
      </c>
      <c r="AR1" s="37"/>
      <c r="AS1" s="36"/>
      <c r="AU1" s="36" t="s">
        <v>201</v>
      </c>
      <c r="AV1" s="36" t="s">
        <v>202</v>
      </c>
      <c r="AW1" s="36" t="s">
        <v>203</v>
      </c>
      <c r="AY1" s="27" t="s">
        <v>590</v>
      </c>
      <c r="AZ1" s="27" t="s">
        <v>42</v>
      </c>
      <c r="BA1" s="27" t="s">
        <v>591</v>
      </c>
      <c r="BB1" s="27" t="s">
        <v>59</v>
      </c>
      <c r="BC1" s="27" t="s">
        <v>60</v>
      </c>
      <c r="BE1" s="27" t="s">
        <v>42</v>
      </c>
      <c r="BF1" s="27" t="s">
        <v>591</v>
      </c>
      <c r="BG1" s="27" t="s">
        <v>59</v>
      </c>
      <c r="BH1" s="27" t="s">
        <v>45</v>
      </c>
    </row>
    <row r="2" spans="1:60" x14ac:dyDescent="0.3">
      <c r="A2" s="38">
        <v>1</v>
      </c>
      <c r="B2" s="38" t="s">
        <v>62</v>
      </c>
      <c r="C2" s="39">
        <v>4</v>
      </c>
      <c r="D2" s="90">
        <f>INT(S2*0.7)</f>
        <v>56</v>
      </c>
      <c r="E2" s="39">
        <v>9</v>
      </c>
      <c r="F2" s="39">
        <v>3</v>
      </c>
      <c r="G2" s="40">
        <f>INT(S2*2.5)</f>
        <v>202</v>
      </c>
      <c r="H2" s="41">
        <f t="shared" ref="H2:K21" si="0">INT(IFERROR(VLOOKUP(H$1,$AP:$AU,2,FALSE)*$G2,0))</f>
        <v>202</v>
      </c>
      <c r="I2" s="41">
        <f t="shared" si="0"/>
        <v>242</v>
      </c>
      <c r="J2" s="41">
        <f t="shared" si="0"/>
        <v>282</v>
      </c>
      <c r="K2" s="41">
        <f t="shared" si="0"/>
        <v>323</v>
      </c>
      <c r="L2" s="42"/>
      <c r="M2" s="43"/>
      <c r="N2" s="79">
        <f t="shared" ref="N2:N65" si="1">G2*C2</f>
        <v>808</v>
      </c>
      <c r="O2" s="44" t="s">
        <v>0</v>
      </c>
      <c r="P2" s="44">
        <v>1</v>
      </c>
      <c r="Q2" s="45">
        <f>HLOOKUP(O2,$AG$1:$AN$4,2,FALSE)</f>
        <v>100</v>
      </c>
      <c r="R2" s="45">
        <f t="shared" ref="R2:R65" si="2">HLOOKUP(O2,$AG$1:$AN$4,4,FALSE)</f>
        <v>2</v>
      </c>
      <c r="S2" s="45">
        <f>INT((Q2+(P2*R2))*T2)</f>
        <v>81</v>
      </c>
      <c r="T2" s="46">
        <v>0.8</v>
      </c>
      <c r="U2" s="45">
        <f>INT((H2/15)*$Y2)</f>
        <v>13</v>
      </c>
      <c r="V2" s="45">
        <f t="shared" ref="V2:X2" si="3">INT((I2/15)*$Y2)</f>
        <v>16</v>
      </c>
      <c r="W2" s="45">
        <f t="shared" si="3"/>
        <v>18</v>
      </c>
      <c r="X2" s="45">
        <f t="shared" si="3"/>
        <v>21</v>
      </c>
      <c r="Y2" s="46">
        <v>1</v>
      </c>
      <c r="Z2" s="45">
        <v>2</v>
      </c>
      <c r="AA2" s="45">
        <f t="shared" ref="AA2:AA65" si="4">INT(((Z2*C2)*5)*AB2)</f>
        <v>40</v>
      </c>
      <c r="AB2" s="62">
        <v>1</v>
      </c>
      <c r="AC2" s="45">
        <f t="shared" ref="AC2:AC65" si="5">INT((C2*50)*AD2)</f>
        <v>200</v>
      </c>
      <c r="AD2" s="62">
        <v>1</v>
      </c>
      <c r="AF2" s="47" t="s">
        <v>20</v>
      </c>
      <c r="AG2" s="48">
        <v>100</v>
      </c>
      <c r="AH2" s="48">
        <f>AG2*1.6</f>
        <v>160</v>
      </c>
      <c r="AI2" s="48">
        <v>200</v>
      </c>
      <c r="AJ2" s="48">
        <v>288</v>
      </c>
      <c r="AK2" s="48">
        <v>340</v>
      </c>
      <c r="AL2" s="48">
        <v>460</v>
      </c>
      <c r="AM2" s="48">
        <v>374</v>
      </c>
      <c r="AN2" s="49">
        <v>552</v>
      </c>
      <c r="AP2" s="48" t="s">
        <v>42</v>
      </c>
      <c r="AQ2" s="48">
        <v>1</v>
      </c>
      <c r="AR2" s="50"/>
      <c r="AS2" s="143"/>
      <c r="AU2" s="48" t="s">
        <v>198</v>
      </c>
      <c r="AV2" s="48">
        <v>58</v>
      </c>
      <c r="AW2" s="48">
        <v>58</v>
      </c>
      <c r="AY2" s="38" t="s">
        <v>600</v>
      </c>
      <c r="AZ2" s="38">
        <f t="shared" ref="AZ2:BC16" si="6">INT(((VLOOKUP($AY2,$B:$S,18,FALSE))*(VLOOKUP(AZ$1,$AP:$AQ,2,FALSE)))*2.5)</f>
        <v>202</v>
      </c>
      <c r="BA2" s="38">
        <f t="shared" si="6"/>
        <v>243</v>
      </c>
      <c r="BB2" s="38">
        <f t="shared" si="6"/>
        <v>283</v>
      </c>
      <c r="BC2" s="38">
        <f t="shared" si="6"/>
        <v>324</v>
      </c>
      <c r="BE2" s="48">
        <v>0.6</v>
      </c>
      <c r="BF2" s="48">
        <v>0.3</v>
      </c>
      <c r="BG2" s="48">
        <v>0.1</v>
      </c>
      <c r="BH2" s="48">
        <v>0</v>
      </c>
    </row>
    <row r="3" spans="1:60" x14ac:dyDescent="0.3">
      <c r="A3" s="51">
        <v>2</v>
      </c>
      <c r="B3" s="51" t="s">
        <v>63</v>
      </c>
      <c r="C3" s="50">
        <v>4</v>
      </c>
      <c r="D3" s="91">
        <f t="shared" ref="D3:D93" si="7">INT(S3*0.7)</f>
        <v>58</v>
      </c>
      <c r="E3" s="50">
        <v>9</v>
      </c>
      <c r="F3" s="50">
        <v>3</v>
      </c>
      <c r="G3" s="52">
        <f t="shared" ref="G3:G93" si="8">INT(S3*2.5)</f>
        <v>210</v>
      </c>
      <c r="H3" s="56">
        <f t="shared" si="0"/>
        <v>210</v>
      </c>
      <c r="I3" s="56">
        <f t="shared" si="0"/>
        <v>252</v>
      </c>
      <c r="J3" s="56">
        <f t="shared" si="0"/>
        <v>294</v>
      </c>
      <c r="K3" s="56">
        <f t="shared" si="0"/>
        <v>336</v>
      </c>
      <c r="L3" s="53"/>
      <c r="M3" s="54"/>
      <c r="N3" s="80">
        <f t="shared" si="1"/>
        <v>840</v>
      </c>
      <c r="O3" s="55" t="s">
        <v>0</v>
      </c>
      <c r="P3" s="55">
        <v>3</v>
      </c>
      <c r="Q3" s="56">
        <f t="shared" ref="Q3:Q34" si="9">HLOOKUP(O3,$AG$1:$AN$3,2,FALSE)</f>
        <v>100</v>
      </c>
      <c r="R3" s="56">
        <f t="shared" si="2"/>
        <v>2</v>
      </c>
      <c r="S3" s="56">
        <f t="shared" ref="S3:S17" si="10">INT((Q3+(P3*R3))*T3)</f>
        <v>84</v>
      </c>
      <c r="T3" s="57">
        <v>0.8</v>
      </c>
      <c r="U3" s="56">
        <f t="shared" ref="U3:U93" si="11">INT((H3/15)*$Y3)</f>
        <v>14</v>
      </c>
      <c r="V3" s="56">
        <f t="shared" ref="V3:V93" si="12">INT((I3/15)*$Y3)</f>
        <v>16</v>
      </c>
      <c r="W3" s="56">
        <f t="shared" ref="W3:W93" si="13">INT((J3/15)*$Y3)</f>
        <v>19</v>
      </c>
      <c r="X3" s="56">
        <f t="shared" ref="X3:X93" si="14">INT((K3/15)*$Y3)</f>
        <v>22</v>
      </c>
      <c r="Y3" s="57">
        <v>1</v>
      </c>
      <c r="Z3" s="56">
        <v>2</v>
      </c>
      <c r="AA3" s="56">
        <f t="shared" si="4"/>
        <v>40</v>
      </c>
      <c r="AB3" s="62">
        <v>1</v>
      </c>
      <c r="AC3" s="56">
        <f t="shared" si="5"/>
        <v>200</v>
      </c>
      <c r="AD3" s="62">
        <v>1</v>
      </c>
      <c r="AF3" s="47" t="s">
        <v>21</v>
      </c>
      <c r="AG3" s="48">
        <v>100</v>
      </c>
      <c r="AH3" s="48">
        <f>AG3*1.6</f>
        <v>160</v>
      </c>
      <c r="AI3" s="48">
        <v>200</v>
      </c>
      <c r="AJ3" s="48">
        <v>288</v>
      </c>
      <c r="AK3" s="48">
        <v>340</v>
      </c>
      <c r="AL3" s="48">
        <v>460</v>
      </c>
      <c r="AM3" s="48">
        <v>374</v>
      </c>
      <c r="AN3" s="49">
        <v>552</v>
      </c>
      <c r="AP3" s="48" t="s">
        <v>43</v>
      </c>
      <c r="AQ3" s="48">
        <v>1.2</v>
      </c>
      <c r="AR3" s="50"/>
      <c r="AS3" s="144"/>
      <c r="AU3" s="48" t="s">
        <v>199</v>
      </c>
      <c r="AV3" s="48">
        <v>78</v>
      </c>
      <c r="AW3" s="48">
        <v>78</v>
      </c>
      <c r="AY3" s="38" t="s">
        <v>276</v>
      </c>
      <c r="AZ3" s="38">
        <f t="shared" si="6"/>
        <v>345</v>
      </c>
      <c r="BA3" s="38">
        <f t="shared" si="6"/>
        <v>414</v>
      </c>
      <c r="BB3" s="38">
        <f t="shared" si="6"/>
        <v>483</v>
      </c>
      <c r="BC3" s="38">
        <f t="shared" si="6"/>
        <v>552</v>
      </c>
      <c r="BE3" s="48">
        <v>0.5</v>
      </c>
      <c r="BF3" s="48">
        <v>0.4</v>
      </c>
      <c r="BG3" s="48">
        <v>0.1</v>
      </c>
      <c r="BH3" s="48">
        <v>0</v>
      </c>
    </row>
    <row r="4" spans="1:60" ht="12" thickBot="1" x14ac:dyDescent="0.35">
      <c r="A4" s="51">
        <v>3</v>
      </c>
      <c r="B4" s="51" t="s">
        <v>64</v>
      </c>
      <c r="C4" s="50">
        <v>5</v>
      </c>
      <c r="D4" s="91">
        <f t="shared" si="7"/>
        <v>62</v>
      </c>
      <c r="E4" s="50">
        <v>9</v>
      </c>
      <c r="F4" s="50">
        <v>3</v>
      </c>
      <c r="G4" s="52">
        <f t="shared" si="8"/>
        <v>222</v>
      </c>
      <c r="H4" s="56">
        <f t="shared" si="0"/>
        <v>222</v>
      </c>
      <c r="I4" s="56">
        <f t="shared" si="0"/>
        <v>266</v>
      </c>
      <c r="J4" s="56">
        <f t="shared" si="0"/>
        <v>310</v>
      </c>
      <c r="K4" s="56">
        <f t="shared" si="0"/>
        <v>355</v>
      </c>
      <c r="L4" s="53"/>
      <c r="M4" s="54"/>
      <c r="N4" s="80">
        <f t="shared" si="1"/>
        <v>1110</v>
      </c>
      <c r="O4" s="55" t="s">
        <v>0</v>
      </c>
      <c r="P4" s="55">
        <v>6</v>
      </c>
      <c r="Q4" s="56">
        <f t="shared" si="9"/>
        <v>100</v>
      </c>
      <c r="R4" s="56">
        <f t="shared" si="2"/>
        <v>2</v>
      </c>
      <c r="S4" s="56">
        <f t="shared" si="10"/>
        <v>89</v>
      </c>
      <c r="T4" s="57">
        <v>0.8</v>
      </c>
      <c r="U4" s="56">
        <f t="shared" si="11"/>
        <v>14</v>
      </c>
      <c r="V4" s="56">
        <f t="shared" si="12"/>
        <v>17</v>
      </c>
      <c r="W4" s="56">
        <f t="shared" si="13"/>
        <v>20</v>
      </c>
      <c r="X4" s="56">
        <f t="shared" si="14"/>
        <v>23</v>
      </c>
      <c r="Y4" s="57">
        <v>1</v>
      </c>
      <c r="Z4" s="56">
        <v>2</v>
      </c>
      <c r="AA4" s="56">
        <f t="shared" si="4"/>
        <v>50</v>
      </c>
      <c r="AB4" s="62">
        <v>1</v>
      </c>
      <c r="AC4" s="56">
        <f t="shared" si="5"/>
        <v>250</v>
      </c>
      <c r="AD4" s="62">
        <v>1</v>
      </c>
      <c r="AF4" s="58" t="s">
        <v>22</v>
      </c>
      <c r="AG4" s="59">
        <v>2</v>
      </c>
      <c r="AH4" s="60">
        <f>(AH3-AG3)/30</f>
        <v>2</v>
      </c>
      <c r="AI4" s="59">
        <v>2</v>
      </c>
      <c r="AJ4" s="60">
        <v>2</v>
      </c>
      <c r="AK4" s="59">
        <v>2</v>
      </c>
      <c r="AL4" s="60">
        <v>2</v>
      </c>
      <c r="AM4" s="59">
        <v>2</v>
      </c>
      <c r="AN4" s="61">
        <v>2</v>
      </c>
      <c r="AP4" s="48" t="s">
        <v>44</v>
      </c>
      <c r="AQ4" s="48">
        <v>1.4</v>
      </c>
      <c r="AR4" s="50"/>
      <c r="AS4" s="144"/>
      <c r="AU4" s="48" t="s">
        <v>200</v>
      </c>
      <c r="AV4" s="48">
        <v>124</v>
      </c>
      <c r="AW4" s="48">
        <v>124</v>
      </c>
      <c r="AY4" s="38" t="s">
        <v>277</v>
      </c>
      <c r="AZ4" s="38">
        <f t="shared" si="6"/>
        <v>560</v>
      </c>
      <c r="BA4" s="38">
        <f t="shared" si="6"/>
        <v>672</v>
      </c>
      <c r="BB4" s="38">
        <f t="shared" si="6"/>
        <v>784</v>
      </c>
      <c r="BC4" s="38">
        <f t="shared" si="6"/>
        <v>896</v>
      </c>
      <c r="BE4" s="48">
        <v>0.4</v>
      </c>
      <c r="BF4" s="48">
        <v>0.4</v>
      </c>
      <c r="BG4" s="48">
        <v>0.2</v>
      </c>
      <c r="BH4" s="48">
        <v>0</v>
      </c>
    </row>
    <row r="5" spans="1:60" ht="12" thickTop="1" x14ac:dyDescent="0.3">
      <c r="A5" s="51">
        <v>4</v>
      </c>
      <c r="B5" s="51" t="s">
        <v>65</v>
      </c>
      <c r="C5" s="50">
        <v>5</v>
      </c>
      <c r="D5" s="91">
        <f t="shared" si="7"/>
        <v>65</v>
      </c>
      <c r="E5" s="50">
        <v>9</v>
      </c>
      <c r="F5" s="50">
        <v>3</v>
      </c>
      <c r="G5" s="52">
        <f t="shared" si="8"/>
        <v>235</v>
      </c>
      <c r="H5" s="56">
        <f t="shared" si="0"/>
        <v>235</v>
      </c>
      <c r="I5" s="56">
        <f t="shared" si="0"/>
        <v>282</v>
      </c>
      <c r="J5" s="56">
        <f t="shared" si="0"/>
        <v>329</v>
      </c>
      <c r="K5" s="56">
        <f t="shared" si="0"/>
        <v>376</v>
      </c>
      <c r="L5" s="53"/>
      <c r="M5" s="54"/>
      <c r="N5" s="80">
        <f t="shared" si="1"/>
        <v>1175</v>
      </c>
      <c r="O5" s="55" t="s">
        <v>48</v>
      </c>
      <c r="P5" s="55">
        <v>9</v>
      </c>
      <c r="Q5" s="56">
        <f t="shared" si="9"/>
        <v>100</v>
      </c>
      <c r="R5" s="56">
        <f t="shared" si="2"/>
        <v>2</v>
      </c>
      <c r="S5" s="56">
        <f t="shared" si="10"/>
        <v>94</v>
      </c>
      <c r="T5" s="57">
        <v>0.8</v>
      </c>
      <c r="U5" s="56">
        <f t="shared" si="11"/>
        <v>15</v>
      </c>
      <c r="V5" s="56">
        <f t="shared" si="12"/>
        <v>18</v>
      </c>
      <c r="W5" s="56">
        <f t="shared" si="13"/>
        <v>21</v>
      </c>
      <c r="X5" s="56">
        <f t="shared" si="14"/>
        <v>25</v>
      </c>
      <c r="Y5" s="57">
        <v>1</v>
      </c>
      <c r="Z5" s="56">
        <v>2</v>
      </c>
      <c r="AA5" s="56">
        <f t="shared" si="4"/>
        <v>50</v>
      </c>
      <c r="AB5" s="62">
        <v>1</v>
      </c>
      <c r="AC5" s="56">
        <f t="shared" si="5"/>
        <v>250</v>
      </c>
      <c r="AD5" s="62">
        <v>1</v>
      </c>
      <c r="AF5" s="62" t="s">
        <v>151</v>
      </c>
      <c r="AG5" s="62" t="s">
        <v>142</v>
      </c>
      <c r="AH5" s="62" t="s">
        <v>143</v>
      </c>
      <c r="AI5" s="62" t="s">
        <v>144</v>
      </c>
      <c r="AJ5" s="62" t="s">
        <v>145</v>
      </c>
      <c r="AK5" s="62" t="s">
        <v>147</v>
      </c>
      <c r="AL5" s="62" t="s">
        <v>148</v>
      </c>
      <c r="AM5" s="62" t="s">
        <v>149</v>
      </c>
      <c r="AN5" s="62" t="s">
        <v>150</v>
      </c>
      <c r="AP5" s="63" t="s">
        <v>45</v>
      </c>
      <c r="AQ5" s="63">
        <v>1.6</v>
      </c>
      <c r="AR5" s="64"/>
      <c r="AS5" s="145"/>
      <c r="AU5" s="63" t="s">
        <v>6</v>
      </c>
      <c r="AV5" s="63">
        <v>174</v>
      </c>
      <c r="AW5" s="63">
        <v>174</v>
      </c>
      <c r="AY5" s="38" t="s">
        <v>278</v>
      </c>
      <c r="AZ5" s="38">
        <f t="shared" si="6"/>
        <v>695</v>
      </c>
      <c r="BA5" s="38">
        <f t="shared" si="6"/>
        <v>834</v>
      </c>
      <c r="BB5" s="38">
        <f t="shared" si="6"/>
        <v>973</v>
      </c>
      <c r="BC5" s="38">
        <f t="shared" si="6"/>
        <v>1112</v>
      </c>
      <c r="BE5" s="48">
        <v>0.3</v>
      </c>
      <c r="BF5" s="48">
        <v>0.4</v>
      </c>
      <c r="BG5" s="48">
        <v>0.3</v>
      </c>
      <c r="BH5" s="48">
        <v>0</v>
      </c>
    </row>
    <row r="6" spans="1:60" x14ac:dyDescent="0.3">
      <c r="A6" s="51">
        <v>5</v>
      </c>
      <c r="B6" s="51" t="s">
        <v>66</v>
      </c>
      <c r="C6" s="50">
        <v>6</v>
      </c>
      <c r="D6" s="91">
        <f t="shared" si="7"/>
        <v>69</v>
      </c>
      <c r="E6" s="50">
        <v>9</v>
      </c>
      <c r="F6" s="50">
        <v>3</v>
      </c>
      <c r="G6" s="52">
        <f t="shared" si="8"/>
        <v>247</v>
      </c>
      <c r="H6" s="56">
        <f t="shared" si="0"/>
        <v>247</v>
      </c>
      <c r="I6" s="56">
        <f t="shared" si="0"/>
        <v>296</v>
      </c>
      <c r="J6" s="56">
        <f t="shared" si="0"/>
        <v>345</v>
      </c>
      <c r="K6" s="56">
        <f t="shared" si="0"/>
        <v>395</v>
      </c>
      <c r="L6" s="53"/>
      <c r="M6" s="54"/>
      <c r="N6" s="80">
        <f t="shared" si="1"/>
        <v>1482</v>
      </c>
      <c r="O6" s="55" t="s">
        <v>48</v>
      </c>
      <c r="P6" s="55">
        <v>12</v>
      </c>
      <c r="Q6" s="56">
        <f t="shared" si="9"/>
        <v>100</v>
      </c>
      <c r="R6" s="56">
        <f t="shared" si="2"/>
        <v>2</v>
      </c>
      <c r="S6" s="56">
        <f t="shared" si="10"/>
        <v>99</v>
      </c>
      <c r="T6" s="57">
        <v>0.8</v>
      </c>
      <c r="U6" s="56">
        <f t="shared" si="11"/>
        <v>16</v>
      </c>
      <c r="V6" s="56">
        <f t="shared" si="12"/>
        <v>19</v>
      </c>
      <c r="W6" s="56">
        <f t="shared" si="13"/>
        <v>23</v>
      </c>
      <c r="X6" s="56">
        <f t="shared" si="14"/>
        <v>26</v>
      </c>
      <c r="Y6" s="57">
        <v>1</v>
      </c>
      <c r="Z6" s="56">
        <v>2</v>
      </c>
      <c r="AA6" s="56">
        <f t="shared" si="4"/>
        <v>60</v>
      </c>
      <c r="AB6" s="62">
        <v>1</v>
      </c>
      <c r="AC6" s="56">
        <f t="shared" si="5"/>
        <v>300</v>
      </c>
      <c r="AD6" s="62">
        <v>1</v>
      </c>
      <c r="AF6" s="62"/>
      <c r="AG6" s="62"/>
      <c r="AH6" s="62"/>
      <c r="AI6" s="62"/>
      <c r="AJ6" s="62"/>
      <c r="AK6" s="62"/>
      <c r="AL6" s="62"/>
      <c r="AM6" s="62"/>
      <c r="AN6" s="62"/>
      <c r="AU6" s="88" t="s">
        <v>204</v>
      </c>
      <c r="AV6" s="88"/>
      <c r="AW6" s="88"/>
      <c r="AY6" s="38" t="s">
        <v>279</v>
      </c>
      <c r="AZ6" s="38">
        <f t="shared" si="6"/>
        <v>880</v>
      </c>
      <c r="BA6" s="38">
        <f t="shared" si="6"/>
        <v>1056</v>
      </c>
      <c r="BB6" s="38">
        <f t="shared" si="6"/>
        <v>1232</v>
      </c>
      <c r="BC6" s="38">
        <f t="shared" si="6"/>
        <v>1408</v>
      </c>
      <c r="BE6" s="57">
        <v>0.2</v>
      </c>
      <c r="BF6" s="57">
        <v>0.4</v>
      </c>
      <c r="BG6" s="57">
        <v>0.3</v>
      </c>
      <c r="BH6" s="57">
        <v>0.1</v>
      </c>
    </row>
    <row r="7" spans="1:60" ht="11.25" customHeight="1" x14ac:dyDescent="0.3">
      <c r="A7" s="51">
        <v>6</v>
      </c>
      <c r="B7" s="51" t="s">
        <v>67</v>
      </c>
      <c r="C7" s="50">
        <v>6</v>
      </c>
      <c r="D7" s="91">
        <f t="shared" si="7"/>
        <v>72</v>
      </c>
      <c r="E7" s="50">
        <v>9</v>
      </c>
      <c r="F7" s="50">
        <v>3</v>
      </c>
      <c r="G7" s="52">
        <f t="shared" si="8"/>
        <v>260</v>
      </c>
      <c r="H7" s="56">
        <f t="shared" si="0"/>
        <v>260</v>
      </c>
      <c r="I7" s="56">
        <f t="shared" si="0"/>
        <v>312</v>
      </c>
      <c r="J7" s="56">
        <f t="shared" si="0"/>
        <v>364</v>
      </c>
      <c r="K7" s="56">
        <f t="shared" si="0"/>
        <v>416</v>
      </c>
      <c r="L7" s="53"/>
      <c r="M7" s="54"/>
      <c r="N7" s="80">
        <f t="shared" si="1"/>
        <v>1560</v>
      </c>
      <c r="O7" s="55" t="s">
        <v>146</v>
      </c>
      <c r="P7" s="55">
        <v>15</v>
      </c>
      <c r="Q7" s="56">
        <f t="shared" si="9"/>
        <v>100</v>
      </c>
      <c r="R7" s="56">
        <f t="shared" si="2"/>
        <v>2</v>
      </c>
      <c r="S7" s="56">
        <f t="shared" si="10"/>
        <v>104</v>
      </c>
      <c r="T7" s="57">
        <v>0.8</v>
      </c>
      <c r="U7" s="56">
        <f t="shared" si="11"/>
        <v>17</v>
      </c>
      <c r="V7" s="56">
        <f t="shared" si="12"/>
        <v>20</v>
      </c>
      <c r="W7" s="56">
        <f t="shared" si="13"/>
        <v>24</v>
      </c>
      <c r="X7" s="56">
        <f t="shared" si="14"/>
        <v>27</v>
      </c>
      <c r="Y7" s="57">
        <v>1</v>
      </c>
      <c r="Z7" s="56">
        <v>2</v>
      </c>
      <c r="AA7" s="56">
        <f t="shared" si="4"/>
        <v>60</v>
      </c>
      <c r="AB7" s="62">
        <v>1</v>
      </c>
      <c r="AC7" s="56">
        <f t="shared" si="5"/>
        <v>300</v>
      </c>
      <c r="AD7" s="62">
        <v>1</v>
      </c>
      <c r="AI7" s="8"/>
      <c r="AJ7" s="8"/>
      <c r="AK7" s="8"/>
      <c r="AL7" s="8"/>
      <c r="AM7" s="62"/>
      <c r="AN7" s="62"/>
      <c r="AY7" s="38" t="s">
        <v>280</v>
      </c>
      <c r="AZ7" s="38">
        <f t="shared" si="6"/>
        <v>980</v>
      </c>
      <c r="BA7" s="38">
        <f t="shared" si="6"/>
        <v>1176</v>
      </c>
      <c r="BB7" s="38">
        <f t="shared" si="6"/>
        <v>1372</v>
      </c>
      <c r="BC7" s="38">
        <f t="shared" si="6"/>
        <v>1568</v>
      </c>
      <c r="BE7" s="57">
        <v>0.1</v>
      </c>
      <c r="BF7" s="57">
        <v>0.5</v>
      </c>
      <c r="BG7" s="57">
        <v>0.3</v>
      </c>
      <c r="BH7" s="57">
        <v>0.2</v>
      </c>
    </row>
    <row r="8" spans="1:60" x14ac:dyDescent="0.3">
      <c r="A8" s="51">
        <v>7</v>
      </c>
      <c r="B8" s="51" t="s">
        <v>68</v>
      </c>
      <c r="C8" s="50">
        <v>6</v>
      </c>
      <c r="D8" s="91">
        <f t="shared" si="7"/>
        <v>73</v>
      </c>
      <c r="E8" s="50">
        <v>9</v>
      </c>
      <c r="F8" s="50">
        <v>3</v>
      </c>
      <c r="G8" s="52">
        <f t="shared" si="8"/>
        <v>262</v>
      </c>
      <c r="H8" s="56">
        <f t="shared" si="0"/>
        <v>262</v>
      </c>
      <c r="I8" s="56">
        <f t="shared" si="0"/>
        <v>314</v>
      </c>
      <c r="J8" s="56">
        <f t="shared" si="0"/>
        <v>366</v>
      </c>
      <c r="K8" s="56">
        <f t="shared" si="0"/>
        <v>419</v>
      </c>
      <c r="L8" s="53"/>
      <c r="M8" s="54"/>
      <c r="N8" s="80">
        <f t="shared" si="1"/>
        <v>1572</v>
      </c>
      <c r="O8" s="55" t="s">
        <v>56</v>
      </c>
      <c r="P8" s="55">
        <v>16</v>
      </c>
      <c r="Q8" s="56">
        <f t="shared" si="9"/>
        <v>100</v>
      </c>
      <c r="R8" s="56">
        <f t="shared" si="2"/>
        <v>2</v>
      </c>
      <c r="S8" s="56">
        <f t="shared" ref="S8" si="15">INT((Q8+(P8*R8))*T8)</f>
        <v>105</v>
      </c>
      <c r="T8" s="57">
        <v>0.8</v>
      </c>
      <c r="U8" s="56">
        <f t="shared" si="11"/>
        <v>17</v>
      </c>
      <c r="V8" s="56">
        <f t="shared" si="12"/>
        <v>20</v>
      </c>
      <c r="W8" s="56">
        <f t="shared" si="13"/>
        <v>24</v>
      </c>
      <c r="X8" s="56">
        <f t="shared" si="14"/>
        <v>27</v>
      </c>
      <c r="Y8" s="57">
        <v>1</v>
      </c>
      <c r="Z8" s="56">
        <v>2</v>
      </c>
      <c r="AA8" s="56">
        <f t="shared" si="4"/>
        <v>60</v>
      </c>
      <c r="AB8" s="62">
        <v>1</v>
      </c>
      <c r="AC8" s="56">
        <f t="shared" si="5"/>
        <v>300</v>
      </c>
      <c r="AD8" s="62">
        <v>1</v>
      </c>
      <c r="AJ8" s="62"/>
      <c r="AK8" s="62"/>
      <c r="AL8" s="62"/>
      <c r="AM8" s="62"/>
      <c r="AN8" s="62"/>
      <c r="AY8" s="38" t="s">
        <v>281</v>
      </c>
      <c r="AZ8" s="38">
        <f t="shared" si="6"/>
        <v>1080</v>
      </c>
      <c r="BA8" s="38">
        <f t="shared" si="6"/>
        <v>1296</v>
      </c>
      <c r="BB8" s="38">
        <f t="shared" si="6"/>
        <v>1512</v>
      </c>
      <c r="BC8" s="38">
        <f t="shared" si="6"/>
        <v>1728</v>
      </c>
      <c r="BE8" s="57">
        <v>0</v>
      </c>
      <c r="BF8" s="57">
        <v>0.3</v>
      </c>
      <c r="BG8" s="57">
        <v>0.4</v>
      </c>
      <c r="BH8" s="57">
        <v>0.3</v>
      </c>
    </row>
    <row r="9" spans="1:60" x14ac:dyDescent="0.3">
      <c r="A9" s="51">
        <v>8</v>
      </c>
      <c r="B9" s="51" t="s">
        <v>230</v>
      </c>
      <c r="C9" s="50">
        <v>6</v>
      </c>
      <c r="D9" s="91">
        <f t="shared" si="7"/>
        <v>77</v>
      </c>
      <c r="E9" s="50">
        <v>9</v>
      </c>
      <c r="F9" s="50">
        <v>3</v>
      </c>
      <c r="G9" s="52">
        <f t="shared" si="8"/>
        <v>275</v>
      </c>
      <c r="H9" s="56">
        <f t="shared" si="0"/>
        <v>275</v>
      </c>
      <c r="I9" s="56">
        <f t="shared" si="0"/>
        <v>330</v>
      </c>
      <c r="J9" s="56">
        <f t="shared" si="0"/>
        <v>385</v>
      </c>
      <c r="K9" s="56">
        <f t="shared" si="0"/>
        <v>440</v>
      </c>
      <c r="L9" s="53"/>
      <c r="M9" s="54"/>
      <c r="N9" s="80">
        <f t="shared" si="1"/>
        <v>1650</v>
      </c>
      <c r="O9" s="55" t="s">
        <v>233</v>
      </c>
      <c r="P9" s="55">
        <v>19</v>
      </c>
      <c r="Q9" s="56">
        <f t="shared" si="9"/>
        <v>100</v>
      </c>
      <c r="R9" s="56">
        <f t="shared" si="2"/>
        <v>2</v>
      </c>
      <c r="S9" s="56">
        <f t="shared" ref="S9:S11" si="16">INT((Q9+(P9*R9))*T9)</f>
        <v>110</v>
      </c>
      <c r="T9" s="57">
        <v>0.8</v>
      </c>
      <c r="U9" s="56">
        <f t="shared" ref="U9:U11" si="17">INT((H9/15)*$Y9)</f>
        <v>18</v>
      </c>
      <c r="V9" s="56">
        <f t="shared" ref="V9:V11" si="18">INT((I9/15)*$Y9)</f>
        <v>22</v>
      </c>
      <c r="W9" s="56">
        <f t="shared" ref="W9:W11" si="19">INT((J9/15)*$Y9)</f>
        <v>25</v>
      </c>
      <c r="X9" s="56">
        <f t="shared" ref="X9:X11" si="20">INT((K9/15)*$Y9)</f>
        <v>29</v>
      </c>
      <c r="Y9" s="57">
        <v>1</v>
      </c>
      <c r="Z9" s="56">
        <v>2</v>
      </c>
      <c r="AA9" s="56">
        <f t="shared" si="4"/>
        <v>60</v>
      </c>
      <c r="AB9" s="62">
        <v>1</v>
      </c>
      <c r="AC9" s="56">
        <f t="shared" si="5"/>
        <v>300</v>
      </c>
      <c r="AD9" s="62">
        <v>1</v>
      </c>
      <c r="AJ9" s="62"/>
      <c r="AK9" s="62"/>
      <c r="AL9" s="62"/>
      <c r="AM9" s="62"/>
      <c r="AN9" s="62"/>
      <c r="AY9" s="38" t="s">
        <v>282</v>
      </c>
      <c r="AZ9" s="38">
        <f t="shared" si="6"/>
        <v>1180</v>
      </c>
      <c r="BA9" s="38">
        <f t="shared" si="6"/>
        <v>1416</v>
      </c>
      <c r="BB9" s="38">
        <f t="shared" si="6"/>
        <v>1652</v>
      </c>
      <c r="BC9" s="38">
        <f t="shared" si="6"/>
        <v>1888</v>
      </c>
      <c r="BE9" s="57">
        <v>0</v>
      </c>
      <c r="BF9" s="57">
        <v>0.2</v>
      </c>
      <c r="BG9" s="57">
        <v>0.3</v>
      </c>
      <c r="BH9" s="57">
        <v>0.5</v>
      </c>
    </row>
    <row r="10" spans="1:60" x14ac:dyDescent="0.3">
      <c r="A10" s="51">
        <v>9</v>
      </c>
      <c r="B10" s="51" t="s">
        <v>231</v>
      </c>
      <c r="C10" s="50">
        <v>6</v>
      </c>
      <c r="D10" s="91">
        <f t="shared" si="7"/>
        <v>79</v>
      </c>
      <c r="E10" s="50">
        <v>9</v>
      </c>
      <c r="F10" s="50">
        <v>3</v>
      </c>
      <c r="G10" s="52">
        <f t="shared" si="8"/>
        <v>282</v>
      </c>
      <c r="H10" s="56">
        <f t="shared" si="0"/>
        <v>282</v>
      </c>
      <c r="I10" s="56">
        <f t="shared" si="0"/>
        <v>338</v>
      </c>
      <c r="J10" s="56">
        <f t="shared" si="0"/>
        <v>394</v>
      </c>
      <c r="K10" s="56">
        <f t="shared" si="0"/>
        <v>451</v>
      </c>
      <c r="L10" s="53"/>
      <c r="M10" s="54"/>
      <c r="N10" s="80">
        <f t="shared" si="1"/>
        <v>1692</v>
      </c>
      <c r="O10" s="55" t="s">
        <v>233</v>
      </c>
      <c r="P10" s="55">
        <v>21</v>
      </c>
      <c r="Q10" s="56">
        <f t="shared" si="9"/>
        <v>100</v>
      </c>
      <c r="R10" s="56">
        <f t="shared" si="2"/>
        <v>2</v>
      </c>
      <c r="S10" s="56">
        <f t="shared" si="16"/>
        <v>113</v>
      </c>
      <c r="T10" s="57">
        <v>0.8</v>
      </c>
      <c r="U10" s="56">
        <f t="shared" si="17"/>
        <v>18</v>
      </c>
      <c r="V10" s="56">
        <f t="shared" si="18"/>
        <v>22</v>
      </c>
      <c r="W10" s="56">
        <f t="shared" si="19"/>
        <v>26</v>
      </c>
      <c r="X10" s="56">
        <f t="shared" si="20"/>
        <v>30</v>
      </c>
      <c r="Y10" s="57">
        <v>1</v>
      </c>
      <c r="Z10" s="56">
        <v>2</v>
      </c>
      <c r="AA10" s="56">
        <f t="shared" si="4"/>
        <v>60</v>
      </c>
      <c r="AB10" s="62">
        <v>1</v>
      </c>
      <c r="AC10" s="56">
        <f t="shared" si="5"/>
        <v>300</v>
      </c>
      <c r="AD10" s="62">
        <v>1</v>
      </c>
      <c r="AJ10" s="62"/>
      <c r="AK10" s="62"/>
      <c r="AL10" s="62"/>
      <c r="AM10" s="62"/>
      <c r="AN10" s="62"/>
      <c r="AY10" s="38" t="s">
        <v>283</v>
      </c>
      <c r="AZ10" s="38">
        <f t="shared" si="6"/>
        <v>1350</v>
      </c>
      <c r="BA10" s="38">
        <f t="shared" si="6"/>
        <v>1620</v>
      </c>
      <c r="BB10" s="38">
        <f t="shared" si="6"/>
        <v>1890</v>
      </c>
      <c r="BC10" s="38">
        <f t="shared" si="6"/>
        <v>2160</v>
      </c>
      <c r="BE10" s="57">
        <v>0</v>
      </c>
      <c r="BF10" s="57">
        <v>0.1</v>
      </c>
      <c r="BG10" s="57">
        <v>0.3</v>
      </c>
      <c r="BH10" s="57">
        <v>0.6</v>
      </c>
    </row>
    <row r="11" spans="1:60" x14ac:dyDescent="0.3">
      <c r="A11" s="65">
        <v>10</v>
      </c>
      <c r="B11" s="65" t="s">
        <v>232</v>
      </c>
      <c r="C11" s="64">
        <v>6</v>
      </c>
      <c r="D11" s="92">
        <f t="shared" si="7"/>
        <v>82</v>
      </c>
      <c r="E11" s="64">
        <v>9</v>
      </c>
      <c r="F11" s="64">
        <v>3</v>
      </c>
      <c r="G11" s="70">
        <f t="shared" si="8"/>
        <v>295</v>
      </c>
      <c r="H11" s="71">
        <f t="shared" si="0"/>
        <v>295</v>
      </c>
      <c r="I11" s="71">
        <f t="shared" si="0"/>
        <v>354</v>
      </c>
      <c r="J11" s="71">
        <f t="shared" si="0"/>
        <v>413</v>
      </c>
      <c r="K11" s="71">
        <f t="shared" si="0"/>
        <v>472</v>
      </c>
      <c r="L11" s="66"/>
      <c r="M11" s="67"/>
      <c r="N11" s="81">
        <f t="shared" si="1"/>
        <v>1770</v>
      </c>
      <c r="O11" s="68" t="s">
        <v>233</v>
      </c>
      <c r="P11" s="68">
        <v>24</v>
      </c>
      <c r="Q11" s="71">
        <f t="shared" si="9"/>
        <v>100</v>
      </c>
      <c r="R11" s="71">
        <f t="shared" si="2"/>
        <v>2</v>
      </c>
      <c r="S11" s="71">
        <f t="shared" si="16"/>
        <v>118</v>
      </c>
      <c r="T11" s="69">
        <v>0.8</v>
      </c>
      <c r="U11" s="71">
        <f t="shared" si="17"/>
        <v>19</v>
      </c>
      <c r="V11" s="71">
        <f t="shared" si="18"/>
        <v>23</v>
      </c>
      <c r="W11" s="71">
        <f t="shared" si="19"/>
        <v>27</v>
      </c>
      <c r="X11" s="71">
        <f t="shared" si="20"/>
        <v>31</v>
      </c>
      <c r="Y11" s="69">
        <v>1</v>
      </c>
      <c r="Z11" s="71">
        <v>3</v>
      </c>
      <c r="AA11" s="71">
        <f t="shared" si="4"/>
        <v>135</v>
      </c>
      <c r="AB11" s="62">
        <v>1.5</v>
      </c>
      <c r="AC11" s="71">
        <f t="shared" si="5"/>
        <v>450</v>
      </c>
      <c r="AD11" s="62">
        <v>1.5</v>
      </c>
      <c r="AJ11" s="62"/>
      <c r="AK11" s="62"/>
      <c r="AL11" s="62"/>
      <c r="AM11" s="62"/>
      <c r="AN11" s="62"/>
      <c r="AY11" s="38" t="s">
        <v>284</v>
      </c>
      <c r="AZ11" s="38">
        <f t="shared" si="6"/>
        <v>1490</v>
      </c>
      <c r="BA11" s="38">
        <f t="shared" si="6"/>
        <v>1788</v>
      </c>
      <c r="BB11" s="38">
        <f t="shared" si="6"/>
        <v>2086</v>
      </c>
      <c r="BC11" s="38">
        <f t="shared" si="6"/>
        <v>2384</v>
      </c>
      <c r="BE11" s="69">
        <v>0</v>
      </c>
      <c r="BF11" s="69">
        <v>0</v>
      </c>
      <c r="BG11" s="69">
        <v>0.2</v>
      </c>
      <c r="BH11" s="69">
        <v>0.8</v>
      </c>
    </row>
    <row r="12" spans="1:60" x14ac:dyDescent="0.3">
      <c r="A12" s="38">
        <v>11</v>
      </c>
      <c r="B12" s="38" t="s">
        <v>276</v>
      </c>
      <c r="C12" s="39">
        <v>7</v>
      </c>
      <c r="D12" s="90">
        <f t="shared" si="7"/>
        <v>96</v>
      </c>
      <c r="E12" s="39">
        <v>8</v>
      </c>
      <c r="F12" s="39">
        <v>3</v>
      </c>
      <c r="G12" s="40">
        <f t="shared" si="8"/>
        <v>345</v>
      </c>
      <c r="H12" s="41">
        <f t="shared" si="0"/>
        <v>345</v>
      </c>
      <c r="I12" s="41">
        <f t="shared" si="0"/>
        <v>414</v>
      </c>
      <c r="J12" s="41">
        <f t="shared" si="0"/>
        <v>483</v>
      </c>
      <c r="K12" s="41">
        <f t="shared" si="0"/>
        <v>552</v>
      </c>
      <c r="L12" s="42"/>
      <c r="M12" s="43"/>
      <c r="N12" s="79">
        <f t="shared" si="1"/>
        <v>2415</v>
      </c>
      <c r="O12" s="44" t="s">
        <v>48</v>
      </c>
      <c r="P12" s="44">
        <v>27</v>
      </c>
      <c r="Q12" s="45">
        <f t="shared" si="9"/>
        <v>100</v>
      </c>
      <c r="R12" s="45">
        <f t="shared" si="2"/>
        <v>2</v>
      </c>
      <c r="S12" s="45">
        <f t="shared" si="10"/>
        <v>138</v>
      </c>
      <c r="T12" s="46">
        <v>0.9</v>
      </c>
      <c r="U12" s="45">
        <f t="shared" si="11"/>
        <v>21</v>
      </c>
      <c r="V12" s="45">
        <f t="shared" si="12"/>
        <v>26</v>
      </c>
      <c r="W12" s="45">
        <f t="shared" si="13"/>
        <v>30</v>
      </c>
      <c r="X12" s="45">
        <f t="shared" si="14"/>
        <v>34</v>
      </c>
      <c r="Y12" s="46">
        <v>0.95</v>
      </c>
      <c r="Z12" s="45">
        <v>2</v>
      </c>
      <c r="AA12" s="45">
        <f t="shared" si="4"/>
        <v>77</v>
      </c>
      <c r="AB12" s="62">
        <v>1.1000000000000001</v>
      </c>
      <c r="AC12" s="45">
        <f t="shared" si="5"/>
        <v>350</v>
      </c>
      <c r="AD12" s="62">
        <v>1</v>
      </c>
      <c r="AJ12" s="62"/>
      <c r="AK12" s="62"/>
      <c r="AL12" s="62"/>
      <c r="AM12" s="62"/>
      <c r="AN12" s="62"/>
      <c r="AY12" s="38" t="s">
        <v>285</v>
      </c>
      <c r="AZ12" s="38">
        <f t="shared" si="6"/>
        <v>1615</v>
      </c>
      <c r="BA12" s="38">
        <f t="shared" si="6"/>
        <v>1938</v>
      </c>
      <c r="BB12" s="38">
        <f t="shared" si="6"/>
        <v>2261</v>
      </c>
      <c r="BC12" s="38">
        <f t="shared" si="6"/>
        <v>2584</v>
      </c>
    </row>
    <row r="13" spans="1:60" x14ac:dyDescent="0.3">
      <c r="A13" s="51">
        <v>12</v>
      </c>
      <c r="B13" s="51" t="s">
        <v>69</v>
      </c>
      <c r="C13" s="50">
        <v>7</v>
      </c>
      <c r="D13" s="91">
        <f t="shared" si="7"/>
        <v>100</v>
      </c>
      <c r="E13" s="50">
        <v>8</v>
      </c>
      <c r="F13" s="50">
        <v>3</v>
      </c>
      <c r="G13" s="52">
        <f t="shared" si="8"/>
        <v>360</v>
      </c>
      <c r="H13" s="56">
        <f t="shared" si="0"/>
        <v>360</v>
      </c>
      <c r="I13" s="56">
        <f t="shared" si="0"/>
        <v>432</v>
      </c>
      <c r="J13" s="56">
        <f t="shared" si="0"/>
        <v>504</v>
      </c>
      <c r="K13" s="56">
        <f t="shared" si="0"/>
        <v>576</v>
      </c>
      <c r="L13" s="53"/>
      <c r="M13" s="54"/>
      <c r="N13" s="80">
        <f t="shared" si="1"/>
        <v>2520</v>
      </c>
      <c r="O13" s="55" t="s">
        <v>48</v>
      </c>
      <c r="P13" s="55">
        <v>30</v>
      </c>
      <c r="Q13" s="56">
        <f t="shared" si="9"/>
        <v>100</v>
      </c>
      <c r="R13" s="56">
        <f t="shared" si="2"/>
        <v>2</v>
      </c>
      <c r="S13" s="56">
        <f t="shared" si="10"/>
        <v>144</v>
      </c>
      <c r="T13" s="57">
        <v>0.9</v>
      </c>
      <c r="U13" s="56">
        <f t="shared" si="11"/>
        <v>22</v>
      </c>
      <c r="V13" s="56">
        <f t="shared" si="12"/>
        <v>27</v>
      </c>
      <c r="W13" s="56">
        <f t="shared" si="13"/>
        <v>31</v>
      </c>
      <c r="X13" s="56">
        <f t="shared" si="14"/>
        <v>36</v>
      </c>
      <c r="Y13" s="57">
        <v>0.95</v>
      </c>
      <c r="Z13" s="56">
        <v>2</v>
      </c>
      <c r="AA13" s="56">
        <f t="shared" si="4"/>
        <v>77</v>
      </c>
      <c r="AB13" s="62">
        <v>1.1000000000000001</v>
      </c>
      <c r="AC13" s="56">
        <f t="shared" si="5"/>
        <v>350</v>
      </c>
      <c r="AD13" s="62">
        <v>1</v>
      </c>
      <c r="AJ13" s="62"/>
      <c r="AK13" s="62"/>
      <c r="AL13" s="62"/>
      <c r="AM13" s="62"/>
      <c r="AN13" s="62"/>
      <c r="AY13" s="38" t="s">
        <v>286</v>
      </c>
      <c r="AZ13" s="38">
        <f t="shared" si="6"/>
        <v>1755</v>
      </c>
      <c r="BA13" s="38">
        <f t="shared" si="6"/>
        <v>2106</v>
      </c>
      <c r="BB13" s="38">
        <f t="shared" si="6"/>
        <v>2457</v>
      </c>
      <c r="BC13" s="38">
        <f t="shared" si="6"/>
        <v>2808</v>
      </c>
    </row>
    <row r="14" spans="1:60" x14ac:dyDescent="0.3">
      <c r="A14" s="51">
        <v>13</v>
      </c>
      <c r="B14" s="51" t="s">
        <v>70</v>
      </c>
      <c r="C14" s="50">
        <v>7</v>
      </c>
      <c r="D14" s="91">
        <f t="shared" si="7"/>
        <v>104</v>
      </c>
      <c r="E14" s="50">
        <v>8</v>
      </c>
      <c r="F14" s="50">
        <v>3</v>
      </c>
      <c r="G14" s="52">
        <f t="shared" si="8"/>
        <v>372</v>
      </c>
      <c r="H14" s="56">
        <f t="shared" si="0"/>
        <v>372</v>
      </c>
      <c r="I14" s="56">
        <f t="shared" si="0"/>
        <v>446</v>
      </c>
      <c r="J14" s="56">
        <f t="shared" si="0"/>
        <v>520</v>
      </c>
      <c r="K14" s="56">
        <f t="shared" si="0"/>
        <v>595</v>
      </c>
      <c r="L14" s="53"/>
      <c r="M14" s="54"/>
      <c r="N14" s="80">
        <f t="shared" si="1"/>
        <v>2604</v>
      </c>
      <c r="O14" s="55" t="s">
        <v>48</v>
      </c>
      <c r="P14" s="55">
        <v>33</v>
      </c>
      <c r="Q14" s="56">
        <f t="shared" si="9"/>
        <v>100</v>
      </c>
      <c r="R14" s="56">
        <f t="shared" si="2"/>
        <v>2</v>
      </c>
      <c r="S14" s="56">
        <f t="shared" si="10"/>
        <v>149</v>
      </c>
      <c r="T14" s="57">
        <v>0.9</v>
      </c>
      <c r="U14" s="56">
        <f t="shared" si="11"/>
        <v>23</v>
      </c>
      <c r="V14" s="56">
        <f t="shared" si="12"/>
        <v>28</v>
      </c>
      <c r="W14" s="56">
        <f t="shared" si="13"/>
        <v>32</v>
      </c>
      <c r="X14" s="56">
        <f t="shared" si="14"/>
        <v>37</v>
      </c>
      <c r="Y14" s="57">
        <v>0.95</v>
      </c>
      <c r="Z14" s="56">
        <v>2</v>
      </c>
      <c r="AA14" s="56">
        <f t="shared" si="4"/>
        <v>77</v>
      </c>
      <c r="AB14" s="62">
        <v>1.1000000000000001</v>
      </c>
      <c r="AC14" s="56">
        <f t="shared" si="5"/>
        <v>350</v>
      </c>
      <c r="AD14" s="62">
        <v>1</v>
      </c>
      <c r="AJ14" s="62"/>
      <c r="AK14" s="62"/>
      <c r="AL14" s="62"/>
      <c r="AM14" s="62"/>
      <c r="AN14" s="62"/>
      <c r="AY14" s="38" t="s">
        <v>287</v>
      </c>
      <c r="AZ14" s="38">
        <f t="shared" si="6"/>
        <v>1910</v>
      </c>
      <c r="BA14" s="38">
        <f t="shared" si="6"/>
        <v>2292</v>
      </c>
      <c r="BB14" s="38">
        <f t="shared" si="6"/>
        <v>2674</v>
      </c>
      <c r="BC14" s="38">
        <f t="shared" si="6"/>
        <v>3056</v>
      </c>
    </row>
    <row r="15" spans="1:60" x14ac:dyDescent="0.3">
      <c r="A15" s="51">
        <v>14</v>
      </c>
      <c r="B15" s="51" t="s">
        <v>71</v>
      </c>
      <c r="C15" s="50">
        <v>7</v>
      </c>
      <c r="D15" s="91">
        <f t="shared" si="7"/>
        <v>107</v>
      </c>
      <c r="E15" s="50">
        <v>8</v>
      </c>
      <c r="F15" s="50">
        <v>3</v>
      </c>
      <c r="G15" s="52">
        <f t="shared" si="8"/>
        <v>385</v>
      </c>
      <c r="H15" s="56">
        <f t="shared" si="0"/>
        <v>385</v>
      </c>
      <c r="I15" s="56">
        <f t="shared" si="0"/>
        <v>462</v>
      </c>
      <c r="J15" s="56">
        <f t="shared" si="0"/>
        <v>539</v>
      </c>
      <c r="K15" s="56">
        <f t="shared" si="0"/>
        <v>616</v>
      </c>
      <c r="L15" s="53"/>
      <c r="M15" s="54"/>
      <c r="N15" s="80">
        <f t="shared" si="1"/>
        <v>2695</v>
      </c>
      <c r="O15" s="55" t="s">
        <v>0</v>
      </c>
      <c r="P15" s="55">
        <v>36</v>
      </c>
      <c r="Q15" s="56">
        <f t="shared" si="9"/>
        <v>100</v>
      </c>
      <c r="R15" s="56">
        <f t="shared" si="2"/>
        <v>2</v>
      </c>
      <c r="S15" s="56">
        <f t="shared" si="10"/>
        <v>154</v>
      </c>
      <c r="T15" s="57">
        <v>0.9</v>
      </c>
      <c r="U15" s="56">
        <f t="shared" si="11"/>
        <v>24</v>
      </c>
      <c r="V15" s="56">
        <f t="shared" si="12"/>
        <v>29</v>
      </c>
      <c r="W15" s="56">
        <f t="shared" si="13"/>
        <v>34</v>
      </c>
      <c r="X15" s="56">
        <f t="shared" si="14"/>
        <v>39</v>
      </c>
      <c r="Y15" s="57">
        <v>0.95</v>
      </c>
      <c r="Z15" s="56">
        <v>2</v>
      </c>
      <c r="AA15" s="56">
        <f t="shared" si="4"/>
        <v>77</v>
      </c>
      <c r="AB15" s="62">
        <v>1.1000000000000001</v>
      </c>
      <c r="AC15" s="56">
        <f t="shared" si="5"/>
        <v>350</v>
      </c>
      <c r="AD15" s="62">
        <v>1</v>
      </c>
      <c r="AF15" s="62"/>
      <c r="AG15" s="62"/>
      <c r="AH15" s="62"/>
      <c r="AI15" s="62"/>
      <c r="AJ15" s="62"/>
      <c r="AK15" s="62"/>
      <c r="AL15" s="62"/>
      <c r="AM15" s="62"/>
      <c r="AN15" s="62"/>
      <c r="AY15" s="38" t="s">
        <v>288</v>
      </c>
      <c r="AZ15" s="38">
        <f t="shared" si="6"/>
        <v>2050</v>
      </c>
      <c r="BA15" s="38">
        <f t="shared" si="6"/>
        <v>2460</v>
      </c>
      <c r="BB15" s="38">
        <f t="shared" si="6"/>
        <v>2870</v>
      </c>
      <c r="BC15" s="38">
        <f t="shared" si="6"/>
        <v>3280</v>
      </c>
    </row>
    <row r="16" spans="1:60" x14ac:dyDescent="0.3">
      <c r="A16" s="51">
        <v>15</v>
      </c>
      <c r="B16" s="51" t="s">
        <v>72</v>
      </c>
      <c r="C16" s="50">
        <v>7</v>
      </c>
      <c r="D16" s="91">
        <f t="shared" si="7"/>
        <v>112</v>
      </c>
      <c r="E16" s="50">
        <v>8</v>
      </c>
      <c r="F16" s="50">
        <v>3</v>
      </c>
      <c r="G16" s="52">
        <f t="shared" si="8"/>
        <v>400</v>
      </c>
      <c r="H16" s="56">
        <f t="shared" si="0"/>
        <v>400</v>
      </c>
      <c r="I16" s="56">
        <f t="shared" si="0"/>
        <v>480</v>
      </c>
      <c r="J16" s="56">
        <f t="shared" si="0"/>
        <v>560</v>
      </c>
      <c r="K16" s="56">
        <f t="shared" si="0"/>
        <v>640</v>
      </c>
      <c r="L16" s="53"/>
      <c r="M16" s="54"/>
      <c r="N16" s="80">
        <f t="shared" si="1"/>
        <v>2800</v>
      </c>
      <c r="O16" s="55" t="s">
        <v>0</v>
      </c>
      <c r="P16" s="55">
        <v>39</v>
      </c>
      <c r="Q16" s="56">
        <f t="shared" si="9"/>
        <v>100</v>
      </c>
      <c r="R16" s="56">
        <f t="shared" si="2"/>
        <v>2</v>
      </c>
      <c r="S16" s="56">
        <f t="shared" si="10"/>
        <v>160</v>
      </c>
      <c r="T16" s="57">
        <v>0.9</v>
      </c>
      <c r="U16" s="56">
        <f t="shared" si="11"/>
        <v>25</v>
      </c>
      <c r="V16" s="56">
        <f t="shared" si="12"/>
        <v>30</v>
      </c>
      <c r="W16" s="56">
        <f t="shared" si="13"/>
        <v>35</v>
      </c>
      <c r="X16" s="56">
        <f t="shared" si="14"/>
        <v>40</v>
      </c>
      <c r="Y16" s="57">
        <v>0.95</v>
      </c>
      <c r="Z16" s="56">
        <v>2</v>
      </c>
      <c r="AA16" s="56">
        <f t="shared" si="4"/>
        <v>77</v>
      </c>
      <c r="AB16" s="62">
        <v>1.1000000000000001</v>
      </c>
      <c r="AC16" s="56">
        <f t="shared" si="5"/>
        <v>350</v>
      </c>
      <c r="AD16" s="62">
        <v>1</v>
      </c>
      <c r="AF16" s="62"/>
      <c r="AG16" s="62"/>
      <c r="AH16" s="62"/>
      <c r="AI16" s="62"/>
      <c r="AJ16" s="62"/>
      <c r="AK16" s="62"/>
      <c r="AL16" s="62"/>
      <c r="AM16" s="62"/>
      <c r="AN16" s="62"/>
      <c r="AY16" s="106" t="s">
        <v>289</v>
      </c>
      <c r="AZ16" s="106">
        <f t="shared" si="6"/>
        <v>2190</v>
      </c>
      <c r="BA16" s="106">
        <f t="shared" si="6"/>
        <v>2628</v>
      </c>
      <c r="BB16" s="106">
        <f t="shared" si="6"/>
        <v>3066</v>
      </c>
      <c r="BC16" s="106">
        <f t="shared" si="6"/>
        <v>3504</v>
      </c>
    </row>
    <row r="17" spans="1:59" x14ac:dyDescent="0.3">
      <c r="A17" s="51">
        <v>16</v>
      </c>
      <c r="B17" s="51" t="s">
        <v>73</v>
      </c>
      <c r="C17" s="50">
        <v>7</v>
      </c>
      <c r="D17" s="91">
        <f t="shared" si="7"/>
        <v>113</v>
      </c>
      <c r="E17" s="50">
        <v>8</v>
      </c>
      <c r="F17" s="50">
        <v>3</v>
      </c>
      <c r="G17" s="52">
        <f t="shared" si="8"/>
        <v>405</v>
      </c>
      <c r="H17" s="56">
        <f t="shared" si="0"/>
        <v>405</v>
      </c>
      <c r="I17" s="56">
        <f t="shared" si="0"/>
        <v>486</v>
      </c>
      <c r="J17" s="56">
        <f t="shared" si="0"/>
        <v>567</v>
      </c>
      <c r="K17" s="56">
        <f t="shared" si="0"/>
        <v>648</v>
      </c>
      <c r="L17" s="53"/>
      <c r="M17" s="54"/>
      <c r="N17" s="80">
        <f t="shared" si="1"/>
        <v>2835</v>
      </c>
      <c r="O17" s="55" t="s">
        <v>0</v>
      </c>
      <c r="P17" s="55">
        <v>40</v>
      </c>
      <c r="Q17" s="56">
        <f t="shared" si="9"/>
        <v>100</v>
      </c>
      <c r="R17" s="56">
        <f t="shared" si="2"/>
        <v>2</v>
      </c>
      <c r="S17" s="56">
        <f t="shared" si="10"/>
        <v>162</v>
      </c>
      <c r="T17" s="57">
        <v>0.9</v>
      </c>
      <c r="U17" s="56">
        <f t="shared" si="11"/>
        <v>25</v>
      </c>
      <c r="V17" s="56">
        <f t="shared" si="12"/>
        <v>30</v>
      </c>
      <c r="W17" s="56">
        <f t="shared" si="13"/>
        <v>35</v>
      </c>
      <c r="X17" s="56">
        <f t="shared" si="14"/>
        <v>41</v>
      </c>
      <c r="Y17" s="57">
        <v>0.95</v>
      </c>
      <c r="Z17" s="56">
        <v>2</v>
      </c>
      <c r="AA17" s="56">
        <f t="shared" si="4"/>
        <v>77</v>
      </c>
      <c r="AB17" s="62">
        <v>1.1000000000000001</v>
      </c>
      <c r="AC17" s="56">
        <f t="shared" si="5"/>
        <v>350</v>
      </c>
      <c r="AD17" s="62">
        <v>1</v>
      </c>
      <c r="AF17" s="146"/>
      <c r="AG17" s="146"/>
      <c r="AH17" s="146"/>
      <c r="AI17" s="146"/>
      <c r="AJ17" s="146"/>
      <c r="AL17" s="146"/>
      <c r="AM17" s="146"/>
      <c r="AN17" s="146"/>
      <c r="AO17" s="146"/>
      <c r="AQ17" s="146"/>
      <c r="AR17" s="146"/>
      <c r="AS17" s="146"/>
      <c r="AT17" s="146"/>
      <c r="AU17" s="146"/>
      <c r="AZ17" s="105"/>
      <c r="BA17" s="105"/>
      <c r="BB17" s="105"/>
      <c r="BC17" s="105"/>
    </row>
    <row r="18" spans="1:59" x14ac:dyDescent="0.3">
      <c r="A18" s="51">
        <v>17</v>
      </c>
      <c r="B18" s="51" t="s">
        <v>74</v>
      </c>
      <c r="C18" s="50">
        <v>7</v>
      </c>
      <c r="D18" s="91">
        <f t="shared" si="7"/>
        <v>126</v>
      </c>
      <c r="E18" s="50">
        <v>8</v>
      </c>
      <c r="F18" s="50">
        <v>3</v>
      </c>
      <c r="G18" s="52">
        <f t="shared" si="8"/>
        <v>452</v>
      </c>
      <c r="H18" s="56">
        <f t="shared" si="0"/>
        <v>452</v>
      </c>
      <c r="I18" s="56">
        <f t="shared" si="0"/>
        <v>542</v>
      </c>
      <c r="J18" s="56">
        <f t="shared" si="0"/>
        <v>632</v>
      </c>
      <c r="K18" s="56">
        <f t="shared" si="0"/>
        <v>723</v>
      </c>
      <c r="L18" s="53"/>
      <c r="M18" s="54"/>
      <c r="N18" s="80">
        <f t="shared" si="1"/>
        <v>3164</v>
      </c>
      <c r="O18" s="55" t="s">
        <v>49</v>
      </c>
      <c r="P18" s="55">
        <v>1</v>
      </c>
      <c r="Q18" s="56">
        <f t="shared" si="9"/>
        <v>200</v>
      </c>
      <c r="R18" s="56">
        <f t="shared" si="2"/>
        <v>2</v>
      </c>
      <c r="S18" s="56">
        <f t="shared" ref="S18" si="21">INT((Q18+(P18*R18))*T18)</f>
        <v>181</v>
      </c>
      <c r="T18" s="57">
        <v>0.9</v>
      </c>
      <c r="U18" s="56">
        <f t="shared" si="11"/>
        <v>28</v>
      </c>
      <c r="V18" s="56">
        <f t="shared" si="12"/>
        <v>34</v>
      </c>
      <c r="W18" s="56">
        <f t="shared" si="13"/>
        <v>40</v>
      </c>
      <c r="X18" s="56">
        <f t="shared" si="14"/>
        <v>45</v>
      </c>
      <c r="Y18" s="57">
        <v>0.95</v>
      </c>
      <c r="Z18" s="56">
        <v>2</v>
      </c>
      <c r="AA18" s="56">
        <f t="shared" si="4"/>
        <v>77</v>
      </c>
      <c r="AB18" s="62">
        <v>1.1000000000000001</v>
      </c>
      <c r="AC18" s="56">
        <f t="shared" si="5"/>
        <v>350</v>
      </c>
      <c r="AD18" s="62">
        <v>1</v>
      </c>
      <c r="AF18" s="48" t="s">
        <v>46</v>
      </c>
      <c r="AG18" s="48" t="s">
        <v>42</v>
      </c>
      <c r="AH18" s="48" t="s">
        <v>43</v>
      </c>
      <c r="AI18" s="48" t="s">
        <v>44</v>
      </c>
      <c r="AJ18" s="48" t="s">
        <v>45</v>
      </c>
      <c r="AL18" s="48" t="s">
        <v>42</v>
      </c>
      <c r="AM18" s="48" t="s">
        <v>43</v>
      </c>
      <c r="AN18" s="48" t="s">
        <v>44</v>
      </c>
      <c r="AO18" s="48" t="s">
        <v>45</v>
      </c>
      <c r="AQ18" s="48" t="s">
        <v>42</v>
      </c>
      <c r="AR18" s="48" t="s">
        <v>43</v>
      </c>
      <c r="AS18" s="48" t="s">
        <v>44</v>
      </c>
      <c r="AT18" s="48" t="s">
        <v>45</v>
      </c>
      <c r="AU18" s="48" t="s">
        <v>47</v>
      </c>
    </row>
    <row r="19" spans="1:59" x14ac:dyDescent="0.3">
      <c r="A19" s="51">
        <v>18</v>
      </c>
      <c r="B19" s="51" t="s">
        <v>234</v>
      </c>
      <c r="C19" s="50">
        <v>7</v>
      </c>
      <c r="D19" s="91">
        <f t="shared" si="7"/>
        <v>129</v>
      </c>
      <c r="E19" s="50">
        <v>8</v>
      </c>
      <c r="F19" s="50">
        <v>3</v>
      </c>
      <c r="G19" s="52">
        <f t="shared" ref="G19:G21" si="22">INT(S19*2.5)</f>
        <v>462</v>
      </c>
      <c r="H19" s="56">
        <f t="shared" si="0"/>
        <v>462</v>
      </c>
      <c r="I19" s="56">
        <f t="shared" si="0"/>
        <v>554</v>
      </c>
      <c r="J19" s="56">
        <f t="shared" si="0"/>
        <v>646</v>
      </c>
      <c r="K19" s="56">
        <f t="shared" si="0"/>
        <v>739</v>
      </c>
      <c r="L19" s="53"/>
      <c r="M19" s="54"/>
      <c r="N19" s="80">
        <f t="shared" si="1"/>
        <v>3234</v>
      </c>
      <c r="O19" s="55" t="s">
        <v>49</v>
      </c>
      <c r="P19" s="55">
        <v>3</v>
      </c>
      <c r="Q19" s="56">
        <f t="shared" si="9"/>
        <v>200</v>
      </c>
      <c r="R19" s="56">
        <f t="shared" si="2"/>
        <v>2</v>
      </c>
      <c r="S19" s="56">
        <f t="shared" ref="S19:S21" si="23">INT((Q19+(P19*R19))*T19)</f>
        <v>185</v>
      </c>
      <c r="T19" s="57">
        <v>0.9</v>
      </c>
      <c r="U19" s="56">
        <f t="shared" ref="U19:U21" si="24">INT((H19/15)*$Y19)</f>
        <v>29</v>
      </c>
      <c r="V19" s="56">
        <f t="shared" ref="V19:V21" si="25">INT((I19/15)*$Y19)</f>
        <v>35</v>
      </c>
      <c r="W19" s="56">
        <f t="shared" ref="W19:W21" si="26">INT((J19/15)*$Y19)</f>
        <v>40</v>
      </c>
      <c r="X19" s="56">
        <f t="shared" ref="X19:X21" si="27">INT((K19/15)*$Y19)</f>
        <v>46</v>
      </c>
      <c r="Y19" s="57">
        <v>0.95</v>
      </c>
      <c r="Z19" s="56">
        <v>2</v>
      </c>
      <c r="AA19" s="56">
        <f t="shared" si="4"/>
        <v>77</v>
      </c>
      <c r="AB19" s="62">
        <v>1.1000000000000001</v>
      </c>
      <c r="AC19" s="56">
        <f t="shared" si="5"/>
        <v>350</v>
      </c>
      <c r="AD19" s="62">
        <v>1</v>
      </c>
      <c r="AF19" s="57" t="s">
        <v>41</v>
      </c>
      <c r="AG19" s="48">
        <v>80</v>
      </c>
      <c r="AH19" s="48">
        <v>100</v>
      </c>
      <c r="AI19" s="48">
        <v>120</v>
      </c>
      <c r="AJ19" s="48">
        <v>200</v>
      </c>
      <c r="AL19" s="48">
        <v>0.6</v>
      </c>
      <c r="AM19" s="48">
        <v>0.3</v>
      </c>
      <c r="AN19" s="48">
        <v>0.1</v>
      </c>
      <c r="AO19" s="48">
        <v>0</v>
      </c>
      <c r="AQ19" s="48">
        <f t="shared" ref="AQ19:AQ28" si="28">AG19*AL19</f>
        <v>48</v>
      </c>
      <c r="AR19" s="48">
        <f t="shared" ref="AR19:AT19" si="29">AH19*AM19</f>
        <v>30</v>
      </c>
      <c r="AS19" s="48">
        <f t="shared" si="29"/>
        <v>12</v>
      </c>
      <c r="AT19" s="48">
        <f t="shared" si="29"/>
        <v>0</v>
      </c>
      <c r="AU19" s="48">
        <f>SUM(AQ19:AT19)*4</f>
        <v>360</v>
      </c>
    </row>
    <row r="20" spans="1:59" x14ac:dyDescent="0.3">
      <c r="A20" s="51">
        <v>19</v>
      </c>
      <c r="B20" s="51" t="s">
        <v>235</v>
      </c>
      <c r="C20" s="50">
        <v>7</v>
      </c>
      <c r="D20" s="91">
        <f t="shared" si="7"/>
        <v>133</v>
      </c>
      <c r="E20" s="50">
        <v>8</v>
      </c>
      <c r="F20" s="50">
        <v>3</v>
      </c>
      <c r="G20" s="52">
        <f t="shared" si="22"/>
        <v>475</v>
      </c>
      <c r="H20" s="56">
        <f t="shared" si="0"/>
        <v>475</v>
      </c>
      <c r="I20" s="56">
        <f t="shared" si="0"/>
        <v>570</v>
      </c>
      <c r="J20" s="56">
        <f t="shared" si="0"/>
        <v>665</v>
      </c>
      <c r="K20" s="56">
        <f t="shared" si="0"/>
        <v>760</v>
      </c>
      <c r="L20" s="53"/>
      <c r="M20" s="54"/>
      <c r="N20" s="80">
        <f t="shared" si="1"/>
        <v>3325</v>
      </c>
      <c r="O20" s="55" t="s">
        <v>49</v>
      </c>
      <c r="P20" s="55">
        <v>6</v>
      </c>
      <c r="Q20" s="56">
        <f t="shared" si="9"/>
        <v>200</v>
      </c>
      <c r="R20" s="56">
        <f t="shared" si="2"/>
        <v>2</v>
      </c>
      <c r="S20" s="56">
        <f t="shared" si="23"/>
        <v>190</v>
      </c>
      <c r="T20" s="57">
        <v>0.9</v>
      </c>
      <c r="U20" s="56">
        <f t="shared" si="24"/>
        <v>30</v>
      </c>
      <c r="V20" s="56">
        <f t="shared" si="25"/>
        <v>36</v>
      </c>
      <c r="W20" s="56">
        <f t="shared" si="26"/>
        <v>42</v>
      </c>
      <c r="X20" s="56">
        <f t="shared" si="27"/>
        <v>48</v>
      </c>
      <c r="Y20" s="57">
        <v>0.95</v>
      </c>
      <c r="Z20" s="56">
        <v>2</v>
      </c>
      <c r="AA20" s="56">
        <f t="shared" si="4"/>
        <v>77</v>
      </c>
      <c r="AB20" s="62">
        <v>1.1000000000000001</v>
      </c>
      <c r="AC20" s="56">
        <f t="shared" si="5"/>
        <v>350</v>
      </c>
      <c r="AD20" s="62">
        <v>1</v>
      </c>
      <c r="AF20" s="57" t="s">
        <v>29</v>
      </c>
      <c r="AG20" s="48">
        <v>80</v>
      </c>
      <c r="AH20" s="48">
        <v>100</v>
      </c>
      <c r="AI20" s="48">
        <v>120</v>
      </c>
      <c r="AJ20" s="48">
        <v>200</v>
      </c>
      <c r="AL20" s="48">
        <v>0.5</v>
      </c>
      <c r="AM20" s="48">
        <v>0.4</v>
      </c>
      <c r="AN20" s="48">
        <v>0.1</v>
      </c>
      <c r="AO20" s="48">
        <v>0</v>
      </c>
      <c r="AQ20" s="48">
        <f t="shared" si="28"/>
        <v>40</v>
      </c>
      <c r="AR20" s="48">
        <f t="shared" ref="AR20:AR28" si="30">AH20*AM20</f>
        <v>40</v>
      </c>
      <c r="AS20" s="48">
        <f t="shared" ref="AS20:AS28" si="31">AI20*AN20</f>
        <v>12</v>
      </c>
      <c r="AT20" s="48">
        <f t="shared" ref="AT20:AT28" si="32">AJ20*AO20</f>
        <v>0</v>
      </c>
      <c r="AU20" s="48">
        <f t="shared" ref="AU20:AU25" si="33">SUM(AQ20:AT20)*4</f>
        <v>368</v>
      </c>
    </row>
    <row r="21" spans="1:59" ht="12" x14ac:dyDescent="0.3">
      <c r="A21" s="65">
        <v>20</v>
      </c>
      <c r="B21" s="65" t="s">
        <v>236</v>
      </c>
      <c r="C21" s="64">
        <v>7</v>
      </c>
      <c r="D21" s="92">
        <f t="shared" si="7"/>
        <v>137</v>
      </c>
      <c r="E21" s="64">
        <v>8</v>
      </c>
      <c r="F21" s="64">
        <v>3</v>
      </c>
      <c r="G21" s="70">
        <f t="shared" si="22"/>
        <v>490</v>
      </c>
      <c r="H21" s="71">
        <f t="shared" si="0"/>
        <v>490</v>
      </c>
      <c r="I21" s="71">
        <f t="shared" si="0"/>
        <v>588</v>
      </c>
      <c r="J21" s="71">
        <f t="shared" si="0"/>
        <v>686</v>
      </c>
      <c r="K21" s="71">
        <f t="shared" si="0"/>
        <v>784</v>
      </c>
      <c r="L21" s="66"/>
      <c r="M21" s="67"/>
      <c r="N21" s="81">
        <f t="shared" si="1"/>
        <v>3430</v>
      </c>
      <c r="O21" s="68" t="s">
        <v>49</v>
      </c>
      <c r="P21" s="68">
        <v>9</v>
      </c>
      <c r="Q21" s="71">
        <f t="shared" si="9"/>
        <v>200</v>
      </c>
      <c r="R21" s="71">
        <f t="shared" si="2"/>
        <v>2</v>
      </c>
      <c r="S21" s="71">
        <f t="shared" si="23"/>
        <v>196</v>
      </c>
      <c r="T21" s="69">
        <v>0.9</v>
      </c>
      <c r="U21" s="71">
        <f t="shared" si="24"/>
        <v>31</v>
      </c>
      <c r="V21" s="71">
        <f t="shared" si="25"/>
        <v>37</v>
      </c>
      <c r="W21" s="71">
        <f t="shared" si="26"/>
        <v>43</v>
      </c>
      <c r="X21" s="71">
        <f t="shared" si="27"/>
        <v>49</v>
      </c>
      <c r="Y21" s="69">
        <v>0.95</v>
      </c>
      <c r="Z21" s="71">
        <v>3</v>
      </c>
      <c r="AA21" s="71">
        <f t="shared" si="4"/>
        <v>173</v>
      </c>
      <c r="AB21" s="62">
        <v>1.6500000000000001</v>
      </c>
      <c r="AC21" s="71">
        <f t="shared" si="5"/>
        <v>525</v>
      </c>
      <c r="AD21" s="62">
        <v>1.5</v>
      </c>
      <c r="AF21" s="57" t="s">
        <v>30</v>
      </c>
      <c r="AG21" s="48">
        <v>80</v>
      </c>
      <c r="AH21" s="48">
        <v>100</v>
      </c>
      <c r="AI21" s="48">
        <v>120</v>
      </c>
      <c r="AJ21" s="48">
        <v>200</v>
      </c>
      <c r="AL21" s="48">
        <v>0.4</v>
      </c>
      <c r="AM21" s="48">
        <v>0.4</v>
      </c>
      <c r="AN21" s="48">
        <v>0.2</v>
      </c>
      <c r="AO21" s="48">
        <v>0</v>
      </c>
      <c r="AQ21" s="48">
        <f t="shared" si="28"/>
        <v>32</v>
      </c>
      <c r="AR21" s="48">
        <f t="shared" si="30"/>
        <v>40</v>
      </c>
      <c r="AS21" s="48">
        <f t="shared" si="31"/>
        <v>24</v>
      </c>
      <c r="AT21" s="48">
        <f t="shared" si="32"/>
        <v>0</v>
      </c>
      <c r="AU21" s="48">
        <f t="shared" si="33"/>
        <v>384</v>
      </c>
      <c r="BB21" s="107" t="s">
        <v>592</v>
      </c>
      <c r="BC21" s="107" t="s">
        <v>593</v>
      </c>
    </row>
    <row r="22" spans="1:59" ht="12" x14ac:dyDescent="0.3">
      <c r="A22" s="38">
        <v>21</v>
      </c>
      <c r="B22" s="38" t="s">
        <v>277</v>
      </c>
      <c r="C22" s="39">
        <v>7</v>
      </c>
      <c r="D22" s="90">
        <f t="shared" si="7"/>
        <v>156</v>
      </c>
      <c r="E22" s="39">
        <v>8</v>
      </c>
      <c r="F22" s="39">
        <v>3</v>
      </c>
      <c r="G22" s="40">
        <f t="shared" si="8"/>
        <v>560</v>
      </c>
      <c r="H22" s="41">
        <f t="shared" ref="H22:K41" si="34">INT(IFERROR(VLOOKUP(H$1,$AP:$AU,2,FALSE)*$G22,0))</f>
        <v>560</v>
      </c>
      <c r="I22" s="41">
        <f t="shared" si="34"/>
        <v>672</v>
      </c>
      <c r="J22" s="41">
        <f t="shared" si="34"/>
        <v>784</v>
      </c>
      <c r="K22" s="41">
        <f t="shared" si="34"/>
        <v>896</v>
      </c>
      <c r="L22" s="42"/>
      <c r="M22" s="43"/>
      <c r="N22" s="79">
        <f t="shared" si="1"/>
        <v>3920</v>
      </c>
      <c r="O22" s="44" t="s">
        <v>49</v>
      </c>
      <c r="P22" s="44">
        <v>12</v>
      </c>
      <c r="Q22" s="45">
        <f t="shared" si="9"/>
        <v>200</v>
      </c>
      <c r="R22" s="45">
        <f t="shared" si="2"/>
        <v>2</v>
      </c>
      <c r="S22" s="45">
        <f t="shared" ref="S22:S98" si="35">INT((Q22+(P22*R22))*T22)</f>
        <v>224</v>
      </c>
      <c r="T22" s="46">
        <v>1</v>
      </c>
      <c r="U22" s="45">
        <f t="shared" si="11"/>
        <v>33</v>
      </c>
      <c r="V22" s="45">
        <f t="shared" si="12"/>
        <v>40</v>
      </c>
      <c r="W22" s="45">
        <f t="shared" si="13"/>
        <v>47</v>
      </c>
      <c r="X22" s="45">
        <f t="shared" si="14"/>
        <v>53</v>
      </c>
      <c r="Y22" s="46">
        <v>0.9</v>
      </c>
      <c r="Z22" s="45">
        <v>2</v>
      </c>
      <c r="AA22" s="45">
        <f t="shared" si="4"/>
        <v>84</v>
      </c>
      <c r="AB22" s="62">
        <v>1.2</v>
      </c>
      <c r="AC22" s="45">
        <f t="shared" si="5"/>
        <v>350</v>
      </c>
      <c r="AD22" s="62">
        <v>1</v>
      </c>
      <c r="AF22" s="57" t="s">
        <v>31</v>
      </c>
      <c r="AG22" s="48">
        <v>80</v>
      </c>
      <c r="AH22" s="48">
        <v>100</v>
      </c>
      <c r="AI22" s="48">
        <v>120</v>
      </c>
      <c r="AJ22" s="48">
        <v>200</v>
      </c>
      <c r="AL22" s="48">
        <v>0.3</v>
      </c>
      <c r="AM22" s="48">
        <v>0.4</v>
      </c>
      <c r="AN22" s="48">
        <v>0.3</v>
      </c>
      <c r="AO22" s="48">
        <v>0</v>
      </c>
      <c r="AQ22" s="48">
        <f t="shared" si="28"/>
        <v>24</v>
      </c>
      <c r="AR22" s="48">
        <f t="shared" si="30"/>
        <v>40</v>
      </c>
      <c r="AS22" s="48">
        <f t="shared" si="31"/>
        <v>36</v>
      </c>
      <c r="AT22" s="48">
        <f t="shared" si="32"/>
        <v>0</v>
      </c>
      <c r="AU22" s="48">
        <f t="shared" si="33"/>
        <v>400</v>
      </c>
      <c r="BB22" s="108">
        <v>1</v>
      </c>
      <c r="BC22" s="109">
        <v>60</v>
      </c>
      <c r="BF22" s="110"/>
      <c r="BG22" s="110"/>
    </row>
    <row r="23" spans="1:59" ht="12" x14ac:dyDescent="0.3">
      <c r="A23" s="51">
        <v>22</v>
      </c>
      <c r="B23" s="51" t="s">
        <v>75</v>
      </c>
      <c r="C23" s="50">
        <v>7</v>
      </c>
      <c r="D23" s="91">
        <f t="shared" si="7"/>
        <v>161</v>
      </c>
      <c r="E23" s="50">
        <v>8</v>
      </c>
      <c r="F23" s="50">
        <v>3</v>
      </c>
      <c r="G23" s="52">
        <f t="shared" si="8"/>
        <v>575</v>
      </c>
      <c r="H23" s="56">
        <f t="shared" si="34"/>
        <v>575</v>
      </c>
      <c r="I23" s="56">
        <f t="shared" si="34"/>
        <v>690</v>
      </c>
      <c r="J23" s="56">
        <f t="shared" si="34"/>
        <v>805</v>
      </c>
      <c r="K23" s="56">
        <f t="shared" si="34"/>
        <v>920</v>
      </c>
      <c r="L23" s="53"/>
      <c r="M23" s="54"/>
      <c r="N23" s="80">
        <f t="shared" si="1"/>
        <v>4025</v>
      </c>
      <c r="O23" s="55" t="s">
        <v>49</v>
      </c>
      <c r="P23" s="55">
        <v>15</v>
      </c>
      <c r="Q23" s="56">
        <f t="shared" si="9"/>
        <v>200</v>
      </c>
      <c r="R23" s="56">
        <f t="shared" si="2"/>
        <v>2</v>
      </c>
      <c r="S23" s="56">
        <f t="shared" si="35"/>
        <v>230</v>
      </c>
      <c r="T23" s="57">
        <v>1</v>
      </c>
      <c r="U23" s="56">
        <f t="shared" si="11"/>
        <v>34</v>
      </c>
      <c r="V23" s="56">
        <f t="shared" si="12"/>
        <v>41</v>
      </c>
      <c r="W23" s="56">
        <f t="shared" si="13"/>
        <v>48</v>
      </c>
      <c r="X23" s="56">
        <f t="shared" si="14"/>
        <v>55</v>
      </c>
      <c r="Y23" s="57">
        <v>0.9</v>
      </c>
      <c r="Z23" s="56">
        <v>2</v>
      </c>
      <c r="AA23" s="56">
        <f t="shared" si="4"/>
        <v>84</v>
      </c>
      <c r="AB23" s="62">
        <v>1.2</v>
      </c>
      <c r="AC23" s="56">
        <f t="shared" si="5"/>
        <v>350</v>
      </c>
      <c r="AD23" s="62">
        <v>1</v>
      </c>
      <c r="AF23" s="57" t="s">
        <v>32</v>
      </c>
      <c r="AG23" s="48">
        <v>80</v>
      </c>
      <c r="AH23" s="48">
        <v>100</v>
      </c>
      <c r="AI23" s="48">
        <v>120</v>
      </c>
      <c r="AJ23" s="48">
        <v>200</v>
      </c>
      <c r="AL23" s="57">
        <v>0.2</v>
      </c>
      <c r="AM23" s="57">
        <v>0.4</v>
      </c>
      <c r="AN23" s="57">
        <v>0.3</v>
      </c>
      <c r="AO23" s="57">
        <v>0.1</v>
      </c>
      <c r="AQ23" s="48">
        <f t="shared" si="28"/>
        <v>16</v>
      </c>
      <c r="AR23" s="48">
        <f t="shared" si="30"/>
        <v>40</v>
      </c>
      <c r="AS23" s="48">
        <f t="shared" si="31"/>
        <v>36</v>
      </c>
      <c r="AT23" s="48">
        <f t="shared" si="32"/>
        <v>20</v>
      </c>
      <c r="AU23" s="57">
        <f t="shared" si="33"/>
        <v>448</v>
      </c>
      <c r="BB23" s="108">
        <v>2</v>
      </c>
      <c r="BC23" s="109">
        <f>INT(BC22+(BC22*0.6))</f>
        <v>96</v>
      </c>
      <c r="BF23" s="110"/>
      <c r="BG23" s="110"/>
    </row>
    <row r="24" spans="1:59" ht="12" x14ac:dyDescent="0.3">
      <c r="A24" s="51">
        <v>23</v>
      </c>
      <c r="B24" s="51" t="s">
        <v>76</v>
      </c>
      <c r="C24" s="50">
        <v>7</v>
      </c>
      <c r="D24" s="91">
        <f t="shared" si="7"/>
        <v>162</v>
      </c>
      <c r="E24" s="50">
        <v>8</v>
      </c>
      <c r="F24" s="50">
        <v>3</v>
      </c>
      <c r="G24" s="52">
        <f t="shared" si="8"/>
        <v>580</v>
      </c>
      <c r="H24" s="56">
        <f t="shared" si="34"/>
        <v>580</v>
      </c>
      <c r="I24" s="56">
        <f t="shared" si="34"/>
        <v>696</v>
      </c>
      <c r="J24" s="56">
        <f t="shared" si="34"/>
        <v>812</v>
      </c>
      <c r="K24" s="56">
        <f t="shared" si="34"/>
        <v>928</v>
      </c>
      <c r="L24" s="53"/>
      <c r="M24" s="54"/>
      <c r="N24" s="80">
        <f t="shared" si="1"/>
        <v>4060</v>
      </c>
      <c r="O24" s="55" t="s">
        <v>49</v>
      </c>
      <c r="P24" s="55">
        <v>16</v>
      </c>
      <c r="Q24" s="56">
        <f t="shared" si="9"/>
        <v>200</v>
      </c>
      <c r="R24" s="56">
        <f t="shared" si="2"/>
        <v>2</v>
      </c>
      <c r="S24" s="56">
        <f t="shared" si="35"/>
        <v>232</v>
      </c>
      <c r="T24" s="57">
        <v>1</v>
      </c>
      <c r="U24" s="56">
        <f t="shared" si="11"/>
        <v>34</v>
      </c>
      <c r="V24" s="56">
        <f t="shared" si="12"/>
        <v>41</v>
      </c>
      <c r="W24" s="56">
        <f t="shared" si="13"/>
        <v>48</v>
      </c>
      <c r="X24" s="56">
        <f t="shared" si="14"/>
        <v>55</v>
      </c>
      <c r="Y24" s="57">
        <v>0.9</v>
      </c>
      <c r="Z24" s="56">
        <v>2</v>
      </c>
      <c r="AA24" s="56">
        <f t="shared" si="4"/>
        <v>84</v>
      </c>
      <c r="AB24" s="62">
        <v>1.2</v>
      </c>
      <c r="AC24" s="56">
        <f t="shared" si="5"/>
        <v>350</v>
      </c>
      <c r="AD24" s="62">
        <v>1</v>
      </c>
      <c r="AF24" s="57" t="s">
        <v>33</v>
      </c>
      <c r="AG24" s="48">
        <v>80</v>
      </c>
      <c r="AH24" s="48">
        <v>100</v>
      </c>
      <c r="AI24" s="48">
        <v>120</v>
      </c>
      <c r="AJ24" s="48">
        <v>200</v>
      </c>
      <c r="AL24" s="57">
        <v>0.1</v>
      </c>
      <c r="AM24" s="57">
        <v>0.5</v>
      </c>
      <c r="AN24" s="57">
        <v>0.3</v>
      </c>
      <c r="AO24" s="57">
        <v>0.2</v>
      </c>
      <c r="AQ24" s="48">
        <f t="shared" si="28"/>
        <v>8</v>
      </c>
      <c r="AR24" s="48">
        <f t="shared" si="30"/>
        <v>50</v>
      </c>
      <c r="AS24" s="48">
        <f t="shared" si="31"/>
        <v>36</v>
      </c>
      <c r="AT24" s="48">
        <f t="shared" si="32"/>
        <v>40</v>
      </c>
      <c r="AU24" s="69">
        <f t="shared" si="33"/>
        <v>536</v>
      </c>
      <c r="BB24" s="108">
        <v>3</v>
      </c>
      <c r="BC24" s="109">
        <f t="shared" ref="BC24" si="36">INT(BC23+(BC23*0.5))</f>
        <v>144</v>
      </c>
      <c r="BF24" s="110"/>
      <c r="BG24" s="110"/>
    </row>
    <row r="25" spans="1:59" ht="12" x14ac:dyDescent="0.3">
      <c r="A25" s="51">
        <v>24</v>
      </c>
      <c r="B25" s="51" t="s">
        <v>77</v>
      </c>
      <c r="C25" s="50">
        <v>7</v>
      </c>
      <c r="D25" s="91">
        <f t="shared" si="7"/>
        <v>166</v>
      </c>
      <c r="E25" s="50">
        <v>8</v>
      </c>
      <c r="F25" s="50">
        <v>3</v>
      </c>
      <c r="G25" s="52">
        <f t="shared" si="8"/>
        <v>595</v>
      </c>
      <c r="H25" s="56">
        <f t="shared" si="34"/>
        <v>595</v>
      </c>
      <c r="I25" s="56">
        <f t="shared" si="34"/>
        <v>714</v>
      </c>
      <c r="J25" s="56">
        <f t="shared" si="34"/>
        <v>833</v>
      </c>
      <c r="K25" s="56">
        <f t="shared" si="34"/>
        <v>952</v>
      </c>
      <c r="L25" s="53"/>
      <c r="M25" s="54"/>
      <c r="N25" s="80">
        <f t="shared" si="1"/>
        <v>4165</v>
      </c>
      <c r="O25" s="55" t="s">
        <v>49</v>
      </c>
      <c r="P25" s="55">
        <v>19</v>
      </c>
      <c r="Q25" s="56">
        <f t="shared" si="9"/>
        <v>200</v>
      </c>
      <c r="R25" s="56">
        <f t="shared" si="2"/>
        <v>2</v>
      </c>
      <c r="S25" s="56">
        <f t="shared" si="35"/>
        <v>238</v>
      </c>
      <c r="T25" s="57">
        <v>1</v>
      </c>
      <c r="U25" s="56">
        <f t="shared" si="11"/>
        <v>35</v>
      </c>
      <c r="V25" s="56">
        <f t="shared" si="12"/>
        <v>42</v>
      </c>
      <c r="W25" s="56">
        <f t="shared" si="13"/>
        <v>49</v>
      </c>
      <c r="X25" s="56">
        <f t="shared" si="14"/>
        <v>57</v>
      </c>
      <c r="Y25" s="57">
        <v>0.9</v>
      </c>
      <c r="Z25" s="56">
        <v>2</v>
      </c>
      <c r="AA25" s="56">
        <f t="shared" si="4"/>
        <v>84</v>
      </c>
      <c r="AB25" s="62">
        <v>1.2</v>
      </c>
      <c r="AC25" s="56">
        <f t="shared" si="5"/>
        <v>350</v>
      </c>
      <c r="AD25" s="62">
        <v>1</v>
      </c>
      <c r="AF25" s="57" t="s">
        <v>61</v>
      </c>
      <c r="AG25" s="48">
        <v>80</v>
      </c>
      <c r="AH25" s="48">
        <v>100</v>
      </c>
      <c r="AI25" s="48">
        <v>120</v>
      </c>
      <c r="AJ25" s="48">
        <v>200</v>
      </c>
      <c r="AL25" s="57">
        <v>0</v>
      </c>
      <c r="AM25" s="57">
        <v>0.3</v>
      </c>
      <c r="AN25" s="57">
        <v>0.4</v>
      </c>
      <c r="AO25" s="57">
        <v>0.3</v>
      </c>
      <c r="AQ25" s="48">
        <f t="shared" si="28"/>
        <v>0</v>
      </c>
      <c r="AR25" s="48">
        <f t="shared" si="30"/>
        <v>30</v>
      </c>
      <c r="AS25" s="48">
        <f t="shared" si="31"/>
        <v>48</v>
      </c>
      <c r="AT25" s="48">
        <f t="shared" si="32"/>
        <v>60</v>
      </c>
      <c r="AU25" s="72">
        <f t="shared" si="33"/>
        <v>552</v>
      </c>
      <c r="BB25" s="108">
        <v>4</v>
      </c>
      <c r="BC25" s="109">
        <f>INT(BC24+(BC24*0.4))</f>
        <v>201</v>
      </c>
      <c r="BF25" s="110"/>
      <c r="BG25" s="110"/>
    </row>
    <row r="26" spans="1:59" ht="12" x14ac:dyDescent="0.3">
      <c r="A26" s="51">
        <v>25</v>
      </c>
      <c r="B26" s="51" t="s">
        <v>78</v>
      </c>
      <c r="C26" s="50">
        <v>7</v>
      </c>
      <c r="D26" s="91">
        <f t="shared" si="7"/>
        <v>169</v>
      </c>
      <c r="E26" s="50">
        <v>8</v>
      </c>
      <c r="F26" s="50">
        <v>3</v>
      </c>
      <c r="G26" s="52">
        <f t="shared" si="8"/>
        <v>605</v>
      </c>
      <c r="H26" s="56">
        <f t="shared" si="34"/>
        <v>605</v>
      </c>
      <c r="I26" s="56">
        <f t="shared" si="34"/>
        <v>726</v>
      </c>
      <c r="J26" s="56">
        <f t="shared" si="34"/>
        <v>847</v>
      </c>
      <c r="K26" s="56">
        <f t="shared" si="34"/>
        <v>968</v>
      </c>
      <c r="L26" s="53"/>
      <c r="M26" s="54"/>
      <c r="N26" s="80">
        <f t="shared" si="1"/>
        <v>4235</v>
      </c>
      <c r="O26" s="55" t="s">
        <v>49</v>
      </c>
      <c r="P26" s="55">
        <v>21</v>
      </c>
      <c r="Q26" s="56">
        <f t="shared" si="9"/>
        <v>200</v>
      </c>
      <c r="R26" s="56">
        <f t="shared" si="2"/>
        <v>2</v>
      </c>
      <c r="S26" s="56">
        <f t="shared" si="35"/>
        <v>242</v>
      </c>
      <c r="T26" s="57">
        <v>1</v>
      </c>
      <c r="U26" s="56">
        <f t="shared" si="11"/>
        <v>36</v>
      </c>
      <c r="V26" s="56">
        <f t="shared" si="12"/>
        <v>43</v>
      </c>
      <c r="W26" s="56">
        <f t="shared" si="13"/>
        <v>50</v>
      </c>
      <c r="X26" s="56">
        <f t="shared" si="14"/>
        <v>58</v>
      </c>
      <c r="Y26" s="57">
        <v>0.9</v>
      </c>
      <c r="Z26" s="56">
        <v>2</v>
      </c>
      <c r="AA26" s="56">
        <f t="shared" si="4"/>
        <v>84</v>
      </c>
      <c r="AB26" s="62">
        <v>1.2</v>
      </c>
      <c r="AC26" s="56">
        <f t="shared" si="5"/>
        <v>350</v>
      </c>
      <c r="AD26" s="62">
        <v>1</v>
      </c>
      <c r="AF26" s="57" t="s">
        <v>227</v>
      </c>
      <c r="AG26" s="48">
        <v>80</v>
      </c>
      <c r="AH26" s="48">
        <v>100</v>
      </c>
      <c r="AI26" s="48">
        <v>120</v>
      </c>
      <c r="AJ26" s="48">
        <v>200</v>
      </c>
      <c r="AL26" s="57">
        <v>0</v>
      </c>
      <c r="AM26" s="57">
        <v>0.2</v>
      </c>
      <c r="AN26" s="57">
        <v>0.3</v>
      </c>
      <c r="AO26" s="57">
        <v>0.5</v>
      </c>
      <c r="AQ26" s="48">
        <f t="shared" si="28"/>
        <v>0</v>
      </c>
      <c r="AR26" s="48">
        <f t="shared" si="30"/>
        <v>20</v>
      </c>
      <c r="AS26" s="48">
        <f t="shared" si="31"/>
        <v>36</v>
      </c>
      <c r="AT26" s="48">
        <f t="shared" si="32"/>
        <v>100</v>
      </c>
      <c r="AU26" s="72">
        <f t="shared" ref="AU26:AU28" si="37">SUM(AQ26:AT26)*4</f>
        <v>624</v>
      </c>
      <c r="BB26" s="108">
        <v>5</v>
      </c>
      <c r="BC26" s="109">
        <f>INT(BC25+(BC25*0.3))</f>
        <v>261</v>
      </c>
      <c r="BF26" s="110"/>
      <c r="BG26" s="110"/>
    </row>
    <row r="27" spans="1:59" ht="12" x14ac:dyDescent="0.3">
      <c r="A27" s="51">
        <v>26</v>
      </c>
      <c r="B27" s="51" t="s">
        <v>79</v>
      </c>
      <c r="C27" s="50">
        <v>8</v>
      </c>
      <c r="D27" s="91">
        <f t="shared" si="7"/>
        <v>173</v>
      </c>
      <c r="E27" s="50">
        <v>8</v>
      </c>
      <c r="F27" s="50">
        <v>3</v>
      </c>
      <c r="G27" s="52">
        <f t="shared" si="8"/>
        <v>620</v>
      </c>
      <c r="H27" s="56">
        <f t="shared" si="34"/>
        <v>620</v>
      </c>
      <c r="I27" s="56">
        <f t="shared" si="34"/>
        <v>744</v>
      </c>
      <c r="J27" s="56">
        <f t="shared" si="34"/>
        <v>868</v>
      </c>
      <c r="K27" s="56">
        <f t="shared" si="34"/>
        <v>992</v>
      </c>
      <c r="L27" s="53"/>
      <c r="M27" s="54"/>
      <c r="N27" s="80">
        <f t="shared" si="1"/>
        <v>4960</v>
      </c>
      <c r="O27" s="55" t="s">
        <v>49</v>
      </c>
      <c r="P27" s="55">
        <v>24</v>
      </c>
      <c r="Q27" s="56">
        <f t="shared" si="9"/>
        <v>200</v>
      </c>
      <c r="R27" s="56">
        <f t="shared" si="2"/>
        <v>2</v>
      </c>
      <c r="S27" s="56">
        <f t="shared" si="35"/>
        <v>248</v>
      </c>
      <c r="T27" s="57">
        <v>1</v>
      </c>
      <c r="U27" s="56">
        <f t="shared" si="11"/>
        <v>37</v>
      </c>
      <c r="V27" s="56">
        <f t="shared" si="12"/>
        <v>44</v>
      </c>
      <c r="W27" s="56">
        <f t="shared" si="13"/>
        <v>52</v>
      </c>
      <c r="X27" s="56">
        <f t="shared" si="14"/>
        <v>59</v>
      </c>
      <c r="Y27" s="57">
        <v>0.9</v>
      </c>
      <c r="Z27" s="56">
        <v>2</v>
      </c>
      <c r="AA27" s="56">
        <f t="shared" si="4"/>
        <v>96</v>
      </c>
      <c r="AB27" s="62">
        <v>1.2</v>
      </c>
      <c r="AC27" s="56">
        <f t="shared" si="5"/>
        <v>400</v>
      </c>
      <c r="AD27" s="62">
        <v>1</v>
      </c>
      <c r="AF27" s="57" t="s">
        <v>228</v>
      </c>
      <c r="AG27" s="48">
        <v>80</v>
      </c>
      <c r="AH27" s="48">
        <v>100</v>
      </c>
      <c r="AI27" s="48">
        <v>120</v>
      </c>
      <c r="AJ27" s="48">
        <v>200</v>
      </c>
      <c r="AL27" s="57">
        <v>0</v>
      </c>
      <c r="AM27" s="57">
        <v>0.1</v>
      </c>
      <c r="AN27" s="57">
        <v>0.3</v>
      </c>
      <c r="AO27" s="57">
        <v>0.6</v>
      </c>
      <c r="AQ27" s="48">
        <f t="shared" si="28"/>
        <v>0</v>
      </c>
      <c r="AR27" s="48">
        <f t="shared" si="30"/>
        <v>10</v>
      </c>
      <c r="AS27" s="48">
        <f t="shared" si="31"/>
        <v>36</v>
      </c>
      <c r="AT27" s="48">
        <f t="shared" si="32"/>
        <v>120</v>
      </c>
      <c r="AU27" s="72">
        <f t="shared" si="37"/>
        <v>664</v>
      </c>
      <c r="BB27" s="108">
        <v>6</v>
      </c>
      <c r="BC27" s="109">
        <f>INT(BC26+(BC26*0.2))</f>
        <v>313</v>
      </c>
      <c r="BF27" s="110"/>
      <c r="BG27" s="110"/>
    </row>
    <row r="28" spans="1:59" ht="12" x14ac:dyDescent="0.3">
      <c r="A28" s="51">
        <v>27</v>
      </c>
      <c r="B28" s="51" t="s">
        <v>80</v>
      </c>
      <c r="C28" s="50">
        <v>8</v>
      </c>
      <c r="D28" s="91">
        <f t="shared" si="7"/>
        <v>177</v>
      </c>
      <c r="E28" s="50">
        <v>8</v>
      </c>
      <c r="F28" s="50">
        <v>3</v>
      </c>
      <c r="G28" s="52">
        <f t="shared" si="8"/>
        <v>635</v>
      </c>
      <c r="H28" s="56">
        <f t="shared" si="34"/>
        <v>635</v>
      </c>
      <c r="I28" s="56">
        <f t="shared" si="34"/>
        <v>762</v>
      </c>
      <c r="J28" s="56">
        <f t="shared" si="34"/>
        <v>889</v>
      </c>
      <c r="K28" s="56">
        <f t="shared" si="34"/>
        <v>1016</v>
      </c>
      <c r="L28" s="53"/>
      <c r="M28" s="54"/>
      <c r="N28" s="80">
        <f t="shared" si="1"/>
        <v>5080</v>
      </c>
      <c r="O28" s="55" t="s">
        <v>49</v>
      </c>
      <c r="P28" s="55">
        <v>27</v>
      </c>
      <c r="Q28" s="56">
        <f t="shared" si="9"/>
        <v>200</v>
      </c>
      <c r="R28" s="56">
        <f t="shared" si="2"/>
        <v>2</v>
      </c>
      <c r="S28" s="56">
        <f t="shared" si="35"/>
        <v>254</v>
      </c>
      <c r="T28" s="57">
        <v>1</v>
      </c>
      <c r="U28" s="56">
        <f t="shared" si="11"/>
        <v>38</v>
      </c>
      <c r="V28" s="56">
        <f t="shared" si="12"/>
        <v>45</v>
      </c>
      <c r="W28" s="56">
        <f t="shared" si="13"/>
        <v>53</v>
      </c>
      <c r="X28" s="56">
        <f t="shared" si="14"/>
        <v>60</v>
      </c>
      <c r="Y28" s="57">
        <v>0.9</v>
      </c>
      <c r="Z28" s="56">
        <v>2</v>
      </c>
      <c r="AA28" s="56">
        <f t="shared" si="4"/>
        <v>96</v>
      </c>
      <c r="AB28" s="62">
        <v>1.2</v>
      </c>
      <c r="AC28" s="56">
        <f t="shared" si="5"/>
        <v>400</v>
      </c>
      <c r="AD28" s="62">
        <v>1</v>
      </c>
      <c r="AF28" s="57" t="s">
        <v>229</v>
      </c>
      <c r="AG28" s="48">
        <v>80</v>
      </c>
      <c r="AH28" s="48">
        <v>100</v>
      </c>
      <c r="AI28" s="48">
        <v>120</v>
      </c>
      <c r="AJ28" s="48">
        <v>200</v>
      </c>
      <c r="AL28" s="57">
        <v>0</v>
      </c>
      <c r="AM28" s="57">
        <v>0</v>
      </c>
      <c r="AN28" s="57">
        <v>0.2</v>
      </c>
      <c r="AO28" s="57">
        <v>0.8</v>
      </c>
      <c r="AQ28" s="48">
        <f t="shared" si="28"/>
        <v>0</v>
      </c>
      <c r="AR28" s="48">
        <f t="shared" si="30"/>
        <v>0</v>
      </c>
      <c r="AS28" s="48">
        <f t="shared" si="31"/>
        <v>24</v>
      </c>
      <c r="AT28" s="48">
        <f t="shared" si="32"/>
        <v>160</v>
      </c>
      <c r="AU28" s="72">
        <f t="shared" si="37"/>
        <v>736</v>
      </c>
      <c r="BB28" s="108">
        <v>7</v>
      </c>
      <c r="BC28" s="109">
        <f>INT(BC27+(BC27*0.1))</f>
        <v>344</v>
      </c>
      <c r="BF28" s="110"/>
      <c r="BG28" s="110"/>
    </row>
    <row r="29" spans="1:59" ht="12" x14ac:dyDescent="0.3">
      <c r="A29" s="51">
        <v>28</v>
      </c>
      <c r="B29" s="51" t="s">
        <v>237</v>
      </c>
      <c r="C29" s="50">
        <v>8</v>
      </c>
      <c r="D29" s="91">
        <f t="shared" si="7"/>
        <v>182</v>
      </c>
      <c r="E29" s="50">
        <v>8</v>
      </c>
      <c r="F29" s="50">
        <v>3</v>
      </c>
      <c r="G29" s="52">
        <f t="shared" ref="G29:G31" si="38">INT(S29*2.5)</f>
        <v>650</v>
      </c>
      <c r="H29" s="56">
        <f t="shared" si="34"/>
        <v>650</v>
      </c>
      <c r="I29" s="56">
        <f t="shared" si="34"/>
        <v>780</v>
      </c>
      <c r="J29" s="56">
        <f t="shared" si="34"/>
        <v>910</v>
      </c>
      <c r="K29" s="56">
        <f t="shared" si="34"/>
        <v>1040</v>
      </c>
      <c r="L29" s="53"/>
      <c r="M29" s="54"/>
      <c r="N29" s="80">
        <f t="shared" si="1"/>
        <v>5200</v>
      </c>
      <c r="O29" s="55" t="s">
        <v>49</v>
      </c>
      <c r="P29" s="55">
        <v>30</v>
      </c>
      <c r="Q29" s="56">
        <f t="shared" si="9"/>
        <v>200</v>
      </c>
      <c r="R29" s="56">
        <f t="shared" si="2"/>
        <v>2</v>
      </c>
      <c r="S29" s="56">
        <f t="shared" ref="S29:S31" si="39">INT((Q29+(P29*R29))*T29)</f>
        <v>260</v>
      </c>
      <c r="T29" s="57">
        <v>1</v>
      </c>
      <c r="U29" s="56">
        <f t="shared" ref="U29:U31" si="40">INT((H29/15)*$Y29)</f>
        <v>39</v>
      </c>
      <c r="V29" s="56">
        <f t="shared" ref="V29:V31" si="41">INT((I29/15)*$Y29)</f>
        <v>46</v>
      </c>
      <c r="W29" s="56">
        <f t="shared" ref="W29:W31" si="42">INT((J29/15)*$Y29)</f>
        <v>54</v>
      </c>
      <c r="X29" s="56">
        <f t="shared" ref="X29:X31" si="43">INT((K29/15)*$Y29)</f>
        <v>62</v>
      </c>
      <c r="Y29" s="57">
        <v>0.9</v>
      </c>
      <c r="Z29" s="56">
        <v>2</v>
      </c>
      <c r="AA29" s="56">
        <f t="shared" si="4"/>
        <v>96</v>
      </c>
      <c r="AB29" s="62">
        <v>1.2</v>
      </c>
      <c r="AC29" s="56">
        <f t="shared" si="5"/>
        <v>400</v>
      </c>
      <c r="AD29" s="62">
        <v>1</v>
      </c>
      <c r="BB29" s="108">
        <v>8</v>
      </c>
      <c r="BC29" s="109">
        <f>INT(BC28+(BC28*0.1))</f>
        <v>378</v>
      </c>
      <c r="BF29" s="110"/>
      <c r="BG29" s="110"/>
    </row>
    <row r="30" spans="1:59" ht="12" x14ac:dyDescent="0.3">
      <c r="A30" s="51">
        <v>29</v>
      </c>
      <c r="B30" s="51" t="s">
        <v>238</v>
      </c>
      <c r="C30" s="50">
        <v>8</v>
      </c>
      <c r="D30" s="91">
        <f t="shared" si="7"/>
        <v>186</v>
      </c>
      <c r="E30" s="50">
        <v>8</v>
      </c>
      <c r="F30" s="50">
        <v>3</v>
      </c>
      <c r="G30" s="52">
        <f t="shared" si="38"/>
        <v>665</v>
      </c>
      <c r="H30" s="56">
        <f t="shared" si="34"/>
        <v>665</v>
      </c>
      <c r="I30" s="56">
        <f t="shared" si="34"/>
        <v>798</v>
      </c>
      <c r="J30" s="56">
        <f t="shared" si="34"/>
        <v>931</v>
      </c>
      <c r="K30" s="56">
        <f t="shared" si="34"/>
        <v>1064</v>
      </c>
      <c r="L30" s="53"/>
      <c r="M30" s="54"/>
      <c r="N30" s="80">
        <f t="shared" si="1"/>
        <v>5320</v>
      </c>
      <c r="O30" s="55" t="s">
        <v>49</v>
      </c>
      <c r="P30" s="55">
        <v>33</v>
      </c>
      <c r="Q30" s="56">
        <f t="shared" si="9"/>
        <v>200</v>
      </c>
      <c r="R30" s="56">
        <f t="shared" si="2"/>
        <v>2</v>
      </c>
      <c r="S30" s="56">
        <f t="shared" si="39"/>
        <v>266</v>
      </c>
      <c r="T30" s="57">
        <v>1</v>
      </c>
      <c r="U30" s="56">
        <f t="shared" si="40"/>
        <v>39</v>
      </c>
      <c r="V30" s="56">
        <f t="shared" si="41"/>
        <v>47</v>
      </c>
      <c r="W30" s="56">
        <f t="shared" si="42"/>
        <v>55</v>
      </c>
      <c r="X30" s="56">
        <f t="shared" si="43"/>
        <v>63</v>
      </c>
      <c r="Y30" s="57">
        <v>0.9</v>
      </c>
      <c r="Z30" s="56">
        <v>2</v>
      </c>
      <c r="AA30" s="56">
        <f t="shared" si="4"/>
        <v>96</v>
      </c>
      <c r="AB30" s="62">
        <v>1.2</v>
      </c>
      <c r="AC30" s="56">
        <f t="shared" si="5"/>
        <v>400</v>
      </c>
      <c r="AD30" s="62">
        <v>1</v>
      </c>
      <c r="BB30" s="108">
        <v>9</v>
      </c>
      <c r="BC30" s="109">
        <f t="shared" ref="BC30:BC70" si="44">INT(BC29+(BC29*0.1))</f>
        <v>415</v>
      </c>
      <c r="BF30" s="110"/>
      <c r="BG30" s="110"/>
    </row>
    <row r="31" spans="1:59" ht="12" x14ac:dyDescent="0.3">
      <c r="A31" s="65">
        <v>30</v>
      </c>
      <c r="B31" s="65" t="s">
        <v>239</v>
      </c>
      <c r="C31" s="64">
        <v>8</v>
      </c>
      <c r="D31" s="92">
        <f t="shared" si="7"/>
        <v>190</v>
      </c>
      <c r="E31" s="64">
        <v>8</v>
      </c>
      <c r="F31" s="64">
        <v>3</v>
      </c>
      <c r="G31" s="70">
        <f t="shared" si="38"/>
        <v>680</v>
      </c>
      <c r="H31" s="71">
        <f t="shared" si="34"/>
        <v>680</v>
      </c>
      <c r="I31" s="71">
        <f t="shared" si="34"/>
        <v>816</v>
      </c>
      <c r="J31" s="71">
        <f t="shared" si="34"/>
        <v>952</v>
      </c>
      <c r="K31" s="71">
        <f t="shared" si="34"/>
        <v>1088</v>
      </c>
      <c r="L31" s="66"/>
      <c r="M31" s="67"/>
      <c r="N31" s="81">
        <f t="shared" si="1"/>
        <v>5440</v>
      </c>
      <c r="O31" s="68" t="s">
        <v>49</v>
      </c>
      <c r="P31" s="68">
        <v>36</v>
      </c>
      <c r="Q31" s="71">
        <f t="shared" si="9"/>
        <v>200</v>
      </c>
      <c r="R31" s="71">
        <f t="shared" si="2"/>
        <v>2</v>
      </c>
      <c r="S31" s="71">
        <f t="shared" si="39"/>
        <v>272</v>
      </c>
      <c r="T31" s="69">
        <v>1</v>
      </c>
      <c r="U31" s="71">
        <f t="shared" si="40"/>
        <v>40</v>
      </c>
      <c r="V31" s="71">
        <f t="shared" si="41"/>
        <v>48</v>
      </c>
      <c r="W31" s="71">
        <f t="shared" si="42"/>
        <v>57</v>
      </c>
      <c r="X31" s="71">
        <f t="shared" si="43"/>
        <v>65</v>
      </c>
      <c r="Y31" s="69">
        <v>0.9</v>
      </c>
      <c r="Z31" s="71">
        <v>3</v>
      </c>
      <c r="AA31" s="71">
        <f t="shared" si="4"/>
        <v>216</v>
      </c>
      <c r="AB31" s="62">
        <v>1.7999999999999998</v>
      </c>
      <c r="AC31" s="71">
        <f t="shared" si="5"/>
        <v>600</v>
      </c>
      <c r="AD31" s="62">
        <v>1.5</v>
      </c>
      <c r="BB31" s="108">
        <v>10</v>
      </c>
      <c r="BC31" s="109">
        <f t="shared" si="44"/>
        <v>456</v>
      </c>
      <c r="BF31" s="110"/>
      <c r="BG31" s="110"/>
    </row>
    <row r="32" spans="1:59" ht="12" x14ac:dyDescent="0.3">
      <c r="A32" s="38">
        <v>31</v>
      </c>
      <c r="B32" s="38" t="s">
        <v>278</v>
      </c>
      <c r="C32" s="39">
        <v>8</v>
      </c>
      <c r="D32" s="90">
        <f t="shared" si="7"/>
        <v>194</v>
      </c>
      <c r="E32" s="39">
        <v>7</v>
      </c>
      <c r="F32" s="39">
        <v>3</v>
      </c>
      <c r="G32" s="40">
        <f t="shared" si="8"/>
        <v>695</v>
      </c>
      <c r="H32" s="41">
        <f t="shared" si="34"/>
        <v>695</v>
      </c>
      <c r="I32" s="41">
        <f t="shared" si="34"/>
        <v>834</v>
      </c>
      <c r="J32" s="41">
        <f t="shared" si="34"/>
        <v>973</v>
      </c>
      <c r="K32" s="41">
        <f t="shared" si="34"/>
        <v>1112</v>
      </c>
      <c r="L32" s="42"/>
      <c r="M32" s="43"/>
      <c r="N32" s="79">
        <f t="shared" si="1"/>
        <v>5560</v>
      </c>
      <c r="O32" s="44" t="s">
        <v>49</v>
      </c>
      <c r="P32" s="44">
        <v>39</v>
      </c>
      <c r="Q32" s="45">
        <f t="shared" si="9"/>
        <v>200</v>
      </c>
      <c r="R32" s="45">
        <f t="shared" si="2"/>
        <v>2</v>
      </c>
      <c r="S32" s="45">
        <f t="shared" si="35"/>
        <v>278</v>
      </c>
      <c r="T32" s="46">
        <v>1</v>
      </c>
      <c r="U32" s="45">
        <f t="shared" si="11"/>
        <v>39</v>
      </c>
      <c r="V32" s="45">
        <f t="shared" si="12"/>
        <v>47</v>
      </c>
      <c r="W32" s="45">
        <f t="shared" si="13"/>
        <v>55</v>
      </c>
      <c r="X32" s="45">
        <f t="shared" si="14"/>
        <v>63</v>
      </c>
      <c r="Y32" s="46">
        <v>0.85</v>
      </c>
      <c r="Z32" s="45">
        <v>2</v>
      </c>
      <c r="AA32" s="45">
        <f t="shared" si="4"/>
        <v>104</v>
      </c>
      <c r="AB32" s="62">
        <v>1.3</v>
      </c>
      <c r="AC32" s="45">
        <f t="shared" si="5"/>
        <v>400</v>
      </c>
      <c r="AD32" s="62">
        <v>1</v>
      </c>
      <c r="BB32" s="108">
        <v>11</v>
      </c>
      <c r="BC32" s="109">
        <f t="shared" si="44"/>
        <v>501</v>
      </c>
      <c r="BF32" s="110"/>
      <c r="BG32" s="110"/>
    </row>
    <row r="33" spans="1:59" ht="12" x14ac:dyDescent="0.3">
      <c r="A33" s="51">
        <v>32</v>
      </c>
      <c r="B33" s="51" t="s">
        <v>81</v>
      </c>
      <c r="C33" s="50">
        <v>8</v>
      </c>
      <c r="D33" s="91">
        <f t="shared" si="7"/>
        <v>198</v>
      </c>
      <c r="E33" s="50">
        <v>7</v>
      </c>
      <c r="F33" s="50">
        <v>3</v>
      </c>
      <c r="G33" s="52">
        <f t="shared" si="8"/>
        <v>710</v>
      </c>
      <c r="H33" s="56">
        <f t="shared" si="34"/>
        <v>710</v>
      </c>
      <c r="I33" s="56">
        <f t="shared" si="34"/>
        <v>852</v>
      </c>
      <c r="J33" s="56">
        <f t="shared" si="34"/>
        <v>994</v>
      </c>
      <c r="K33" s="56">
        <f t="shared" si="34"/>
        <v>1136</v>
      </c>
      <c r="L33" s="53"/>
      <c r="M33" s="54"/>
      <c r="N33" s="80">
        <f t="shared" si="1"/>
        <v>5680</v>
      </c>
      <c r="O33" s="55" t="s">
        <v>49</v>
      </c>
      <c r="P33" s="55">
        <v>42</v>
      </c>
      <c r="Q33" s="56">
        <f t="shared" si="9"/>
        <v>200</v>
      </c>
      <c r="R33" s="56">
        <f t="shared" si="2"/>
        <v>2</v>
      </c>
      <c r="S33" s="56">
        <f t="shared" si="35"/>
        <v>284</v>
      </c>
      <c r="T33" s="57">
        <v>1</v>
      </c>
      <c r="U33" s="56">
        <f t="shared" si="11"/>
        <v>40</v>
      </c>
      <c r="V33" s="56">
        <f t="shared" si="12"/>
        <v>48</v>
      </c>
      <c r="W33" s="56">
        <f t="shared" si="13"/>
        <v>56</v>
      </c>
      <c r="X33" s="56">
        <f t="shared" si="14"/>
        <v>64</v>
      </c>
      <c r="Y33" s="57">
        <v>0.85</v>
      </c>
      <c r="Z33" s="56">
        <v>2</v>
      </c>
      <c r="AA33" s="56">
        <f t="shared" si="4"/>
        <v>104</v>
      </c>
      <c r="AB33" s="62">
        <v>1.3</v>
      </c>
      <c r="AC33" s="56">
        <f t="shared" si="5"/>
        <v>400</v>
      </c>
      <c r="AD33" s="62">
        <v>1</v>
      </c>
      <c r="BB33" s="108">
        <v>12</v>
      </c>
      <c r="BC33" s="109">
        <f t="shared" si="44"/>
        <v>551</v>
      </c>
      <c r="BF33" s="110"/>
      <c r="BG33" s="110"/>
    </row>
    <row r="34" spans="1:59" ht="12" x14ac:dyDescent="0.3">
      <c r="A34" s="51">
        <v>33</v>
      </c>
      <c r="B34" s="51" t="s">
        <v>82</v>
      </c>
      <c r="C34" s="50">
        <v>8</v>
      </c>
      <c r="D34" s="91">
        <f t="shared" si="7"/>
        <v>203</v>
      </c>
      <c r="E34" s="50">
        <v>7</v>
      </c>
      <c r="F34" s="50">
        <v>3</v>
      </c>
      <c r="G34" s="52">
        <f t="shared" si="8"/>
        <v>725</v>
      </c>
      <c r="H34" s="56">
        <f t="shared" si="34"/>
        <v>725</v>
      </c>
      <c r="I34" s="56">
        <f t="shared" si="34"/>
        <v>870</v>
      </c>
      <c r="J34" s="56">
        <f t="shared" si="34"/>
        <v>1015</v>
      </c>
      <c r="K34" s="56">
        <f t="shared" si="34"/>
        <v>1160</v>
      </c>
      <c r="L34" s="53"/>
      <c r="M34" s="54"/>
      <c r="N34" s="80">
        <f t="shared" si="1"/>
        <v>5800</v>
      </c>
      <c r="O34" s="55" t="s">
        <v>49</v>
      </c>
      <c r="P34" s="55">
        <v>45</v>
      </c>
      <c r="Q34" s="56">
        <f t="shared" si="9"/>
        <v>200</v>
      </c>
      <c r="R34" s="56">
        <f t="shared" si="2"/>
        <v>2</v>
      </c>
      <c r="S34" s="56">
        <f t="shared" si="35"/>
        <v>290</v>
      </c>
      <c r="T34" s="57">
        <v>1</v>
      </c>
      <c r="U34" s="56">
        <f t="shared" si="11"/>
        <v>41</v>
      </c>
      <c r="V34" s="56">
        <f t="shared" si="12"/>
        <v>49</v>
      </c>
      <c r="W34" s="56">
        <f t="shared" si="13"/>
        <v>57</v>
      </c>
      <c r="X34" s="56">
        <f t="shared" si="14"/>
        <v>65</v>
      </c>
      <c r="Y34" s="57">
        <v>0.85</v>
      </c>
      <c r="Z34" s="56">
        <v>2</v>
      </c>
      <c r="AA34" s="56">
        <f t="shared" si="4"/>
        <v>104</v>
      </c>
      <c r="AB34" s="62">
        <v>1.3</v>
      </c>
      <c r="AC34" s="56">
        <f t="shared" si="5"/>
        <v>400</v>
      </c>
      <c r="AD34" s="62">
        <v>1</v>
      </c>
      <c r="BB34" s="108">
        <v>13</v>
      </c>
      <c r="BC34" s="109">
        <f t="shared" si="44"/>
        <v>606</v>
      </c>
      <c r="BF34" s="110"/>
      <c r="BG34" s="110"/>
    </row>
    <row r="35" spans="1:59" ht="12" x14ac:dyDescent="0.3">
      <c r="A35" s="51">
        <v>34</v>
      </c>
      <c r="B35" s="51" t="s">
        <v>83</v>
      </c>
      <c r="C35" s="50">
        <v>8</v>
      </c>
      <c r="D35" s="91">
        <f t="shared" si="7"/>
        <v>207</v>
      </c>
      <c r="E35" s="50">
        <v>7</v>
      </c>
      <c r="F35" s="50">
        <v>3</v>
      </c>
      <c r="G35" s="52">
        <f t="shared" si="8"/>
        <v>740</v>
      </c>
      <c r="H35" s="56">
        <f t="shared" si="34"/>
        <v>740</v>
      </c>
      <c r="I35" s="56">
        <f t="shared" si="34"/>
        <v>888</v>
      </c>
      <c r="J35" s="56">
        <f t="shared" si="34"/>
        <v>1036</v>
      </c>
      <c r="K35" s="56">
        <f t="shared" si="34"/>
        <v>1184</v>
      </c>
      <c r="L35" s="53"/>
      <c r="M35" s="54"/>
      <c r="N35" s="80">
        <f t="shared" si="1"/>
        <v>5920</v>
      </c>
      <c r="O35" s="55" t="s">
        <v>49</v>
      </c>
      <c r="P35" s="55">
        <v>48</v>
      </c>
      <c r="Q35" s="56">
        <f t="shared" ref="Q35:Q66" si="45">HLOOKUP(O35,$AG$1:$AN$3,2,FALSE)</f>
        <v>200</v>
      </c>
      <c r="R35" s="56">
        <f t="shared" si="2"/>
        <v>2</v>
      </c>
      <c r="S35" s="56">
        <f t="shared" si="35"/>
        <v>296</v>
      </c>
      <c r="T35" s="57">
        <v>1</v>
      </c>
      <c r="U35" s="56">
        <f t="shared" si="11"/>
        <v>41</v>
      </c>
      <c r="V35" s="56">
        <f t="shared" si="12"/>
        <v>50</v>
      </c>
      <c r="W35" s="56">
        <f t="shared" si="13"/>
        <v>58</v>
      </c>
      <c r="X35" s="56">
        <f t="shared" si="14"/>
        <v>67</v>
      </c>
      <c r="Y35" s="57">
        <v>0.85</v>
      </c>
      <c r="Z35" s="56">
        <v>2</v>
      </c>
      <c r="AA35" s="56">
        <f t="shared" si="4"/>
        <v>104</v>
      </c>
      <c r="AB35" s="62">
        <v>1.3</v>
      </c>
      <c r="AC35" s="56">
        <f t="shared" si="5"/>
        <v>400</v>
      </c>
      <c r="AD35" s="62">
        <v>1</v>
      </c>
      <c r="BB35" s="108">
        <v>14</v>
      </c>
      <c r="BC35" s="109">
        <f t="shared" si="44"/>
        <v>666</v>
      </c>
      <c r="BF35" s="110"/>
      <c r="BG35" s="110"/>
    </row>
    <row r="36" spans="1:59" ht="12" x14ac:dyDescent="0.3">
      <c r="A36" s="51">
        <v>35</v>
      </c>
      <c r="B36" s="51" t="s">
        <v>84</v>
      </c>
      <c r="C36" s="50">
        <v>8</v>
      </c>
      <c r="D36" s="91">
        <f t="shared" si="7"/>
        <v>211</v>
      </c>
      <c r="E36" s="50">
        <v>7</v>
      </c>
      <c r="F36" s="50">
        <v>3</v>
      </c>
      <c r="G36" s="52">
        <f t="shared" si="8"/>
        <v>755</v>
      </c>
      <c r="H36" s="56">
        <f t="shared" si="34"/>
        <v>755</v>
      </c>
      <c r="I36" s="56">
        <f t="shared" si="34"/>
        <v>906</v>
      </c>
      <c r="J36" s="56">
        <f t="shared" si="34"/>
        <v>1057</v>
      </c>
      <c r="K36" s="56">
        <f t="shared" si="34"/>
        <v>1208</v>
      </c>
      <c r="L36" s="53"/>
      <c r="M36" s="54"/>
      <c r="N36" s="80">
        <f t="shared" si="1"/>
        <v>6040</v>
      </c>
      <c r="O36" s="55" t="s">
        <v>49</v>
      </c>
      <c r="P36" s="55">
        <v>51</v>
      </c>
      <c r="Q36" s="56">
        <f t="shared" si="45"/>
        <v>200</v>
      </c>
      <c r="R36" s="56">
        <f t="shared" si="2"/>
        <v>2</v>
      </c>
      <c r="S36" s="56">
        <f t="shared" si="35"/>
        <v>302</v>
      </c>
      <c r="T36" s="57">
        <v>1</v>
      </c>
      <c r="U36" s="56">
        <f t="shared" si="11"/>
        <v>42</v>
      </c>
      <c r="V36" s="56">
        <f t="shared" si="12"/>
        <v>51</v>
      </c>
      <c r="W36" s="56">
        <f t="shared" si="13"/>
        <v>59</v>
      </c>
      <c r="X36" s="56">
        <f t="shared" si="14"/>
        <v>68</v>
      </c>
      <c r="Y36" s="57">
        <v>0.85</v>
      </c>
      <c r="Z36" s="56">
        <v>2</v>
      </c>
      <c r="AA36" s="56">
        <f t="shared" si="4"/>
        <v>104</v>
      </c>
      <c r="AB36" s="62">
        <v>1.3</v>
      </c>
      <c r="AC36" s="56">
        <f t="shared" si="5"/>
        <v>400</v>
      </c>
      <c r="AD36" s="62">
        <v>1</v>
      </c>
      <c r="BB36" s="108">
        <v>15</v>
      </c>
      <c r="BC36" s="109">
        <f t="shared" si="44"/>
        <v>732</v>
      </c>
      <c r="BF36" s="110"/>
      <c r="BG36" s="110"/>
    </row>
    <row r="37" spans="1:59" ht="12" x14ac:dyDescent="0.3">
      <c r="A37" s="51">
        <v>36</v>
      </c>
      <c r="B37" s="51" t="s">
        <v>85</v>
      </c>
      <c r="C37" s="50">
        <v>8</v>
      </c>
      <c r="D37" s="91">
        <f t="shared" si="7"/>
        <v>215</v>
      </c>
      <c r="E37" s="50">
        <v>7</v>
      </c>
      <c r="F37" s="50">
        <v>3</v>
      </c>
      <c r="G37" s="52">
        <f t="shared" si="8"/>
        <v>770</v>
      </c>
      <c r="H37" s="56">
        <f t="shared" si="34"/>
        <v>770</v>
      </c>
      <c r="I37" s="56">
        <f t="shared" si="34"/>
        <v>924</v>
      </c>
      <c r="J37" s="56">
        <f t="shared" si="34"/>
        <v>1078</v>
      </c>
      <c r="K37" s="56">
        <f t="shared" si="34"/>
        <v>1232</v>
      </c>
      <c r="L37" s="53"/>
      <c r="M37" s="54"/>
      <c r="N37" s="80">
        <f t="shared" si="1"/>
        <v>6160</v>
      </c>
      <c r="O37" s="55" t="s">
        <v>49</v>
      </c>
      <c r="P37" s="55">
        <v>54</v>
      </c>
      <c r="Q37" s="56">
        <f t="shared" si="45"/>
        <v>200</v>
      </c>
      <c r="R37" s="56">
        <f t="shared" si="2"/>
        <v>2</v>
      </c>
      <c r="S37" s="56">
        <f t="shared" si="35"/>
        <v>308</v>
      </c>
      <c r="T37" s="57">
        <v>1</v>
      </c>
      <c r="U37" s="56">
        <f t="shared" si="11"/>
        <v>43</v>
      </c>
      <c r="V37" s="56">
        <f t="shared" si="12"/>
        <v>52</v>
      </c>
      <c r="W37" s="56">
        <f t="shared" si="13"/>
        <v>61</v>
      </c>
      <c r="X37" s="56">
        <f t="shared" si="14"/>
        <v>69</v>
      </c>
      <c r="Y37" s="57">
        <v>0.85</v>
      </c>
      <c r="Z37" s="56">
        <v>2</v>
      </c>
      <c r="AA37" s="56">
        <f t="shared" si="4"/>
        <v>104</v>
      </c>
      <c r="AB37" s="62">
        <v>1.3</v>
      </c>
      <c r="AC37" s="56">
        <f t="shared" si="5"/>
        <v>400</v>
      </c>
      <c r="AD37" s="62">
        <v>1</v>
      </c>
      <c r="BB37" s="108">
        <v>16</v>
      </c>
      <c r="BC37" s="109">
        <f t="shared" si="44"/>
        <v>805</v>
      </c>
      <c r="BF37" s="110"/>
      <c r="BG37" s="110"/>
    </row>
    <row r="38" spans="1:59" ht="12" x14ac:dyDescent="0.3">
      <c r="A38" s="51">
        <v>37</v>
      </c>
      <c r="B38" s="51" t="s">
        <v>86</v>
      </c>
      <c r="C38" s="50">
        <v>8</v>
      </c>
      <c r="D38" s="91">
        <f t="shared" si="7"/>
        <v>219</v>
      </c>
      <c r="E38" s="50">
        <v>7</v>
      </c>
      <c r="F38" s="50">
        <v>3</v>
      </c>
      <c r="G38" s="52">
        <f t="shared" si="8"/>
        <v>785</v>
      </c>
      <c r="H38" s="56">
        <f t="shared" si="34"/>
        <v>785</v>
      </c>
      <c r="I38" s="56">
        <f t="shared" si="34"/>
        <v>942</v>
      </c>
      <c r="J38" s="56">
        <f t="shared" si="34"/>
        <v>1099</v>
      </c>
      <c r="K38" s="56">
        <f t="shared" si="34"/>
        <v>1256</v>
      </c>
      <c r="L38" s="53"/>
      <c r="M38" s="54"/>
      <c r="N38" s="80">
        <f t="shared" si="1"/>
        <v>6280</v>
      </c>
      <c r="O38" s="55" t="s">
        <v>49</v>
      </c>
      <c r="P38" s="55">
        <v>57</v>
      </c>
      <c r="Q38" s="56">
        <f t="shared" si="45"/>
        <v>200</v>
      </c>
      <c r="R38" s="56">
        <f t="shared" si="2"/>
        <v>2</v>
      </c>
      <c r="S38" s="56">
        <f t="shared" si="35"/>
        <v>314</v>
      </c>
      <c r="T38" s="57">
        <v>1</v>
      </c>
      <c r="U38" s="56">
        <f t="shared" si="11"/>
        <v>44</v>
      </c>
      <c r="V38" s="56">
        <f t="shared" si="12"/>
        <v>53</v>
      </c>
      <c r="W38" s="56">
        <f t="shared" si="13"/>
        <v>62</v>
      </c>
      <c r="X38" s="56">
        <f t="shared" si="14"/>
        <v>71</v>
      </c>
      <c r="Y38" s="57">
        <v>0.85</v>
      </c>
      <c r="Z38" s="56">
        <v>2</v>
      </c>
      <c r="AA38" s="56">
        <f t="shared" si="4"/>
        <v>104</v>
      </c>
      <c r="AB38" s="62">
        <v>1.3</v>
      </c>
      <c r="AC38" s="56">
        <f t="shared" si="5"/>
        <v>400</v>
      </c>
      <c r="AD38" s="62">
        <v>1</v>
      </c>
      <c r="BB38" s="108">
        <v>17</v>
      </c>
      <c r="BC38" s="109">
        <f t="shared" si="44"/>
        <v>885</v>
      </c>
      <c r="BF38" s="110"/>
      <c r="BG38" s="110"/>
    </row>
    <row r="39" spans="1:59" ht="12" x14ac:dyDescent="0.3">
      <c r="A39" s="51">
        <v>38</v>
      </c>
      <c r="B39" s="51" t="s">
        <v>240</v>
      </c>
      <c r="C39" s="50">
        <v>8</v>
      </c>
      <c r="D39" s="91">
        <f t="shared" si="7"/>
        <v>224</v>
      </c>
      <c r="E39" s="50">
        <v>7</v>
      </c>
      <c r="F39" s="50">
        <v>3</v>
      </c>
      <c r="G39" s="52">
        <f t="shared" ref="G39:G41" si="46">INT(S39*2.5)</f>
        <v>800</v>
      </c>
      <c r="H39" s="56">
        <f t="shared" si="34"/>
        <v>800</v>
      </c>
      <c r="I39" s="56">
        <f t="shared" si="34"/>
        <v>960</v>
      </c>
      <c r="J39" s="56">
        <f t="shared" si="34"/>
        <v>1120</v>
      </c>
      <c r="K39" s="56">
        <f t="shared" si="34"/>
        <v>1280</v>
      </c>
      <c r="L39" s="53"/>
      <c r="M39" s="54"/>
      <c r="N39" s="80">
        <f t="shared" si="1"/>
        <v>6400</v>
      </c>
      <c r="O39" s="55" t="s">
        <v>49</v>
      </c>
      <c r="P39" s="55">
        <v>60</v>
      </c>
      <c r="Q39" s="56">
        <f t="shared" si="45"/>
        <v>200</v>
      </c>
      <c r="R39" s="56">
        <f t="shared" si="2"/>
        <v>2</v>
      </c>
      <c r="S39" s="56">
        <f t="shared" ref="S39:S41" si="47">INT((Q39+(P39*R39))*T39)</f>
        <v>320</v>
      </c>
      <c r="T39" s="57">
        <v>1</v>
      </c>
      <c r="U39" s="56">
        <f t="shared" ref="U39:U41" si="48">INT((H39/15)*$Y39)</f>
        <v>45</v>
      </c>
      <c r="V39" s="56">
        <f t="shared" ref="V39:V41" si="49">INT((I39/15)*$Y39)</f>
        <v>54</v>
      </c>
      <c r="W39" s="56">
        <f t="shared" ref="W39:W41" si="50">INT((J39/15)*$Y39)</f>
        <v>63</v>
      </c>
      <c r="X39" s="56">
        <f t="shared" ref="X39:X41" si="51">INT((K39/15)*$Y39)</f>
        <v>72</v>
      </c>
      <c r="Y39" s="57">
        <v>0.85</v>
      </c>
      <c r="Z39" s="56">
        <v>2</v>
      </c>
      <c r="AA39" s="56">
        <f t="shared" si="4"/>
        <v>104</v>
      </c>
      <c r="AB39" s="62">
        <v>1.3</v>
      </c>
      <c r="AC39" s="56">
        <f t="shared" si="5"/>
        <v>400</v>
      </c>
      <c r="AD39" s="62">
        <v>1</v>
      </c>
      <c r="BB39" s="108">
        <v>18</v>
      </c>
      <c r="BC39" s="109">
        <f t="shared" si="44"/>
        <v>973</v>
      </c>
      <c r="BF39" s="110"/>
      <c r="BG39" s="110"/>
    </row>
    <row r="40" spans="1:59" ht="12" x14ac:dyDescent="0.3">
      <c r="A40" s="51">
        <v>39</v>
      </c>
      <c r="B40" s="51" t="s">
        <v>241</v>
      </c>
      <c r="C40" s="50">
        <v>8</v>
      </c>
      <c r="D40" s="91">
        <f t="shared" si="7"/>
        <v>239</v>
      </c>
      <c r="E40" s="50">
        <v>7</v>
      </c>
      <c r="F40" s="50">
        <v>3</v>
      </c>
      <c r="G40" s="52">
        <f t="shared" si="46"/>
        <v>855</v>
      </c>
      <c r="H40" s="56">
        <f t="shared" si="34"/>
        <v>855</v>
      </c>
      <c r="I40" s="56">
        <f t="shared" si="34"/>
        <v>1026</v>
      </c>
      <c r="J40" s="56">
        <f t="shared" si="34"/>
        <v>1197</v>
      </c>
      <c r="K40" s="56">
        <f t="shared" si="34"/>
        <v>1368</v>
      </c>
      <c r="L40" s="53"/>
      <c r="M40" s="54"/>
      <c r="N40" s="80">
        <f t="shared" si="1"/>
        <v>6840</v>
      </c>
      <c r="O40" s="55" t="s">
        <v>4</v>
      </c>
      <c r="P40" s="55">
        <v>1</v>
      </c>
      <c r="Q40" s="56">
        <f t="shared" si="45"/>
        <v>340</v>
      </c>
      <c r="R40" s="56">
        <f t="shared" si="2"/>
        <v>2</v>
      </c>
      <c r="S40" s="56">
        <f t="shared" si="47"/>
        <v>342</v>
      </c>
      <c r="T40" s="57">
        <v>1</v>
      </c>
      <c r="U40" s="56">
        <f t="shared" si="48"/>
        <v>48</v>
      </c>
      <c r="V40" s="56">
        <f t="shared" si="49"/>
        <v>58</v>
      </c>
      <c r="W40" s="56">
        <f t="shared" si="50"/>
        <v>67</v>
      </c>
      <c r="X40" s="56">
        <f t="shared" si="51"/>
        <v>77</v>
      </c>
      <c r="Y40" s="57">
        <v>0.85</v>
      </c>
      <c r="Z40" s="56">
        <v>2</v>
      </c>
      <c r="AA40" s="56">
        <f t="shared" si="4"/>
        <v>104</v>
      </c>
      <c r="AB40" s="62">
        <v>1.3</v>
      </c>
      <c r="AC40" s="56">
        <f t="shared" si="5"/>
        <v>400</v>
      </c>
      <c r="AD40" s="62">
        <v>1</v>
      </c>
      <c r="BB40" s="108">
        <v>19</v>
      </c>
      <c r="BC40" s="109">
        <f t="shared" si="44"/>
        <v>1070</v>
      </c>
      <c r="BF40" s="110"/>
      <c r="BG40" s="110"/>
    </row>
    <row r="41" spans="1:59" ht="12" x14ac:dyDescent="0.3">
      <c r="A41" s="65">
        <v>40</v>
      </c>
      <c r="B41" s="65" t="s">
        <v>242</v>
      </c>
      <c r="C41" s="64">
        <v>8</v>
      </c>
      <c r="D41" s="92">
        <f t="shared" si="7"/>
        <v>242</v>
      </c>
      <c r="E41" s="64">
        <v>7</v>
      </c>
      <c r="F41" s="64">
        <v>3</v>
      </c>
      <c r="G41" s="70">
        <f t="shared" si="46"/>
        <v>865</v>
      </c>
      <c r="H41" s="71">
        <f t="shared" si="34"/>
        <v>865</v>
      </c>
      <c r="I41" s="71">
        <f t="shared" si="34"/>
        <v>1038</v>
      </c>
      <c r="J41" s="71">
        <f t="shared" si="34"/>
        <v>1211</v>
      </c>
      <c r="K41" s="71">
        <f t="shared" si="34"/>
        <v>1384</v>
      </c>
      <c r="L41" s="66"/>
      <c r="M41" s="67"/>
      <c r="N41" s="81">
        <f t="shared" si="1"/>
        <v>6920</v>
      </c>
      <c r="O41" s="68" t="s">
        <v>4</v>
      </c>
      <c r="P41" s="68">
        <v>3</v>
      </c>
      <c r="Q41" s="71">
        <f t="shared" si="45"/>
        <v>340</v>
      </c>
      <c r="R41" s="71">
        <f t="shared" si="2"/>
        <v>2</v>
      </c>
      <c r="S41" s="71">
        <f t="shared" si="47"/>
        <v>346</v>
      </c>
      <c r="T41" s="69">
        <v>1</v>
      </c>
      <c r="U41" s="71">
        <f t="shared" si="48"/>
        <v>49</v>
      </c>
      <c r="V41" s="71">
        <f t="shared" si="49"/>
        <v>58</v>
      </c>
      <c r="W41" s="71">
        <f t="shared" si="50"/>
        <v>68</v>
      </c>
      <c r="X41" s="71">
        <f t="shared" si="51"/>
        <v>78</v>
      </c>
      <c r="Y41" s="69">
        <v>0.85</v>
      </c>
      <c r="Z41" s="71">
        <v>3</v>
      </c>
      <c r="AA41" s="71">
        <f t="shared" si="4"/>
        <v>234</v>
      </c>
      <c r="AB41" s="62">
        <v>1.9500000000000002</v>
      </c>
      <c r="AC41" s="71">
        <f t="shared" si="5"/>
        <v>600</v>
      </c>
      <c r="AD41" s="62">
        <v>1.5</v>
      </c>
      <c r="BB41" s="108">
        <v>20</v>
      </c>
      <c r="BC41" s="109">
        <f t="shared" si="44"/>
        <v>1177</v>
      </c>
      <c r="BF41" s="110"/>
      <c r="BG41" s="110"/>
    </row>
    <row r="42" spans="1:59" ht="12" x14ac:dyDescent="0.3">
      <c r="A42" s="38">
        <v>41</v>
      </c>
      <c r="B42" s="38" t="s">
        <v>279</v>
      </c>
      <c r="C42" s="39">
        <v>9</v>
      </c>
      <c r="D42" s="90">
        <f t="shared" si="7"/>
        <v>246</v>
      </c>
      <c r="E42" s="39">
        <v>7</v>
      </c>
      <c r="F42" s="39">
        <v>3</v>
      </c>
      <c r="G42" s="40">
        <f t="shared" si="8"/>
        <v>880</v>
      </c>
      <c r="H42" s="41">
        <f t="shared" ref="H42:K61" si="52">INT(IFERROR(VLOOKUP(H$1,$AP:$AU,2,FALSE)*$G42,0))</f>
        <v>880</v>
      </c>
      <c r="I42" s="41">
        <f t="shared" si="52"/>
        <v>1056</v>
      </c>
      <c r="J42" s="41">
        <f t="shared" si="52"/>
        <v>1232</v>
      </c>
      <c r="K42" s="41">
        <f t="shared" si="52"/>
        <v>1408</v>
      </c>
      <c r="L42" s="42"/>
      <c r="M42" s="43"/>
      <c r="N42" s="79">
        <f t="shared" si="1"/>
        <v>7920</v>
      </c>
      <c r="O42" s="44" t="s">
        <v>4</v>
      </c>
      <c r="P42" s="44">
        <v>6</v>
      </c>
      <c r="Q42" s="45">
        <f t="shared" si="45"/>
        <v>340</v>
      </c>
      <c r="R42" s="45">
        <f t="shared" si="2"/>
        <v>2</v>
      </c>
      <c r="S42" s="45">
        <f t="shared" si="35"/>
        <v>352</v>
      </c>
      <c r="T42" s="46">
        <v>1</v>
      </c>
      <c r="U42" s="45">
        <f t="shared" si="11"/>
        <v>46</v>
      </c>
      <c r="V42" s="45">
        <f t="shared" si="12"/>
        <v>56</v>
      </c>
      <c r="W42" s="45">
        <f t="shared" si="13"/>
        <v>65</v>
      </c>
      <c r="X42" s="45">
        <f t="shared" si="14"/>
        <v>75</v>
      </c>
      <c r="Y42" s="46">
        <v>0.8</v>
      </c>
      <c r="Z42" s="45">
        <v>2</v>
      </c>
      <c r="AA42" s="45">
        <f t="shared" si="4"/>
        <v>126</v>
      </c>
      <c r="AB42" s="62">
        <v>1.4</v>
      </c>
      <c r="AC42" s="45">
        <f t="shared" si="5"/>
        <v>450</v>
      </c>
      <c r="AD42" s="62">
        <v>1</v>
      </c>
      <c r="BB42" s="108">
        <v>21</v>
      </c>
      <c r="BC42" s="109">
        <f t="shared" si="44"/>
        <v>1294</v>
      </c>
      <c r="BF42" s="110"/>
      <c r="BG42" s="110"/>
    </row>
    <row r="43" spans="1:59" ht="12" x14ac:dyDescent="0.3">
      <c r="A43" s="51">
        <v>42</v>
      </c>
      <c r="B43" s="51" t="s">
        <v>87</v>
      </c>
      <c r="C43" s="50">
        <v>9</v>
      </c>
      <c r="D43" s="91">
        <f t="shared" si="7"/>
        <v>250</v>
      </c>
      <c r="E43" s="50">
        <v>7</v>
      </c>
      <c r="F43" s="50">
        <v>3</v>
      </c>
      <c r="G43" s="52">
        <f t="shared" si="8"/>
        <v>895</v>
      </c>
      <c r="H43" s="56">
        <f t="shared" si="52"/>
        <v>895</v>
      </c>
      <c r="I43" s="56">
        <f t="shared" si="52"/>
        <v>1074</v>
      </c>
      <c r="J43" s="56">
        <f t="shared" si="52"/>
        <v>1253</v>
      </c>
      <c r="K43" s="56">
        <f t="shared" si="52"/>
        <v>1432</v>
      </c>
      <c r="L43" s="53"/>
      <c r="M43" s="54"/>
      <c r="N43" s="80">
        <f t="shared" si="1"/>
        <v>8055</v>
      </c>
      <c r="O43" s="55" t="s">
        <v>4</v>
      </c>
      <c r="P43" s="55">
        <v>9</v>
      </c>
      <c r="Q43" s="56">
        <f t="shared" si="45"/>
        <v>340</v>
      </c>
      <c r="R43" s="56">
        <f t="shared" si="2"/>
        <v>2</v>
      </c>
      <c r="S43" s="56">
        <f t="shared" si="35"/>
        <v>358</v>
      </c>
      <c r="T43" s="57">
        <v>1</v>
      </c>
      <c r="U43" s="56">
        <f t="shared" si="11"/>
        <v>47</v>
      </c>
      <c r="V43" s="56">
        <f t="shared" si="12"/>
        <v>57</v>
      </c>
      <c r="W43" s="56">
        <f t="shared" si="13"/>
        <v>66</v>
      </c>
      <c r="X43" s="56">
        <f t="shared" si="14"/>
        <v>76</v>
      </c>
      <c r="Y43" s="57">
        <v>0.8</v>
      </c>
      <c r="Z43" s="56">
        <v>2</v>
      </c>
      <c r="AA43" s="56">
        <f t="shared" si="4"/>
        <v>126</v>
      </c>
      <c r="AB43" s="62">
        <v>1.4</v>
      </c>
      <c r="AC43" s="56">
        <f t="shared" si="5"/>
        <v>450</v>
      </c>
      <c r="AD43" s="62">
        <v>1</v>
      </c>
      <c r="BB43" s="108">
        <v>22</v>
      </c>
      <c r="BC43" s="109">
        <f t="shared" si="44"/>
        <v>1423</v>
      </c>
      <c r="BF43" s="110"/>
      <c r="BG43" s="110"/>
    </row>
    <row r="44" spans="1:59" ht="12" x14ac:dyDescent="0.3">
      <c r="A44" s="51">
        <v>43</v>
      </c>
      <c r="B44" s="51" t="s">
        <v>88</v>
      </c>
      <c r="C44" s="50">
        <v>9</v>
      </c>
      <c r="D44" s="91">
        <f t="shared" si="7"/>
        <v>252</v>
      </c>
      <c r="E44" s="50">
        <v>7</v>
      </c>
      <c r="F44" s="50">
        <v>3</v>
      </c>
      <c r="G44" s="52">
        <f t="shared" si="8"/>
        <v>900</v>
      </c>
      <c r="H44" s="56">
        <f t="shared" si="52"/>
        <v>900</v>
      </c>
      <c r="I44" s="56">
        <f t="shared" si="52"/>
        <v>1080</v>
      </c>
      <c r="J44" s="56">
        <f t="shared" si="52"/>
        <v>1260</v>
      </c>
      <c r="K44" s="56">
        <f t="shared" si="52"/>
        <v>1440</v>
      </c>
      <c r="L44" s="53"/>
      <c r="M44" s="54"/>
      <c r="N44" s="80">
        <f t="shared" si="1"/>
        <v>8100</v>
      </c>
      <c r="O44" s="55" t="s">
        <v>4</v>
      </c>
      <c r="P44" s="55">
        <v>10</v>
      </c>
      <c r="Q44" s="56">
        <f t="shared" si="45"/>
        <v>340</v>
      </c>
      <c r="R44" s="56">
        <f t="shared" si="2"/>
        <v>2</v>
      </c>
      <c r="S44" s="56">
        <f t="shared" si="35"/>
        <v>360</v>
      </c>
      <c r="T44" s="57">
        <v>1</v>
      </c>
      <c r="U44" s="56">
        <f t="shared" si="11"/>
        <v>48</v>
      </c>
      <c r="V44" s="56">
        <f t="shared" si="12"/>
        <v>57</v>
      </c>
      <c r="W44" s="56">
        <f t="shared" si="13"/>
        <v>67</v>
      </c>
      <c r="X44" s="56">
        <f t="shared" si="14"/>
        <v>76</v>
      </c>
      <c r="Y44" s="57">
        <v>0.8</v>
      </c>
      <c r="Z44" s="56">
        <v>2</v>
      </c>
      <c r="AA44" s="56">
        <f t="shared" si="4"/>
        <v>126</v>
      </c>
      <c r="AB44" s="62">
        <v>1.4</v>
      </c>
      <c r="AC44" s="56">
        <f t="shared" si="5"/>
        <v>450</v>
      </c>
      <c r="AD44" s="62">
        <v>1</v>
      </c>
      <c r="BB44" s="108">
        <v>23</v>
      </c>
      <c r="BC44" s="109">
        <f t="shared" si="44"/>
        <v>1565</v>
      </c>
      <c r="BF44" s="110"/>
      <c r="BG44" s="110"/>
    </row>
    <row r="45" spans="1:59" ht="12" x14ac:dyDescent="0.3">
      <c r="A45" s="51">
        <v>44</v>
      </c>
      <c r="B45" s="51" t="s">
        <v>89</v>
      </c>
      <c r="C45" s="50">
        <v>9</v>
      </c>
      <c r="D45" s="91">
        <f t="shared" si="7"/>
        <v>254</v>
      </c>
      <c r="E45" s="50">
        <v>7</v>
      </c>
      <c r="F45" s="50">
        <v>3</v>
      </c>
      <c r="G45" s="52">
        <f t="shared" si="8"/>
        <v>910</v>
      </c>
      <c r="H45" s="56">
        <f t="shared" si="52"/>
        <v>910</v>
      </c>
      <c r="I45" s="56">
        <f t="shared" si="52"/>
        <v>1092</v>
      </c>
      <c r="J45" s="56">
        <f t="shared" si="52"/>
        <v>1274</v>
      </c>
      <c r="K45" s="56">
        <f t="shared" si="52"/>
        <v>1456</v>
      </c>
      <c r="L45" s="53"/>
      <c r="M45" s="54"/>
      <c r="N45" s="80">
        <f t="shared" si="1"/>
        <v>8190</v>
      </c>
      <c r="O45" s="55" t="s">
        <v>4</v>
      </c>
      <c r="P45" s="55">
        <v>12</v>
      </c>
      <c r="Q45" s="56">
        <f t="shared" si="45"/>
        <v>340</v>
      </c>
      <c r="R45" s="56">
        <f t="shared" si="2"/>
        <v>2</v>
      </c>
      <c r="S45" s="56">
        <f t="shared" si="35"/>
        <v>364</v>
      </c>
      <c r="T45" s="57">
        <v>1</v>
      </c>
      <c r="U45" s="56">
        <f t="shared" si="11"/>
        <v>48</v>
      </c>
      <c r="V45" s="56">
        <f t="shared" si="12"/>
        <v>58</v>
      </c>
      <c r="W45" s="56">
        <f t="shared" si="13"/>
        <v>67</v>
      </c>
      <c r="X45" s="56">
        <f t="shared" si="14"/>
        <v>77</v>
      </c>
      <c r="Y45" s="57">
        <v>0.8</v>
      </c>
      <c r="Z45" s="56">
        <v>2</v>
      </c>
      <c r="AA45" s="56">
        <f t="shared" si="4"/>
        <v>126</v>
      </c>
      <c r="AB45" s="62">
        <v>1.4</v>
      </c>
      <c r="AC45" s="56">
        <f t="shared" si="5"/>
        <v>450</v>
      </c>
      <c r="AD45" s="62">
        <v>1</v>
      </c>
      <c r="BB45" s="108">
        <v>24</v>
      </c>
      <c r="BC45" s="109">
        <f t="shared" si="44"/>
        <v>1721</v>
      </c>
      <c r="BF45" s="110"/>
      <c r="BG45" s="110"/>
    </row>
    <row r="46" spans="1:59" ht="12" x14ac:dyDescent="0.3">
      <c r="A46" s="51">
        <v>45</v>
      </c>
      <c r="B46" s="51" t="s">
        <v>90</v>
      </c>
      <c r="C46" s="50">
        <v>9</v>
      </c>
      <c r="D46" s="91">
        <f t="shared" si="7"/>
        <v>257</v>
      </c>
      <c r="E46" s="50">
        <v>7</v>
      </c>
      <c r="F46" s="50">
        <v>3</v>
      </c>
      <c r="G46" s="52">
        <f t="shared" si="8"/>
        <v>920</v>
      </c>
      <c r="H46" s="56">
        <f t="shared" si="52"/>
        <v>920</v>
      </c>
      <c r="I46" s="56">
        <f t="shared" si="52"/>
        <v>1104</v>
      </c>
      <c r="J46" s="56">
        <f t="shared" si="52"/>
        <v>1288</v>
      </c>
      <c r="K46" s="56">
        <f t="shared" si="52"/>
        <v>1472</v>
      </c>
      <c r="L46" s="53"/>
      <c r="M46" s="54"/>
      <c r="N46" s="80">
        <f t="shared" si="1"/>
        <v>8280</v>
      </c>
      <c r="O46" s="55" t="s">
        <v>4</v>
      </c>
      <c r="P46" s="55">
        <v>14</v>
      </c>
      <c r="Q46" s="56">
        <f t="shared" si="45"/>
        <v>340</v>
      </c>
      <c r="R46" s="56">
        <f t="shared" si="2"/>
        <v>2</v>
      </c>
      <c r="S46" s="56">
        <f t="shared" si="35"/>
        <v>368</v>
      </c>
      <c r="T46" s="57">
        <v>1</v>
      </c>
      <c r="U46" s="56">
        <f t="shared" si="11"/>
        <v>49</v>
      </c>
      <c r="V46" s="56">
        <f t="shared" si="12"/>
        <v>58</v>
      </c>
      <c r="W46" s="56">
        <f t="shared" si="13"/>
        <v>68</v>
      </c>
      <c r="X46" s="56">
        <f t="shared" si="14"/>
        <v>78</v>
      </c>
      <c r="Y46" s="57">
        <v>0.8</v>
      </c>
      <c r="Z46" s="56">
        <v>2</v>
      </c>
      <c r="AA46" s="56">
        <f t="shared" si="4"/>
        <v>126</v>
      </c>
      <c r="AB46" s="62">
        <v>1.4</v>
      </c>
      <c r="AC46" s="56">
        <f t="shared" si="5"/>
        <v>450</v>
      </c>
      <c r="AD46" s="62">
        <v>1</v>
      </c>
      <c r="AG46" s="73"/>
      <c r="AH46" s="73"/>
      <c r="AI46" s="73"/>
      <c r="BB46" s="108">
        <v>25</v>
      </c>
      <c r="BC46" s="109">
        <f t="shared" si="44"/>
        <v>1893</v>
      </c>
      <c r="BF46" s="110"/>
      <c r="BG46" s="110"/>
    </row>
    <row r="47" spans="1:59" ht="12" x14ac:dyDescent="0.3">
      <c r="A47" s="51">
        <v>46</v>
      </c>
      <c r="B47" s="51" t="s">
        <v>91</v>
      </c>
      <c r="C47" s="50">
        <v>9</v>
      </c>
      <c r="D47" s="91">
        <f t="shared" si="7"/>
        <v>260</v>
      </c>
      <c r="E47" s="50">
        <v>7</v>
      </c>
      <c r="F47" s="50">
        <v>3</v>
      </c>
      <c r="G47" s="52">
        <f t="shared" si="8"/>
        <v>930</v>
      </c>
      <c r="H47" s="56">
        <f t="shared" si="52"/>
        <v>930</v>
      </c>
      <c r="I47" s="56">
        <f t="shared" si="52"/>
        <v>1116</v>
      </c>
      <c r="J47" s="56">
        <f t="shared" si="52"/>
        <v>1302</v>
      </c>
      <c r="K47" s="56">
        <f t="shared" si="52"/>
        <v>1488</v>
      </c>
      <c r="L47" s="53"/>
      <c r="M47" s="54"/>
      <c r="N47" s="80">
        <f t="shared" si="1"/>
        <v>8370</v>
      </c>
      <c r="O47" s="55" t="s">
        <v>4</v>
      </c>
      <c r="P47" s="55">
        <v>16</v>
      </c>
      <c r="Q47" s="56">
        <f t="shared" si="45"/>
        <v>340</v>
      </c>
      <c r="R47" s="56">
        <f t="shared" si="2"/>
        <v>2</v>
      </c>
      <c r="S47" s="56">
        <f t="shared" si="35"/>
        <v>372</v>
      </c>
      <c r="T47" s="57">
        <v>1</v>
      </c>
      <c r="U47" s="56">
        <f t="shared" si="11"/>
        <v>49</v>
      </c>
      <c r="V47" s="56">
        <f t="shared" si="12"/>
        <v>59</v>
      </c>
      <c r="W47" s="56">
        <f t="shared" si="13"/>
        <v>69</v>
      </c>
      <c r="X47" s="56">
        <f t="shared" si="14"/>
        <v>79</v>
      </c>
      <c r="Y47" s="57">
        <v>0.8</v>
      </c>
      <c r="Z47" s="56">
        <v>2</v>
      </c>
      <c r="AA47" s="56">
        <f t="shared" si="4"/>
        <v>126</v>
      </c>
      <c r="AB47" s="62">
        <v>1.4</v>
      </c>
      <c r="AC47" s="56">
        <f t="shared" si="5"/>
        <v>450</v>
      </c>
      <c r="AD47" s="62">
        <v>1</v>
      </c>
      <c r="BB47" s="108">
        <v>26</v>
      </c>
      <c r="BC47" s="109">
        <f t="shared" si="44"/>
        <v>2082</v>
      </c>
      <c r="BF47" s="110"/>
      <c r="BG47" s="110"/>
    </row>
    <row r="48" spans="1:59" ht="12" x14ac:dyDescent="0.3">
      <c r="A48" s="51">
        <v>47</v>
      </c>
      <c r="B48" s="51" t="s">
        <v>92</v>
      </c>
      <c r="C48" s="50">
        <v>9</v>
      </c>
      <c r="D48" s="91">
        <f t="shared" si="7"/>
        <v>263</v>
      </c>
      <c r="E48" s="50">
        <v>7</v>
      </c>
      <c r="F48" s="50">
        <v>3</v>
      </c>
      <c r="G48" s="52">
        <f t="shared" si="8"/>
        <v>940</v>
      </c>
      <c r="H48" s="56">
        <f t="shared" si="52"/>
        <v>940</v>
      </c>
      <c r="I48" s="56">
        <f t="shared" si="52"/>
        <v>1128</v>
      </c>
      <c r="J48" s="56">
        <f t="shared" si="52"/>
        <v>1316</v>
      </c>
      <c r="K48" s="56">
        <f t="shared" si="52"/>
        <v>1504</v>
      </c>
      <c r="L48" s="53"/>
      <c r="M48" s="54"/>
      <c r="N48" s="80">
        <f t="shared" si="1"/>
        <v>8460</v>
      </c>
      <c r="O48" s="55" t="s">
        <v>4</v>
      </c>
      <c r="P48" s="55">
        <v>18</v>
      </c>
      <c r="Q48" s="56">
        <f t="shared" si="45"/>
        <v>340</v>
      </c>
      <c r="R48" s="56">
        <f t="shared" si="2"/>
        <v>2</v>
      </c>
      <c r="S48" s="56">
        <f t="shared" si="35"/>
        <v>376</v>
      </c>
      <c r="T48" s="57">
        <v>1</v>
      </c>
      <c r="U48" s="56">
        <f t="shared" si="11"/>
        <v>50</v>
      </c>
      <c r="V48" s="56">
        <f t="shared" si="12"/>
        <v>60</v>
      </c>
      <c r="W48" s="56">
        <f t="shared" si="13"/>
        <v>70</v>
      </c>
      <c r="X48" s="56">
        <f t="shared" si="14"/>
        <v>80</v>
      </c>
      <c r="Y48" s="57">
        <v>0.8</v>
      </c>
      <c r="Z48" s="56">
        <v>2</v>
      </c>
      <c r="AA48" s="56">
        <f t="shared" si="4"/>
        <v>126</v>
      </c>
      <c r="AB48" s="62">
        <v>1.4</v>
      </c>
      <c r="AC48" s="56">
        <f t="shared" si="5"/>
        <v>450</v>
      </c>
      <c r="AD48" s="62">
        <v>1</v>
      </c>
      <c r="BB48" s="108">
        <v>27</v>
      </c>
      <c r="BC48" s="109">
        <f t="shared" si="44"/>
        <v>2290</v>
      </c>
      <c r="BF48" s="110"/>
      <c r="BG48" s="110"/>
    </row>
    <row r="49" spans="1:59" ht="12" x14ac:dyDescent="0.3">
      <c r="A49" s="51">
        <v>48</v>
      </c>
      <c r="B49" s="51" t="s">
        <v>243</v>
      </c>
      <c r="C49" s="50">
        <v>9</v>
      </c>
      <c r="D49" s="91">
        <f t="shared" si="7"/>
        <v>266</v>
      </c>
      <c r="E49" s="50">
        <v>7</v>
      </c>
      <c r="F49" s="50">
        <v>3</v>
      </c>
      <c r="G49" s="52">
        <f t="shared" ref="G49:G51" si="53">INT(S49*2.5)</f>
        <v>950</v>
      </c>
      <c r="H49" s="56">
        <f t="shared" si="52"/>
        <v>950</v>
      </c>
      <c r="I49" s="56">
        <f t="shared" si="52"/>
        <v>1140</v>
      </c>
      <c r="J49" s="56">
        <f t="shared" si="52"/>
        <v>1330</v>
      </c>
      <c r="K49" s="56">
        <f t="shared" si="52"/>
        <v>1520</v>
      </c>
      <c r="L49" s="53"/>
      <c r="M49" s="54"/>
      <c r="N49" s="80">
        <f t="shared" si="1"/>
        <v>8550</v>
      </c>
      <c r="O49" s="55" t="s">
        <v>4</v>
      </c>
      <c r="P49" s="55">
        <v>20</v>
      </c>
      <c r="Q49" s="56">
        <f t="shared" si="45"/>
        <v>340</v>
      </c>
      <c r="R49" s="56">
        <f t="shared" si="2"/>
        <v>2</v>
      </c>
      <c r="S49" s="56">
        <f t="shared" ref="S49:S51" si="54">INT((Q49+(P49*R49))*T49)</f>
        <v>380</v>
      </c>
      <c r="T49" s="57">
        <v>1</v>
      </c>
      <c r="U49" s="56">
        <f t="shared" ref="U49:U51" si="55">INT((H49/15)*$Y49)</f>
        <v>50</v>
      </c>
      <c r="V49" s="56">
        <f t="shared" ref="V49:V51" si="56">INT((I49/15)*$Y49)</f>
        <v>60</v>
      </c>
      <c r="W49" s="56">
        <f t="shared" ref="W49:W51" si="57">INT((J49/15)*$Y49)</f>
        <v>70</v>
      </c>
      <c r="X49" s="56">
        <f t="shared" ref="X49:X51" si="58">INT((K49/15)*$Y49)</f>
        <v>81</v>
      </c>
      <c r="Y49" s="57">
        <v>0.8</v>
      </c>
      <c r="Z49" s="56">
        <v>2</v>
      </c>
      <c r="AA49" s="56">
        <f t="shared" si="4"/>
        <v>126</v>
      </c>
      <c r="AB49" s="62">
        <v>1.4</v>
      </c>
      <c r="AC49" s="56">
        <f t="shared" si="5"/>
        <v>450</v>
      </c>
      <c r="AD49" s="62">
        <v>1</v>
      </c>
      <c r="BB49" s="108">
        <v>28</v>
      </c>
      <c r="BC49" s="109">
        <f t="shared" si="44"/>
        <v>2519</v>
      </c>
      <c r="BF49" s="110"/>
      <c r="BG49" s="110"/>
    </row>
    <row r="50" spans="1:59" ht="12" x14ac:dyDescent="0.3">
      <c r="A50" s="51">
        <v>49</v>
      </c>
      <c r="B50" s="51" t="s">
        <v>244</v>
      </c>
      <c r="C50" s="50">
        <v>9</v>
      </c>
      <c r="D50" s="91">
        <f t="shared" si="7"/>
        <v>268</v>
      </c>
      <c r="E50" s="50">
        <v>7</v>
      </c>
      <c r="F50" s="50">
        <v>3</v>
      </c>
      <c r="G50" s="52">
        <f t="shared" si="53"/>
        <v>960</v>
      </c>
      <c r="H50" s="56">
        <f t="shared" si="52"/>
        <v>960</v>
      </c>
      <c r="I50" s="56">
        <f t="shared" si="52"/>
        <v>1152</v>
      </c>
      <c r="J50" s="56">
        <f t="shared" si="52"/>
        <v>1344</v>
      </c>
      <c r="K50" s="56">
        <f t="shared" si="52"/>
        <v>1536</v>
      </c>
      <c r="L50" s="53"/>
      <c r="M50" s="54"/>
      <c r="N50" s="80">
        <f t="shared" si="1"/>
        <v>8640</v>
      </c>
      <c r="O50" s="55" t="s">
        <v>4</v>
      </c>
      <c r="P50" s="55">
        <v>22</v>
      </c>
      <c r="Q50" s="56">
        <f t="shared" si="45"/>
        <v>340</v>
      </c>
      <c r="R50" s="56">
        <f t="shared" si="2"/>
        <v>2</v>
      </c>
      <c r="S50" s="56">
        <f t="shared" si="54"/>
        <v>384</v>
      </c>
      <c r="T50" s="57">
        <v>1</v>
      </c>
      <c r="U50" s="56">
        <f t="shared" si="55"/>
        <v>51</v>
      </c>
      <c r="V50" s="56">
        <f t="shared" si="56"/>
        <v>61</v>
      </c>
      <c r="W50" s="56">
        <f t="shared" si="57"/>
        <v>71</v>
      </c>
      <c r="X50" s="56">
        <f t="shared" si="58"/>
        <v>81</v>
      </c>
      <c r="Y50" s="57">
        <v>0.8</v>
      </c>
      <c r="Z50" s="56">
        <v>2</v>
      </c>
      <c r="AA50" s="56">
        <f t="shared" si="4"/>
        <v>126</v>
      </c>
      <c r="AB50" s="62">
        <v>1.4</v>
      </c>
      <c r="AC50" s="56">
        <f t="shared" si="5"/>
        <v>450</v>
      </c>
      <c r="AD50" s="62">
        <v>1</v>
      </c>
      <c r="BB50" s="108">
        <v>29</v>
      </c>
      <c r="BC50" s="109">
        <f t="shared" si="44"/>
        <v>2770</v>
      </c>
      <c r="BF50" s="110"/>
      <c r="BG50" s="110"/>
    </row>
    <row r="51" spans="1:59" ht="12" x14ac:dyDescent="0.3">
      <c r="A51" s="65">
        <v>50</v>
      </c>
      <c r="B51" s="65" t="s">
        <v>245</v>
      </c>
      <c r="C51" s="64">
        <v>9</v>
      </c>
      <c r="D51" s="92">
        <f t="shared" si="7"/>
        <v>271</v>
      </c>
      <c r="E51" s="64">
        <v>7</v>
      </c>
      <c r="F51" s="64">
        <v>3</v>
      </c>
      <c r="G51" s="70">
        <f t="shared" si="53"/>
        <v>970</v>
      </c>
      <c r="H51" s="71">
        <f t="shared" si="52"/>
        <v>970</v>
      </c>
      <c r="I51" s="71">
        <f t="shared" si="52"/>
        <v>1164</v>
      </c>
      <c r="J51" s="71">
        <f t="shared" si="52"/>
        <v>1358</v>
      </c>
      <c r="K51" s="71">
        <f t="shared" si="52"/>
        <v>1552</v>
      </c>
      <c r="L51" s="66"/>
      <c r="M51" s="67"/>
      <c r="N51" s="81">
        <f t="shared" si="1"/>
        <v>8730</v>
      </c>
      <c r="O51" s="68" t="s">
        <v>4</v>
      </c>
      <c r="P51" s="68">
        <v>24</v>
      </c>
      <c r="Q51" s="71">
        <f t="shared" si="45"/>
        <v>340</v>
      </c>
      <c r="R51" s="71">
        <f t="shared" si="2"/>
        <v>2</v>
      </c>
      <c r="S51" s="71">
        <f t="shared" si="54"/>
        <v>388</v>
      </c>
      <c r="T51" s="69">
        <v>1</v>
      </c>
      <c r="U51" s="71">
        <f t="shared" si="55"/>
        <v>51</v>
      </c>
      <c r="V51" s="71">
        <f t="shared" si="56"/>
        <v>62</v>
      </c>
      <c r="W51" s="71">
        <f t="shared" si="57"/>
        <v>72</v>
      </c>
      <c r="X51" s="71">
        <f t="shared" si="58"/>
        <v>82</v>
      </c>
      <c r="Y51" s="69">
        <v>0.8</v>
      </c>
      <c r="Z51" s="71">
        <v>3</v>
      </c>
      <c r="AA51" s="71">
        <f t="shared" si="4"/>
        <v>283</v>
      </c>
      <c r="AB51" s="62">
        <v>2.0999999999999996</v>
      </c>
      <c r="AC51" s="71">
        <f t="shared" si="5"/>
        <v>675</v>
      </c>
      <c r="AD51" s="62">
        <v>1.5</v>
      </c>
      <c r="BB51" s="108">
        <v>30</v>
      </c>
      <c r="BC51" s="109">
        <f t="shared" si="44"/>
        <v>3047</v>
      </c>
      <c r="BF51" s="110"/>
      <c r="BG51" s="110"/>
    </row>
    <row r="52" spans="1:59" ht="12" x14ac:dyDescent="0.3">
      <c r="A52" s="38">
        <v>51</v>
      </c>
      <c r="B52" s="38" t="s">
        <v>280</v>
      </c>
      <c r="C52" s="39">
        <v>9</v>
      </c>
      <c r="D52" s="90">
        <f t="shared" si="7"/>
        <v>274</v>
      </c>
      <c r="E52" s="39">
        <v>6</v>
      </c>
      <c r="F52" s="39">
        <v>3</v>
      </c>
      <c r="G52" s="40">
        <f t="shared" si="8"/>
        <v>980</v>
      </c>
      <c r="H52" s="41">
        <f t="shared" si="52"/>
        <v>980</v>
      </c>
      <c r="I52" s="41">
        <f t="shared" si="52"/>
        <v>1176</v>
      </c>
      <c r="J52" s="41">
        <f t="shared" si="52"/>
        <v>1372</v>
      </c>
      <c r="K52" s="41">
        <f t="shared" si="52"/>
        <v>1568</v>
      </c>
      <c r="L52" s="42"/>
      <c r="M52" s="43"/>
      <c r="N52" s="79">
        <f t="shared" si="1"/>
        <v>8820</v>
      </c>
      <c r="O52" s="44" t="s">
        <v>4</v>
      </c>
      <c r="P52" s="44">
        <v>26</v>
      </c>
      <c r="Q52" s="45">
        <f t="shared" si="45"/>
        <v>340</v>
      </c>
      <c r="R52" s="45">
        <f t="shared" si="2"/>
        <v>2</v>
      </c>
      <c r="S52" s="45">
        <f t="shared" si="35"/>
        <v>392</v>
      </c>
      <c r="T52" s="46">
        <v>1</v>
      </c>
      <c r="U52" s="45">
        <f t="shared" si="11"/>
        <v>49</v>
      </c>
      <c r="V52" s="45">
        <f t="shared" si="12"/>
        <v>58</v>
      </c>
      <c r="W52" s="45">
        <f t="shared" si="13"/>
        <v>68</v>
      </c>
      <c r="X52" s="45">
        <f t="shared" si="14"/>
        <v>78</v>
      </c>
      <c r="Y52" s="46">
        <v>0.75</v>
      </c>
      <c r="Z52" s="45">
        <v>2</v>
      </c>
      <c r="AA52" s="45">
        <f t="shared" si="4"/>
        <v>135</v>
      </c>
      <c r="AB52" s="62">
        <v>1.5</v>
      </c>
      <c r="AC52" s="45">
        <f t="shared" si="5"/>
        <v>450</v>
      </c>
      <c r="AD52" s="62">
        <v>1</v>
      </c>
      <c r="BB52" s="108">
        <v>31</v>
      </c>
      <c r="BC52" s="109">
        <f t="shared" si="44"/>
        <v>3351</v>
      </c>
      <c r="BF52" s="110"/>
      <c r="BG52" s="110"/>
    </row>
    <row r="53" spans="1:59" ht="12" x14ac:dyDescent="0.3">
      <c r="A53" s="51">
        <v>52</v>
      </c>
      <c r="B53" s="51" t="s">
        <v>93</v>
      </c>
      <c r="C53" s="50">
        <v>9</v>
      </c>
      <c r="D53" s="91">
        <f t="shared" si="7"/>
        <v>277</v>
      </c>
      <c r="E53" s="50">
        <v>6</v>
      </c>
      <c r="F53" s="50">
        <v>3</v>
      </c>
      <c r="G53" s="52">
        <f t="shared" si="8"/>
        <v>990</v>
      </c>
      <c r="H53" s="56">
        <f t="shared" si="52"/>
        <v>990</v>
      </c>
      <c r="I53" s="56">
        <f t="shared" si="52"/>
        <v>1188</v>
      </c>
      <c r="J53" s="56">
        <f t="shared" si="52"/>
        <v>1386</v>
      </c>
      <c r="K53" s="56">
        <f t="shared" si="52"/>
        <v>1584</v>
      </c>
      <c r="L53" s="53"/>
      <c r="M53" s="54"/>
      <c r="N53" s="80">
        <f t="shared" si="1"/>
        <v>8910</v>
      </c>
      <c r="O53" s="55" t="s">
        <v>4</v>
      </c>
      <c r="P53" s="55">
        <v>28</v>
      </c>
      <c r="Q53" s="56">
        <f t="shared" si="45"/>
        <v>340</v>
      </c>
      <c r="R53" s="56">
        <f t="shared" si="2"/>
        <v>2</v>
      </c>
      <c r="S53" s="56">
        <f t="shared" si="35"/>
        <v>396</v>
      </c>
      <c r="T53" s="57">
        <v>1</v>
      </c>
      <c r="U53" s="56">
        <f t="shared" si="11"/>
        <v>49</v>
      </c>
      <c r="V53" s="56">
        <f t="shared" si="12"/>
        <v>59</v>
      </c>
      <c r="W53" s="56">
        <f t="shared" si="13"/>
        <v>69</v>
      </c>
      <c r="X53" s="56">
        <f t="shared" si="14"/>
        <v>79</v>
      </c>
      <c r="Y53" s="57">
        <v>0.75</v>
      </c>
      <c r="Z53" s="56">
        <v>2</v>
      </c>
      <c r="AA53" s="56">
        <f t="shared" si="4"/>
        <v>135</v>
      </c>
      <c r="AB53" s="62">
        <v>1.5</v>
      </c>
      <c r="AC53" s="56">
        <f t="shared" si="5"/>
        <v>450</v>
      </c>
      <c r="AD53" s="62">
        <v>1</v>
      </c>
      <c r="BB53" s="108">
        <v>32</v>
      </c>
      <c r="BC53" s="109">
        <f t="shared" si="44"/>
        <v>3686</v>
      </c>
      <c r="BF53" s="110"/>
      <c r="BG53" s="110"/>
    </row>
    <row r="54" spans="1:59" ht="12" x14ac:dyDescent="0.3">
      <c r="A54" s="51">
        <v>53</v>
      </c>
      <c r="B54" s="51" t="s">
        <v>94</v>
      </c>
      <c r="C54" s="50">
        <v>9</v>
      </c>
      <c r="D54" s="91">
        <f t="shared" si="7"/>
        <v>280</v>
      </c>
      <c r="E54" s="50">
        <v>6</v>
      </c>
      <c r="F54" s="50">
        <v>3</v>
      </c>
      <c r="G54" s="52">
        <f t="shared" si="8"/>
        <v>1000</v>
      </c>
      <c r="H54" s="56">
        <f t="shared" si="52"/>
        <v>1000</v>
      </c>
      <c r="I54" s="56">
        <f t="shared" si="52"/>
        <v>1200</v>
      </c>
      <c r="J54" s="56">
        <f t="shared" si="52"/>
        <v>1400</v>
      </c>
      <c r="K54" s="56">
        <f t="shared" si="52"/>
        <v>1600</v>
      </c>
      <c r="L54" s="53"/>
      <c r="M54" s="54"/>
      <c r="N54" s="80">
        <f t="shared" si="1"/>
        <v>9000</v>
      </c>
      <c r="O54" s="55" t="s">
        <v>4</v>
      </c>
      <c r="P54" s="55">
        <v>30</v>
      </c>
      <c r="Q54" s="56">
        <f t="shared" si="45"/>
        <v>340</v>
      </c>
      <c r="R54" s="56">
        <f t="shared" si="2"/>
        <v>2</v>
      </c>
      <c r="S54" s="56">
        <f t="shared" si="35"/>
        <v>400</v>
      </c>
      <c r="T54" s="57">
        <v>1</v>
      </c>
      <c r="U54" s="56">
        <f t="shared" si="11"/>
        <v>50</v>
      </c>
      <c r="V54" s="56">
        <f t="shared" si="12"/>
        <v>60</v>
      </c>
      <c r="W54" s="56">
        <f t="shared" si="13"/>
        <v>70</v>
      </c>
      <c r="X54" s="56">
        <f t="shared" si="14"/>
        <v>80</v>
      </c>
      <c r="Y54" s="57">
        <v>0.75</v>
      </c>
      <c r="Z54" s="56">
        <v>2</v>
      </c>
      <c r="AA54" s="56">
        <f t="shared" si="4"/>
        <v>135</v>
      </c>
      <c r="AB54" s="62">
        <v>1.5</v>
      </c>
      <c r="AC54" s="56">
        <f t="shared" si="5"/>
        <v>450</v>
      </c>
      <c r="AD54" s="62">
        <v>1</v>
      </c>
      <c r="BB54" s="108">
        <v>33</v>
      </c>
      <c r="BC54" s="109">
        <f t="shared" si="44"/>
        <v>4054</v>
      </c>
      <c r="BF54" s="110"/>
      <c r="BG54" s="110"/>
    </row>
    <row r="55" spans="1:59" ht="12" x14ac:dyDescent="0.3">
      <c r="A55" s="51">
        <v>54</v>
      </c>
      <c r="B55" s="51" t="s">
        <v>95</v>
      </c>
      <c r="C55" s="50">
        <v>9</v>
      </c>
      <c r="D55" s="91">
        <f t="shared" si="7"/>
        <v>282</v>
      </c>
      <c r="E55" s="50">
        <v>6</v>
      </c>
      <c r="F55" s="50">
        <v>3</v>
      </c>
      <c r="G55" s="52">
        <f t="shared" si="8"/>
        <v>1010</v>
      </c>
      <c r="H55" s="56">
        <f t="shared" si="52"/>
        <v>1010</v>
      </c>
      <c r="I55" s="56">
        <f t="shared" si="52"/>
        <v>1212</v>
      </c>
      <c r="J55" s="56">
        <f t="shared" si="52"/>
        <v>1414</v>
      </c>
      <c r="K55" s="56">
        <f t="shared" si="52"/>
        <v>1616</v>
      </c>
      <c r="L55" s="53"/>
      <c r="M55" s="54"/>
      <c r="N55" s="80">
        <f t="shared" si="1"/>
        <v>9090</v>
      </c>
      <c r="O55" s="55" t="s">
        <v>4</v>
      </c>
      <c r="P55" s="55">
        <v>32</v>
      </c>
      <c r="Q55" s="56">
        <f t="shared" si="45"/>
        <v>340</v>
      </c>
      <c r="R55" s="56">
        <f t="shared" si="2"/>
        <v>2</v>
      </c>
      <c r="S55" s="56">
        <f t="shared" si="35"/>
        <v>404</v>
      </c>
      <c r="T55" s="57">
        <v>1</v>
      </c>
      <c r="U55" s="56">
        <f t="shared" si="11"/>
        <v>50</v>
      </c>
      <c r="V55" s="56">
        <f t="shared" si="12"/>
        <v>60</v>
      </c>
      <c r="W55" s="56">
        <f t="shared" si="13"/>
        <v>70</v>
      </c>
      <c r="X55" s="56">
        <f t="shared" si="14"/>
        <v>80</v>
      </c>
      <c r="Y55" s="57">
        <v>0.75</v>
      </c>
      <c r="Z55" s="56">
        <v>2</v>
      </c>
      <c r="AA55" s="56">
        <f t="shared" si="4"/>
        <v>135</v>
      </c>
      <c r="AB55" s="62">
        <v>1.5</v>
      </c>
      <c r="AC55" s="56">
        <f t="shared" si="5"/>
        <v>450</v>
      </c>
      <c r="AD55" s="62">
        <v>1</v>
      </c>
      <c r="BB55" s="108">
        <v>34</v>
      </c>
      <c r="BC55" s="109">
        <f t="shared" si="44"/>
        <v>4459</v>
      </c>
      <c r="BF55" s="110"/>
      <c r="BG55" s="110"/>
    </row>
    <row r="56" spans="1:59" ht="12" x14ac:dyDescent="0.3">
      <c r="A56" s="51">
        <v>55</v>
      </c>
      <c r="B56" s="51" t="s">
        <v>96</v>
      </c>
      <c r="C56" s="50">
        <v>9</v>
      </c>
      <c r="D56" s="91">
        <f t="shared" si="7"/>
        <v>285</v>
      </c>
      <c r="E56" s="50">
        <v>6</v>
      </c>
      <c r="F56" s="50">
        <v>3</v>
      </c>
      <c r="G56" s="52">
        <f t="shared" si="8"/>
        <v>1020</v>
      </c>
      <c r="H56" s="56">
        <f t="shared" si="52"/>
        <v>1020</v>
      </c>
      <c r="I56" s="56">
        <f t="shared" si="52"/>
        <v>1224</v>
      </c>
      <c r="J56" s="56">
        <f t="shared" si="52"/>
        <v>1428</v>
      </c>
      <c r="K56" s="56">
        <f t="shared" si="52"/>
        <v>1632</v>
      </c>
      <c r="L56" s="53"/>
      <c r="M56" s="54"/>
      <c r="N56" s="80">
        <f t="shared" si="1"/>
        <v>9180</v>
      </c>
      <c r="O56" s="55" t="s">
        <v>4</v>
      </c>
      <c r="P56" s="55">
        <v>34</v>
      </c>
      <c r="Q56" s="56">
        <f t="shared" si="45"/>
        <v>340</v>
      </c>
      <c r="R56" s="56">
        <f t="shared" si="2"/>
        <v>2</v>
      </c>
      <c r="S56" s="56">
        <f t="shared" si="35"/>
        <v>408</v>
      </c>
      <c r="T56" s="57">
        <v>1</v>
      </c>
      <c r="U56" s="56">
        <f t="shared" si="11"/>
        <v>51</v>
      </c>
      <c r="V56" s="56">
        <f t="shared" si="12"/>
        <v>61</v>
      </c>
      <c r="W56" s="56">
        <f t="shared" si="13"/>
        <v>71</v>
      </c>
      <c r="X56" s="56">
        <f t="shared" si="14"/>
        <v>81</v>
      </c>
      <c r="Y56" s="57">
        <v>0.75</v>
      </c>
      <c r="Z56" s="56">
        <v>2</v>
      </c>
      <c r="AA56" s="56">
        <f t="shared" si="4"/>
        <v>135</v>
      </c>
      <c r="AB56" s="62">
        <v>1.5</v>
      </c>
      <c r="AC56" s="56">
        <f t="shared" si="5"/>
        <v>450</v>
      </c>
      <c r="AD56" s="62">
        <v>1</v>
      </c>
      <c r="BB56" s="108">
        <v>35</v>
      </c>
      <c r="BC56" s="109">
        <f t="shared" si="44"/>
        <v>4904</v>
      </c>
      <c r="BF56" s="110"/>
      <c r="BG56" s="110"/>
    </row>
    <row r="57" spans="1:59" ht="12" x14ac:dyDescent="0.3">
      <c r="A57" s="51">
        <v>56</v>
      </c>
      <c r="B57" s="51" t="s">
        <v>97</v>
      </c>
      <c r="C57" s="50">
        <v>10</v>
      </c>
      <c r="D57" s="91">
        <f t="shared" si="7"/>
        <v>288</v>
      </c>
      <c r="E57" s="50">
        <v>6</v>
      </c>
      <c r="F57" s="50">
        <v>3</v>
      </c>
      <c r="G57" s="52">
        <f t="shared" si="8"/>
        <v>1030</v>
      </c>
      <c r="H57" s="56">
        <f t="shared" si="52"/>
        <v>1030</v>
      </c>
      <c r="I57" s="56">
        <f t="shared" si="52"/>
        <v>1236</v>
      </c>
      <c r="J57" s="56">
        <f t="shared" si="52"/>
        <v>1442</v>
      </c>
      <c r="K57" s="56">
        <f t="shared" si="52"/>
        <v>1648</v>
      </c>
      <c r="L57" s="53"/>
      <c r="M57" s="54"/>
      <c r="N57" s="80">
        <f t="shared" si="1"/>
        <v>10300</v>
      </c>
      <c r="O57" s="55" t="s">
        <v>4</v>
      </c>
      <c r="P57" s="55">
        <v>36</v>
      </c>
      <c r="Q57" s="56">
        <f t="shared" si="45"/>
        <v>340</v>
      </c>
      <c r="R57" s="56">
        <f t="shared" si="2"/>
        <v>2</v>
      </c>
      <c r="S57" s="56">
        <f t="shared" si="35"/>
        <v>412</v>
      </c>
      <c r="T57" s="57">
        <v>1</v>
      </c>
      <c r="U57" s="56">
        <f t="shared" si="11"/>
        <v>51</v>
      </c>
      <c r="V57" s="56">
        <f t="shared" si="12"/>
        <v>61</v>
      </c>
      <c r="W57" s="56">
        <f t="shared" si="13"/>
        <v>72</v>
      </c>
      <c r="X57" s="56">
        <f t="shared" si="14"/>
        <v>82</v>
      </c>
      <c r="Y57" s="57">
        <v>0.75</v>
      </c>
      <c r="Z57" s="56">
        <v>2</v>
      </c>
      <c r="AA57" s="56">
        <f t="shared" si="4"/>
        <v>150</v>
      </c>
      <c r="AB57" s="62">
        <v>1.5</v>
      </c>
      <c r="AC57" s="56">
        <f t="shared" si="5"/>
        <v>500</v>
      </c>
      <c r="AD57" s="62">
        <v>1</v>
      </c>
      <c r="BB57" s="108">
        <v>36</v>
      </c>
      <c r="BC57" s="109">
        <f t="shared" si="44"/>
        <v>5394</v>
      </c>
      <c r="BF57" s="110"/>
      <c r="BG57" s="110"/>
    </row>
    <row r="58" spans="1:59" ht="12" x14ac:dyDescent="0.3">
      <c r="A58" s="51">
        <v>57</v>
      </c>
      <c r="B58" s="51" t="s">
        <v>98</v>
      </c>
      <c r="C58" s="50">
        <v>10</v>
      </c>
      <c r="D58" s="91">
        <f t="shared" si="7"/>
        <v>291</v>
      </c>
      <c r="E58" s="50">
        <v>6</v>
      </c>
      <c r="F58" s="50">
        <v>3</v>
      </c>
      <c r="G58" s="52">
        <f t="shared" si="8"/>
        <v>1040</v>
      </c>
      <c r="H58" s="56">
        <f t="shared" si="52"/>
        <v>1040</v>
      </c>
      <c r="I58" s="56">
        <f t="shared" si="52"/>
        <v>1248</v>
      </c>
      <c r="J58" s="56">
        <f t="shared" si="52"/>
        <v>1456</v>
      </c>
      <c r="K58" s="56">
        <f t="shared" si="52"/>
        <v>1664</v>
      </c>
      <c r="L58" s="53"/>
      <c r="M58" s="54"/>
      <c r="N58" s="80">
        <f t="shared" si="1"/>
        <v>10400</v>
      </c>
      <c r="O58" s="55" t="s">
        <v>4</v>
      </c>
      <c r="P58" s="55">
        <v>38</v>
      </c>
      <c r="Q58" s="56">
        <f t="shared" si="45"/>
        <v>340</v>
      </c>
      <c r="R58" s="56">
        <f t="shared" si="2"/>
        <v>2</v>
      </c>
      <c r="S58" s="56">
        <f t="shared" si="35"/>
        <v>416</v>
      </c>
      <c r="T58" s="57">
        <v>1</v>
      </c>
      <c r="U58" s="56">
        <f t="shared" si="11"/>
        <v>52</v>
      </c>
      <c r="V58" s="56">
        <f t="shared" si="12"/>
        <v>62</v>
      </c>
      <c r="W58" s="56">
        <f t="shared" si="13"/>
        <v>72</v>
      </c>
      <c r="X58" s="56">
        <f t="shared" si="14"/>
        <v>83</v>
      </c>
      <c r="Y58" s="57">
        <v>0.75</v>
      </c>
      <c r="Z58" s="56">
        <v>2</v>
      </c>
      <c r="AA58" s="56">
        <f t="shared" si="4"/>
        <v>150</v>
      </c>
      <c r="AB58" s="62">
        <v>1.5</v>
      </c>
      <c r="AC58" s="56">
        <f t="shared" si="5"/>
        <v>500</v>
      </c>
      <c r="AD58" s="62">
        <v>1</v>
      </c>
      <c r="BB58" s="108">
        <v>37</v>
      </c>
      <c r="BC58" s="109">
        <f t="shared" si="44"/>
        <v>5933</v>
      </c>
      <c r="BF58" s="110"/>
      <c r="BG58" s="110"/>
    </row>
    <row r="59" spans="1:59" ht="12" x14ac:dyDescent="0.3">
      <c r="A59" s="51">
        <v>58</v>
      </c>
      <c r="B59" s="51" t="s">
        <v>246</v>
      </c>
      <c r="C59" s="50">
        <v>10</v>
      </c>
      <c r="D59" s="91">
        <f t="shared" si="7"/>
        <v>294</v>
      </c>
      <c r="E59" s="50">
        <v>6</v>
      </c>
      <c r="F59" s="50">
        <v>3</v>
      </c>
      <c r="G59" s="52">
        <f t="shared" ref="G59:G61" si="59">INT(S59*2.5)</f>
        <v>1050</v>
      </c>
      <c r="H59" s="56">
        <f t="shared" si="52"/>
        <v>1050</v>
      </c>
      <c r="I59" s="56">
        <f t="shared" si="52"/>
        <v>1260</v>
      </c>
      <c r="J59" s="56">
        <f t="shared" si="52"/>
        <v>1470</v>
      </c>
      <c r="K59" s="56">
        <f t="shared" si="52"/>
        <v>1680</v>
      </c>
      <c r="L59" s="53"/>
      <c r="M59" s="54"/>
      <c r="N59" s="80">
        <f t="shared" si="1"/>
        <v>10500</v>
      </c>
      <c r="O59" s="55" t="s">
        <v>4</v>
      </c>
      <c r="P59" s="55">
        <v>40</v>
      </c>
      <c r="Q59" s="56">
        <f t="shared" si="45"/>
        <v>340</v>
      </c>
      <c r="R59" s="56">
        <f t="shared" si="2"/>
        <v>2</v>
      </c>
      <c r="S59" s="56">
        <f t="shared" ref="S59:S61" si="60">INT((Q59+(P59*R59))*T59)</f>
        <v>420</v>
      </c>
      <c r="T59" s="57">
        <v>1</v>
      </c>
      <c r="U59" s="56">
        <f t="shared" ref="U59:U61" si="61">INT((H59/15)*$Y59)</f>
        <v>52</v>
      </c>
      <c r="V59" s="56">
        <f t="shared" ref="V59:V61" si="62">INT((I59/15)*$Y59)</f>
        <v>63</v>
      </c>
      <c r="W59" s="56">
        <f t="shared" ref="W59:W61" si="63">INT((J59/15)*$Y59)</f>
        <v>73</v>
      </c>
      <c r="X59" s="56">
        <f t="shared" ref="X59:X61" si="64">INT((K59/15)*$Y59)</f>
        <v>84</v>
      </c>
      <c r="Y59" s="57">
        <v>0.75</v>
      </c>
      <c r="Z59" s="56">
        <v>2</v>
      </c>
      <c r="AA59" s="56">
        <f t="shared" si="4"/>
        <v>150</v>
      </c>
      <c r="AB59" s="62">
        <v>1.5</v>
      </c>
      <c r="AC59" s="56">
        <f t="shared" si="5"/>
        <v>500</v>
      </c>
      <c r="AD59" s="62">
        <v>1</v>
      </c>
      <c r="BB59" s="108">
        <v>38</v>
      </c>
      <c r="BC59" s="109">
        <f t="shared" si="44"/>
        <v>6526</v>
      </c>
      <c r="BF59" s="110"/>
      <c r="BG59" s="110"/>
    </row>
    <row r="60" spans="1:59" ht="12" x14ac:dyDescent="0.3">
      <c r="A60" s="51">
        <v>59</v>
      </c>
      <c r="B60" s="51" t="s">
        <v>247</v>
      </c>
      <c r="C60" s="50">
        <v>10</v>
      </c>
      <c r="D60" s="91">
        <f t="shared" si="7"/>
        <v>296</v>
      </c>
      <c r="E60" s="50">
        <v>6</v>
      </c>
      <c r="F60" s="50">
        <v>3</v>
      </c>
      <c r="G60" s="52">
        <f t="shared" si="59"/>
        <v>1060</v>
      </c>
      <c r="H60" s="56">
        <f t="shared" si="52"/>
        <v>1060</v>
      </c>
      <c r="I60" s="56">
        <f t="shared" si="52"/>
        <v>1272</v>
      </c>
      <c r="J60" s="56">
        <f t="shared" si="52"/>
        <v>1484</v>
      </c>
      <c r="K60" s="56">
        <f t="shared" si="52"/>
        <v>1696</v>
      </c>
      <c r="L60" s="53"/>
      <c r="M60" s="54"/>
      <c r="N60" s="80">
        <f t="shared" si="1"/>
        <v>10600</v>
      </c>
      <c r="O60" s="55" t="s">
        <v>4</v>
      </c>
      <c r="P60" s="55">
        <v>42</v>
      </c>
      <c r="Q60" s="56">
        <f t="shared" si="45"/>
        <v>340</v>
      </c>
      <c r="R60" s="56">
        <f t="shared" si="2"/>
        <v>2</v>
      </c>
      <c r="S60" s="56">
        <f t="shared" si="60"/>
        <v>424</v>
      </c>
      <c r="T60" s="57">
        <v>1</v>
      </c>
      <c r="U60" s="56">
        <f t="shared" si="61"/>
        <v>53</v>
      </c>
      <c r="V60" s="56">
        <f t="shared" si="62"/>
        <v>63</v>
      </c>
      <c r="W60" s="56">
        <f t="shared" si="63"/>
        <v>74</v>
      </c>
      <c r="X60" s="56">
        <f t="shared" si="64"/>
        <v>84</v>
      </c>
      <c r="Y60" s="57">
        <v>0.75</v>
      </c>
      <c r="Z60" s="56">
        <v>2</v>
      </c>
      <c r="AA60" s="56">
        <f t="shared" si="4"/>
        <v>150</v>
      </c>
      <c r="AB60" s="62">
        <v>1.5</v>
      </c>
      <c r="AC60" s="56">
        <f t="shared" si="5"/>
        <v>500</v>
      </c>
      <c r="AD60" s="62">
        <v>1</v>
      </c>
      <c r="BB60" s="108">
        <v>39</v>
      </c>
      <c r="BC60" s="109">
        <f t="shared" si="44"/>
        <v>7178</v>
      </c>
      <c r="BF60" s="110"/>
      <c r="BG60" s="110"/>
    </row>
    <row r="61" spans="1:59" ht="12" x14ac:dyDescent="0.3">
      <c r="A61" s="65">
        <v>60</v>
      </c>
      <c r="B61" s="65" t="s">
        <v>248</v>
      </c>
      <c r="C61" s="64">
        <v>10</v>
      </c>
      <c r="D61" s="92">
        <f t="shared" si="7"/>
        <v>299</v>
      </c>
      <c r="E61" s="64">
        <v>6</v>
      </c>
      <c r="F61" s="64">
        <v>3</v>
      </c>
      <c r="G61" s="70">
        <f t="shared" si="59"/>
        <v>1070</v>
      </c>
      <c r="H61" s="71">
        <f t="shared" si="52"/>
        <v>1070</v>
      </c>
      <c r="I61" s="71">
        <f t="shared" si="52"/>
        <v>1284</v>
      </c>
      <c r="J61" s="71">
        <f t="shared" si="52"/>
        <v>1498</v>
      </c>
      <c r="K61" s="71">
        <f t="shared" si="52"/>
        <v>1712</v>
      </c>
      <c r="L61" s="66"/>
      <c r="M61" s="67"/>
      <c r="N61" s="81">
        <f t="shared" si="1"/>
        <v>10700</v>
      </c>
      <c r="O61" s="68" t="s">
        <v>4</v>
      </c>
      <c r="P61" s="68">
        <v>44</v>
      </c>
      <c r="Q61" s="71">
        <f t="shared" si="45"/>
        <v>340</v>
      </c>
      <c r="R61" s="71">
        <f t="shared" si="2"/>
        <v>2</v>
      </c>
      <c r="S61" s="71">
        <f t="shared" si="60"/>
        <v>428</v>
      </c>
      <c r="T61" s="69">
        <v>1</v>
      </c>
      <c r="U61" s="71">
        <f t="shared" si="61"/>
        <v>53</v>
      </c>
      <c r="V61" s="71">
        <f t="shared" si="62"/>
        <v>64</v>
      </c>
      <c r="W61" s="71">
        <f t="shared" si="63"/>
        <v>74</v>
      </c>
      <c r="X61" s="71">
        <f t="shared" si="64"/>
        <v>85</v>
      </c>
      <c r="Y61" s="69">
        <v>0.75</v>
      </c>
      <c r="Z61" s="71">
        <v>3</v>
      </c>
      <c r="AA61" s="71">
        <f t="shared" si="4"/>
        <v>337</v>
      </c>
      <c r="AB61" s="62">
        <v>2.25</v>
      </c>
      <c r="AC61" s="71">
        <f t="shared" si="5"/>
        <v>750</v>
      </c>
      <c r="AD61" s="62">
        <v>1.5</v>
      </c>
      <c r="BB61" s="108">
        <v>40</v>
      </c>
      <c r="BC61" s="109">
        <f t="shared" si="44"/>
        <v>7895</v>
      </c>
      <c r="BF61" s="110"/>
      <c r="BG61" s="110"/>
    </row>
    <row r="62" spans="1:59" ht="12" x14ac:dyDescent="0.3">
      <c r="A62" s="38">
        <v>61</v>
      </c>
      <c r="B62" s="38" t="s">
        <v>281</v>
      </c>
      <c r="C62" s="39">
        <v>10</v>
      </c>
      <c r="D62" s="90">
        <f t="shared" si="7"/>
        <v>302</v>
      </c>
      <c r="E62" s="39">
        <v>6</v>
      </c>
      <c r="F62" s="39">
        <v>3</v>
      </c>
      <c r="G62" s="40">
        <f t="shared" si="8"/>
        <v>1080</v>
      </c>
      <c r="H62" s="41">
        <f t="shared" ref="H62:K81" si="65">INT(IFERROR(VLOOKUP(H$1,$AP:$AU,2,FALSE)*$G62,0))</f>
        <v>1080</v>
      </c>
      <c r="I62" s="41">
        <f t="shared" si="65"/>
        <v>1296</v>
      </c>
      <c r="J62" s="41">
        <f t="shared" si="65"/>
        <v>1512</v>
      </c>
      <c r="K62" s="41">
        <f t="shared" si="65"/>
        <v>1728</v>
      </c>
      <c r="L62" s="42"/>
      <c r="M62" s="43"/>
      <c r="N62" s="79">
        <f t="shared" si="1"/>
        <v>10800</v>
      </c>
      <c r="O62" s="44" t="s">
        <v>4</v>
      </c>
      <c r="P62" s="44">
        <v>46</v>
      </c>
      <c r="Q62" s="45">
        <f t="shared" si="45"/>
        <v>340</v>
      </c>
      <c r="R62" s="45">
        <f t="shared" si="2"/>
        <v>2</v>
      </c>
      <c r="S62" s="45">
        <f t="shared" si="35"/>
        <v>432</v>
      </c>
      <c r="T62" s="46">
        <v>1</v>
      </c>
      <c r="U62" s="45">
        <f t="shared" si="11"/>
        <v>50</v>
      </c>
      <c r="V62" s="45">
        <f t="shared" si="12"/>
        <v>60</v>
      </c>
      <c r="W62" s="45">
        <f t="shared" si="13"/>
        <v>70</v>
      </c>
      <c r="X62" s="45">
        <f t="shared" si="14"/>
        <v>80</v>
      </c>
      <c r="Y62" s="46">
        <v>0.7</v>
      </c>
      <c r="Z62" s="45">
        <v>2</v>
      </c>
      <c r="AA62" s="45">
        <f t="shared" si="4"/>
        <v>160</v>
      </c>
      <c r="AB62" s="62">
        <v>1.6</v>
      </c>
      <c r="AC62" s="45">
        <f t="shared" si="5"/>
        <v>500</v>
      </c>
      <c r="AD62" s="62">
        <v>1</v>
      </c>
      <c r="BB62" s="108">
        <v>41</v>
      </c>
      <c r="BC62" s="109">
        <f t="shared" si="44"/>
        <v>8684</v>
      </c>
      <c r="BF62" s="110"/>
      <c r="BG62" s="110"/>
    </row>
    <row r="63" spans="1:59" ht="12" x14ac:dyDescent="0.3">
      <c r="A63" s="51">
        <v>62</v>
      </c>
      <c r="B63" s="51" t="s">
        <v>99</v>
      </c>
      <c r="C63" s="50">
        <v>10</v>
      </c>
      <c r="D63" s="91">
        <f t="shared" si="7"/>
        <v>305</v>
      </c>
      <c r="E63" s="50">
        <v>6</v>
      </c>
      <c r="F63" s="50">
        <v>3</v>
      </c>
      <c r="G63" s="52">
        <f t="shared" si="8"/>
        <v>1090</v>
      </c>
      <c r="H63" s="56">
        <f t="shared" si="65"/>
        <v>1090</v>
      </c>
      <c r="I63" s="56">
        <f t="shared" si="65"/>
        <v>1308</v>
      </c>
      <c r="J63" s="56">
        <f t="shared" si="65"/>
        <v>1526</v>
      </c>
      <c r="K63" s="56">
        <f t="shared" si="65"/>
        <v>1744</v>
      </c>
      <c r="L63" s="53"/>
      <c r="M63" s="54"/>
      <c r="N63" s="80">
        <f t="shared" si="1"/>
        <v>10900</v>
      </c>
      <c r="O63" s="55" t="s">
        <v>4</v>
      </c>
      <c r="P63" s="55">
        <v>48</v>
      </c>
      <c r="Q63" s="56">
        <f t="shared" si="45"/>
        <v>340</v>
      </c>
      <c r="R63" s="56">
        <f t="shared" si="2"/>
        <v>2</v>
      </c>
      <c r="S63" s="56">
        <f t="shared" si="35"/>
        <v>436</v>
      </c>
      <c r="T63" s="57">
        <v>1</v>
      </c>
      <c r="U63" s="56">
        <f t="shared" si="11"/>
        <v>50</v>
      </c>
      <c r="V63" s="56">
        <f t="shared" si="12"/>
        <v>61</v>
      </c>
      <c r="W63" s="56">
        <f t="shared" si="13"/>
        <v>71</v>
      </c>
      <c r="X63" s="56">
        <f t="shared" si="14"/>
        <v>81</v>
      </c>
      <c r="Y63" s="57">
        <v>0.7</v>
      </c>
      <c r="Z63" s="56">
        <v>2</v>
      </c>
      <c r="AA63" s="56">
        <f t="shared" si="4"/>
        <v>160</v>
      </c>
      <c r="AB63" s="62">
        <v>1.6</v>
      </c>
      <c r="AC63" s="56">
        <f t="shared" si="5"/>
        <v>500</v>
      </c>
      <c r="AD63" s="62">
        <v>1</v>
      </c>
      <c r="BB63" s="108">
        <v>42</v>
      </c>
      <c r="BC63" s="109">
        <f t="shared" si="44"/>
        <v>9552</v>
      </c>
      <c r="BF63" s="110"/>
      <c r="BG63" s="110"/>
    </row>
    <row r="64" spans="1:59" ht="12" x14ac:dyDescent="0.3">
      <c r="A64" s="51">
        <v>63</v>
      </c>
      <c r="B64" s="51" t="s">
        <v>100</v>
      </c>
      <c r="C64" s="50">
        <v>10</v>
      </c>
      <c r="D64" s="91">
        <f t="shared" si="7"/>
        <v>308</v>
      </c>
      <c r="E64" s="50">
        <v>6</v>
      </c>
      <c r="F64" s="50">
        <v>3</v>
      </c>
      <c r="G64" s="52">
        <f t="shared" si="8"/>
        <v>1100</v>
      </c>
      <c r="H64" s="56">
        <f t="shared" si="65"/>
        <v>1100</v>
      </c>
      <c r="I64" s="56">
        <f t="shared" si="65"/>
        <v>1320</v>
      </c>
      <c r="J64" s="56">
        <f t="shared" si="65"/>
        <v>1540</v>
      </c>
      <c r="K64" s="56">
        <f t="shared" si="65"/>
        <v>1760</v>
      </c>
      <c r="L64" s="53"/>
      <c r="M64" s="54"/>
      <c r="N64" s="80">
        <f t="shared" si="1"/>
        <v>11000</v>
      </c>
      <c r="O64" s="55" t="s">
        <v>4</v>
      </c>
      <c r="P64" s="55">
        <v>50</v>
      </c>
      <c r="Q64" s="56">
        <f t="shared" si="45"/>
        <v>340</v>
      </c>
      <c r="R64" s="56">
        <f t="shared" si="2"/>
        <v>2</v>
      </c>
      <c r="S64" s="56">
        <f t="shared" si="35"/>
        <v>440</v>
      </c>
      <c r="T64" s="57">
        <v>1</v>
      </c>
      <c r="U64" s="56">
        <f t="shared" si="11"/>
        <v>51</v>
      </c>
      <c r="V64" s="56">
        <f t="shared" si="12"/>
        <v>61</v>
      </c>
      <c r="W64" s="56">
        <f t="shared" si="13"/>
        <v>71</v>
      </c>
      <c r="X64" s="56">
        <f t="shared" si="14"/>
        <v>82</v>
      </c>
      <c r="Y64" s="57">
        <v>0.7</v>
      </c>
      <c r="Z64" s="56">
        <v>2</v>
      </c>
      <c r="AA64" s="56">
        <f t="shared" si="4"/>
        <v>160</v>
      </c>
      <c r="AB64" s="62">
        <v>1.6</v>
      </c>
      <c r="AC64" s="56">
        <f t="shared" si="5"/>
        <v>500</v>
      </c>
      <c r="AD64" s="62">
        <v>1</v>
      </c>
      <c r="BB64" s="108">
        <v>43</v>
      </c>
      <c r="BC64" s="109">
        <f t="shared" si="44"/>
        <v>10507</v>
      </c>
      <c r="BF64" s="110"/>
      <c r="BG64" s="110"/>
    </row>
    <row r="65" spans="1:59" ht="12" x14ac:dyDescent="0.3">
      <c r="A65" s="51">
        <v>64</v>
      </c>
      <c r="B65" s="51" t="s">
        <v>101</v>
      </c>
      <c r="C65" s="50">
        <v>10</v>
      </c>
      <c r="D65" s="91">
        <f t="shared" si="7"/>
        <v>310</v>
      </c>
      <c r="E65" s="50">
        <v>6</v>
      </c>
      <c r="F65" s="50">
        <v>3</v>
      </c>
      <c r="G65" s="52">
        <f t="shared" si="8"/>
        <v>1110</v>
      </c>
      <c r="H65" s="56">
        <f t="shared" si="65"/>
        <v>1110</v>
      </c>
      <c r="I65" s="56">
        <f t="shared" si="65"/>
        <v>1332</v>
      </c>
      <c r="J65" s="56">
        <f t="shared" si="65"/>
        <v>1554</v>
      </c>
      <c r="K65" s="56">
        <f t="shared" si="65"/>
        <v>1776</v>
      </c>
      <c r="L65" s="53"/>
      <c r="M65" s="54"/>
      <c r="N65" s="80">
        <f t="shared" si="1"/>
        <v>11100</v>
      </c>
      <c r="O65" s="55" t="s">
        <v>4</v>
      </c>
      <c r="P65" s="55">
        <v>52</v>
      </c>
      <c r="Q65" s="56">
        <f t="shared" si="45"/>
        <v>340</v>
      </c>
      <c r="R65" s="56">
        <f t="shared" si="2"/>
        <v>2</v>
      </c>
      <c r="S65" s="56">
        <f t="shared" si="35"/>
        <v>444</v>
      </c>
      <c r="T65" s="57">
        <v>1</v>
      </c>
      <c r="U65" s="56">
        <f t="shared" si="11"/>
        <v>51</v>
      </c>
      <c r="V65" s="56">
        <f t="shared" si="12"/>
        <v>62</v>
      </c>
      <c r="W65" s="56">
        <f t="shared" si="13"/>
        <v>72</v>
      </c>
      <c r="X65" s="56">
        <f t="shared" si="14"/>
        <v>82</v>
      </c>
      <c r="Y65" s="57">
        <v>0.7</v>
      </c>
      <c r="Z65" s="56">
        <v>2</v>
      </c>
      <c r="AA65" s="56">
        <f t="shared" si="4"/>
        <v>160</v>
      </c>
      <c r="AB65" s="62">
        <v>1.6</v>
      </c>
      <c r="AC65" s="56">
        <f t="shared" si="5"/>
        <v>500</v>
      </c>
      <c r="AD65" s="62">
        <v>1</v>
      </c>
      <c r="BB65" s="108">
        <v>44</v>
      </c>
      <c r="BC65" s="109">
        <f t="shared" si="44"/>
        <v>11557</v>
      </c>
      <c r="BF65" s="110"/>
      <c r="BG65" s="110"/>
    </row>
    <row r="66" spans="1:59" ht="12" x14ac:dyDescent="0.3">
      <c r="A66" s="51">
        <v>65</v>
      </c>
      <c r="B66" s="51" t="s">
        <v>102</v>
      </c>
      <c r="C66" s="50">
        <v>10</v>
      </c>
      <c r="D66" s="91">
        <f t="shared" si="7"/>
        <v>313</v>
      </c>
      <c r="E66" s="50">
        <v>6</v>
      </c>
      <c r="F66" s="50">
        <v>3</v>
      </c>
      <c r="G66" s="52">
        <f t="shared" si="8"/>
        <v>1120</v>
      </c>
      <c r="H66" s="56">
        <f t="shared" si="65"/>
        <v>1120</v>
      </c>
      <c r="I66" s="56">
        <f t="shared" si="65"/>
        <v>1344</v>
      </c>
      <c r="J66" s="56">
        <f t="shared" si="65"/>
        <v>1568</v>
      </c>
      <c r="K66" s="56">
        <f t="shared" si="65"/>
        <v>1792</v>
      </c>
      <c r="L66" s="53"/>
      <c r="M66" s="54"/>
      <c r="N66" s="80">
        <f t="shared" ref="N66:N129" si="66">G66*C66</f>
        <v>11200</v>
      </c>
      <c r="O66" s="55" t="s">
        <v>4</v>
      </c>
      <c r="P66" s="55">
        <v>54</v>
      </c>
      <c r="Q66" s="56">
        <f t="shared" si="45"/>
        <v>340</v>
      </c>
      <c r="R66" s="56">
        <f t="shared" ref="R66:R129" si="67">HLOOKUP(O66,$AG$1:$AN$4,4,FALSE)</f>
        <v>2</v>
      </c>
      <c r="S66" s="56">
        <f t="shared" si="35"/>
        <v>448</v>
      </c>
      <c r="T66" s="57">
        <v>1</v>
      </c>
      <c r="U66" s="56">
        <f t="shared" si="11"/>
        <v>52</v>
      </c>
      <c r="V66" s="56">
        <f t="shared" si="12"/>
        <v>62</v>
      </c>
      <c r="W66" s="56">
        <f t="shared" si="13"/>
        <v>73</v>
      </c>
      <c r="X66" s="56">
        <f t="shared" si="14"/>
        <v>83</v>
      </c>
      <c r="Y66" s="57">
        <v>0.7</v>
      </c>
      <c r="Z66" s="56">
        <v>2</v>
      </c>
      <c r="AA66" s="56">
        <f t="shared" ref="AA66:AA129" si="68">INT(((Z66*C66)*5)*AB66)</f>
        <v>160</v>
      </c>
      <c r="AB66" s="62">
        <v>1.6</v>
      </c>
      <c r="AC66" s="56">
        <f t="shared" ref="AC66:AC129" si="69">INT((C66*50)*AD66)</f>
        <v>500</v>
      </c>
      <c r="AD66" s="62">
        <v>1</v>
      </c>
      <c r="BB66" s="108">
        <v>45</v>
      </c>
      <c r="BC66" s="109">
        <f t="shared" si="44"/>
        <v>12712</v>
      </c>
      <c r="BF66" s="110"/>
      <c r="BG66" s="110"/>
    </row>
    <row r="67" spans="1:59" ht="12" x14ac:dyDescent="0.3">
      <c r="A67" s="51">
        <v>66</v>
      </c>
      <c r="B67" s="51" t="s">
        <v>103</v>
      </c>
      <c r="C67" s="50">
        <v>10</v>
      </c>
      <c r="D67" s="91">
        <f t="shared" si="7"/>
        <v>316</v>
      </c>
      <c r="E67" s="50">
        <v>6</v>
      </c>
      <c r="F67" s="50">
        <v>3</v>
      </c>
      <c r="G67" s="52">
        <f t="shared" si="8"/>
        <v>1130</v>
      </c>
      <c r="H67" s="56">
        <f t="shared" si="65"/>
        <v>1130</v>
      </c>
      <c r="I67" s="56">
        <f t="shared" si="65"/>
        <v>1356</v>
      </c>
      <c r="J67" s="56">
        <f t="shared" si="65"/>
        <v>1582</v>
      </c>
      <c r="K67" s="56">
        <f t="shared" si="65"/>
        <v>1808</v>
      </c>
      <c r="L67" s="53"/>
      <c r="M67" s="54"/>
      <c r="N67" s="80">
        <f t="shared" si="66"/>
        <v>11300</v>
      </c>
      <c r="O67" s="55" t="s">
        <v>4</v>
      </c>
      <c r="P67" s="55">
        <v>56</v>
      </c>
      <c r="Q67" s="56">
        <f t="shared" ref="Q67:Q98" si="70">HLOOKUP(O67,$AG$1:$AN$3,2,FALSE)</f>
        <v>340</v>
      </c>
      <c r="R67" s="56">
        <f t="shared" si="67"/>
        <v>2</v>
      </c>
      <c r="S67" s="56">
        <f t="shared" si="35"/>
        <v>452</v>
      </c>
      <c r="T67" s="57">
        <v>1</v>
      </c>
      <c r="U67" s="56">
        <f t="shared" si="11"/>
        <v>52</v>
      </c>
      <c r="V67" s="56">
        <f t="shared" si="12"/>
        <v>63</v>
      </c>
      <c r="W67" s="56">
        <f t="shared" si="13"/>
        <v>73</v>
      </c>
      <c r="X67" s="56">
        <f t="shared" si="14"/>
        <v>84</v>
      </c>
      <c r="Y67" s="57">
        <v>0.7</v>
      </c>
      <c r="Z67" s="56">
        <v>2</v>
      </c>
      <c r="AA67" s="56">
        <f t="shared" si="68"/>
        <v>160</v>
      </c>
      <c r="AB67" s="62">
        <v>1.6</v>
      </c>
      <c r="AC67" s="56">
        <f t="shared" si="69"/>
        <v>500</v>
      </c>
      <c r="AD67" s="62">
        <v>1</v>
      </c>
      <c r="BB67" s="108">
        <v>46</v>
      </c>
      <c r="BC67" s="109">
        <f t="shared" si="44"/>
        <v>13983</v>
      </c>
      <c r="BF67" s="110"/>
      <c r="BG67" s="110"/>
    </row>
    <row r="68" spans="1:59" ht="12" x14ac:dyDescent="0.3">
      <c r="A68" s="51">
        <v>67</v>
      </c>
      <c r="B68" s="51" t="s">
        <v>104</v>
      </c>
      <c r="C68" s="50">
        <v>10</v>
      </c>
      <c r="D68" s="91">
        <f t="shared" si="7"/>
        <v>319</v>
      </c>
      <c r="E68" s="50">
        <v>6</v>
      </c>
      <c r="F68" s="50">
        <v>3</v>
      </c>
      <c r="G68" s="52">
        <f t="shared" si="8"/>
        <v>1140</v>
      </c>
      <c r="H68" s="56">
        <f t="shared" si="65"/>
        <v>1140</v>
      </c>
      <c r="I68" s="56">
        <f t="shared" si="65"/>
        <v>1368</v>
      </c>
      <c r="J68" s="56">
        <f t="shared" si="65"/>
        <v>1596</v>
      </c>
      <c r="K68" s="56">
        <f t="shared" si="65"/>
        <v>1824</v>
      </c>
      <c r="L68" s="53"/>
      <c r="M68" s="54"/>
      <c r="N68" s="80">
        <f t="shared" si="66"/>
        <v>11400</v>
      </c>
      <c r="O68" s="55" t="s">
        <v>4</v>
      </c>
      <c r="P68" s="55">
        <v>58</v>
      </c>
      <c r="Q68" s="56">
        <f t="shared" si="70"/>
        <v>340</v>
      </c>
      <c r="R68" s="56">
        <f t="shared" si="67"/>
        <v>2</v>
      </c>
      <c r="S68" s="56">
        <f t="shared" si="35"/>
        <v>456</v>
      </c>
      <c r="T68" s="57">
        <v>1</v>
      </c>
      <c r="U68" s="56">
        <f t="shared" si="11"/>
        <v>53</v>
      </c>
      <c r="V68" s="56">
        <f t="shared" si="12"/>
        <v>63</v>
      </c>
      <c r="W68" s="56">
        <f t="shared" si="13"/>
        <v>74</v>
      </c>
      <c r="X68" s="56">
        <f t="shared" si="14"/>
        <v>85</v>
      </c>
      <c r="Y68" s="57">
        <v>0.7</v>
      </c>
      <c r="Z68" s="56">
        <v>2</v>
      </c>
      <c r="AA68" s="56">
        <f t="shared" si="68"/>
        <v>160</v>
      </c>
      <c r="AB68" s="62">
        <v>1.6</v>
      </c>
      <c r="AC68" s="56">
        <f t="shared" si="69"/>
        <v>500</v>
      </c>
      <c r="AD68" s="62">
        <v>1</v>
      </c>
      <c r="BB68" s="108">
        <v>47</v>
      </c>
      <c r="BC68" s="109">
        <f t="shared" si="44"/>
        <v>15381</v>
      </c>
      <c r="BF68" s="110"/>
      <c r="BG68" s="110"/>
    </row>
    <row r="69" spans="1:59" ht="12" x14ac:dyDescent="0.3">
      <c r="A69" s="51">
        <v>68</v>
      </c>
      <c r="B69" s="51" t="s">
        <v>249</v>
      </c>
      <c r="C69" s="50">
        <v>10</v>
      </c>
      <c r="D69" s="91">
        <f t="shared" si="7"/>
        <v>322</v>
      </c>
      <c r="E69" s="50">
        <v>6</v>
      </c>
      <c r="F69" s="50">
        <v>3</v>
      </c>
      <c r="G69" s="52">
        <f t="shared" ref="G69:G71" si="71">INT(S69*2.5)</f>
        <v>1150</v>
      </c>
      <c r="H69" s="56">
        <f t="shared" si="65"/>
        <v>1150</v>
      </c>
      <c r="I69" s="56">
        <f t="shared" si="65"/>
        <v>1380</v>
      </c>
      <c r="J69" s="56">
        <f t="shared" si="65"/>
        <v>1610</v>
      </c>
      <c r="K69" s="56">
        <f t="shared" si="65"/>
        <v>1840</v>
      </c>
      <c r="L69" s="53"/>
      <c r="M69" s="54"/>
      <c r="N69" s="80">
        <f t="shared" si="66"/>
        <v>11500</v>
      </c>
      <c r="O69" s="55" t="s">
        <v>4</v>
      </c>
      <c r="P69" s="55">
        <v>60</v>
      </c>
      <c r="Q69" s="56">
        <f t="shared" si="70"/>
        <v>340</v>
      </c>
      <c r="R69" s="56">
        <f t="shared" si="67"/>
        <v>2</v>
      </c>
      <c r="S69" s="56">
        <f t="shared" ref="S69:S71" si="72">INT((Q69+(P69*R69))*T69)</f>
        <v>460</v>
      </c>
      <c r="T69" s="57">
        <v>1</v>
      </c>
      <c r="U69" s="56">
        <f t="shared" ref="U69:U71" si="73">INT((H69/15)*$Y69)</f>
        <v>53</v>
      </c>
      <c r="V69" s="56">
        <f t="shared" ref="V69:V71" si="74">INT((I69/15)*$Y69)</f>
        <v>64</v>
      </c>
      <c r="W69" s="56">
        <f t="shared" ref="W69:W71" si="75">INT((J69/15)*$Y69)</f>
        <v>75</v>
      </c>
      <c r="X69" s="56">
        <f t="shared" ref="X69:X71" si="76">INT((K69/15)*$Y69)</f>
        <v>85</v>
      </c>
      <c r="Y69" s="57">
        <v>0.7</v>
      </c>
      <c r="Z69" s="56">
        <v>2</v>
      </c>
      <c r="AA69" s="56">
        <f t="shared" si="68"/>
        <v>160</v>
      </c>
      <c r="AB69" s="62">
        <v>1.6</v>
      </c>
      <c r="AC69" s="56">
        <f t="shared" si="69"/>
        <v>500</v>
      </c>
      <c r="AD69" s="62">
        <v>1</v>
      </c>
      <c r="BB69" s="108">
        <v>48</v>
      </c>
      <c r="BC69" s="109">
        <f t="shared" si="44"/>
        <v>16919</v>
      </c>
      <c r="BF69" s="110"/>
      <c r="BG69" s="110"/>
    </row>
    <row r="70" spans="1:59" ht="12" x14ac:dyDescent="0.3">
      <c r="A70" s="51">
        <v>69</v>
      </c>
      <c r="B70" s="51" t="s">
        <v>250</v>
      </c>
      <c r="C70" s="50">
        <v>10</v>
      </c>
      <c r="D70" s="91">
        <f t="shared" si="7"/>
        <v>324</v>
      </c>
      <c r="E70" s="50">
        <v>6</v>
      </c>
      <c r="F70" s="50">
        <v>3</v>
      </c>
      <c r="G70" s="52">
        <f t="shared" si="71"/>
        <v>1160</v>
      </c>
      <c r="H70" s="56">
        <f t="shared" si="65"/>
        <v>1160</v>
      </c>
      <c r="I70" s="56">
        <f t="shared" si="65"/>
        <v>1392</v>
      </c>
      <c r="J70" s="56">
        <f t="shared" si="65"/>
        <v>1624</v>
      </c>
      <c r="K70" s="56">
        <f t="shared" si="65"/>
        <v>1856</v>
      </c>
      <c r="L70" s="53"/>
      <c r="M70" s="54"/>
      <c r="N70" s="80">
        <f t="shared" si="66"/>
        <v>11600</v>
      </c>
      <c r="O70" s="55" t="s">
        <v>4</v>
      </c>
      <c r="P70" s="55">
        <v>62</v>
      </c>
      <c r="Q70" s="56">
        <f t="shared" si="70"/>
        <v>340</v>
      </c>
      <c r="R70" s="56">
        <f t="shared" si="67"/>
        <v>2</v>
      </c>
      <c r="S70" s="56">
        <f t="shared" si="72"/>
        <v>464</v>
      </c>
      <c r="T70" s="57">
        <v>1</v>
      </c>
      <c r="U70" s="56">
        <f t="shared" si="73"/>
        <v>54</v>
      </c>
      <c r="V70" s="56">
        <f t="shared" si="74"/>
        <v>64</v>
      </c>
      <c r="W70" s="56">
        <f t="shared" si="75"/>
        <v>75</v>
      </c>
      <c r="X70" s="56">
        <f t="shared" si="76"/>
        <v>86</v>
      </c>
      <c r="Y70" s="57">
        <v>0.7</v>
      </c>
      <c r="Z70" s="56">
        <v>2</v>
      </c>
      <c r="AA70" s="56">
        <f t="shared" si="68"/>
        <v>160</v>
      </c>
      <c r="AB70" s="62">
        <v>1.6</v>
      </c>
      <c r="AC70" s="56">
        <f t="shared" si="69"/>
        <v>500</v>
      </c>
      <c r="AD70" s="62">
        <v>1</v>
      </c>
      <c r="BB70" s="108">
        <v>49</v>
      </c>
      <c r="BC70" s="109">
        <f t="shared" si="44"/>
        <v>18610</v>
      </c>
      <c r="BF70" s="110"/>
      <c r="BG70" s="110"/>
    </row>
    <row r="71" spans="1:59" ht="12" x14ac:dyDescent="0.3">
      <c r="A71" s="65">
        <v>70</v>
      </c>
      <c r="B71" s="65" t="s">
        <v>251</v>
      </c>
      <c r="C71" s="64">
        <v>10</v>
      </c>
      <c r="D71" s="92">
        <f t="shared" si="7"/>
        <v>327</v>
      </c>
      <c r="E71" s="64">
        <v>6</v>
      </c>
      <c r="F71" s="64">
        <v>3</v>
      </c>
      <c r="G71" s="70">
        <f t="shared" si="71"/>
        <v>1170</v>
      </c>
      <c r="H71" s="71">
        <f t="shared" si="65"/>
        <v>1170</v>
      </c>
      <c r="I71" s="71">
        <f t="shared" si="65"/>
        <v>1404</v>
      </c>
      <c r="J71" s="71">
        <f t="shared" si="65"/>
        <v>1638</v>
      </c>
      <c r="K71" s="71">
        <f t="shared" si="65"/>
        <v>1872</v>
      </c>
      <c r="L71" s="66"/>
      <c r="M71" s="67"/>
      <c r="N71" s="81">
        <f t="shared" si="66"/>
        <v>11700</v>
      </c>
      <c r="O71" s="68" t="s">
        <v>4</v>
      </c>
      <c r="P71" s="68">
        <v>64</v>
      </c>
      <c r="Q71" s="71">
        <f t="shared" si="70"/>
        <v>340</v>
      </c>
      <c r="R71" s="71">
        <f t="shared" si="67"/>
        <v>2</v>
      </c>
      <c r="S71" s="71">
        <f t="shared" si="72"/>
        <v>468</v>
      </c>
      <c r="T71" s="69">
        <v>1</v>
      </c>
      <c r="U71" s="71">
        <f t="shared" si="73"/>
        <v>54</v>
      </c>
      <c r="V71" s="71">
        <f t="shared" si="74"/>
        <v>65</v>
      </c>
      <c r="W71" s="71">
        <f t="shared" si="75"/>
        <v>76</v>
      </c>
      <c r="X71" s="71">
        <f t="shared" si="76"/>
        <v>87</v>
      </c>
      <c r="Y71" s="69">
        <v>0.7</v>
      </c>
      <c r="Z71" s="71">
        <v>3</v>
      </c>
      <c r="AA71" s="71">
        <f t="shared" si="68"/>
        <v>360</v>
      </c>
      <c r="AB71" s="62">
        <v>2.4000000000000004</v>
      </c>
      <c r="AC71" s="71">
        <f t="shared" si="69"/>
        <v>750</v>
      </c>
      <c r="AD71" s="62">
        <v>1.5</v>
      </c>
      <c r="BB71" s="108">
        <v>50</v>
      </c>
      <c r="BC71" s="109">
        <f>INT(BC70+(BC70*0.05))</f>
        <v>19540</v>
      </c>
      <c r="BF71" s="110"/>
      <c r="BG71" s="110"/>
    </row>
    <row r="72" spans="1:59" ht="12" x14ac:dyDescent="0.3">
      <c r="A72" s="38">
        <v>71</v>
      </c>
      <c r="B72" s="38" t="s">
        <v>282</v>
      </c>
      <c r="C72" s="39">
        <v>11</v>
      </c>
      <c r="D72" s="90">
        <f t="shared" si="7"/>
        <v>330</v>
      </c>
      <c r="E72" s="39">
        <v>6</v>
      </c>
      <c r="F72" s="39">
        <v>3</v>
      </c>
      <c r="G72" s="40">
        <f t="shared" si="8"/>
        <v>1180</v>
      </c>
      <c r="H72" s="41">
        <f t="shared" si="65"/>
        <v>1180</v>
      </c>
      <c r="I72" s="41">
        <f t="shared" si="65"/>
        <v>1416</v>
      </c>
      <c r="J72" s="41">
        <f t="shared" si="65"/>
        <v>1652</v>
      </c>
      <c r="K72" s="41">
        <f t="shared" si="65"/>
        <v>1888</v>
      </c>
      <c r="L72" s="42"/>
      <c r="M72" s="43"/>
      <c r="N72" s="79">
        <f t="shared" si="66"/>
        <v>12980</v>
      </c>
      <c r="O72" s="44" t="s">
        <v>4</v>
      </c>
      <c r="P72" s="44">
        <v>66</v>
      </c>
      <c r="Q72" s="45">
        <f t="shared" si="70"/>
        <v>340</v>
      </c>
      <c r="R72" s="45">
        <f t="shared" si="67"/>
        <v>2</v>
      </c>
      <c r="S72" s="45">
        <f t="shared" si="35"/>
        <v>472</v>
      </c>
      <c r="T72" s="46">
        <v>1</v>
      </c>
      <c r="U72" s="45">
        <f t="shared" si="11"/>
        <v>51</v>
      </c>
      <c r="V72" s="45">
        <f t="shared" si="12"/>
        <v>61</v>
      </c>
      <c r="W72" s="45">
        <f t="shared" si="13"/>
        <v>71</v>
      </c>
      <c r="X72" s="45">
        <f t="shared" si="14"/>
        <v>81</v>
      </c>
      <c r="Y72" s="46">
        <v>0.65</v>
      </c>
      <c r="Z72" s="45">
        <v>2</v>
      </c>
      <c r="AA72" s="45">
        <f t="shared" si="68"/>
        <v>187</v>
      </c>
      <c r="AB72" s="62">
        <v>1.7</v>
      </c>
      <c r="AC72" s="45">
        <f t="shared" si="69"/>
        <v>550</v>
      </c>
      <c r="AD72" s="62">
        <v>1</v>
      </c>
      <c r="BB72" s="108">
        <v>51</v>
      </c>
      <c r="BC72" s="109">
        <f t="shared" ref="BC72:BC121" si="77">INT(BC71+(BC71*0.05))</f>
        <v>20517</v>
      </c>
      <c r="BF72" s="110"/>
      <c r="BG72" s="110"/>
    </row>
    <row r="73" spans="1:59" ht="12" x14ac:dyDescent="0.3">
      <c r="A73" s="51">
        <v>72</v>
      </c>
      <c r="B73" s="51" t="s">
        <v>105</v>
      </c>
      <c r="C73" s="50">
        <v>11</v>
      </c>
      <c r="D73" s="91">
        <f t="shared" si="7"/>
        <v>333</v>
      </c>
      <c r="E73" s="50">
        <v>6</v>
      </c>
      <c r="F73" s="50">
        <v>3</v>
      </c>
      <c r="G73" s="52">
        <f t="shared" si="8"/>
        <v>1190</v>
      </c>
      <c r="H73" s="56">
        <f t="shared" si="65"/>
        <v>1190</v>
      </c>
      <c r="I73" s="56">
        <f t="shared" si="65"/>
        <v>1428</v>
      </c>
      <c r="J73" s="56">
        <f t="shared" si="65"/>
        <v>1666</v>
      </c>
      <c r="K73" s="56">
        <f t="shared" si="65"/>
        <v>1904</v>
      </c>
      <c r="L73" s="53"/>
      <c r="M73" s="54"/>
      <c r="N73" s="80">
        <f t="shared" si="66"/>
        <v>13090</v>
      </c>
      <c r="O73" s="55" t="s">
        <v>4</v>
      </c>
      <c r="P73" s="55">
        <v>68</v>
      </c>
      <c r="Q73" s="56">
        <f t="shared" si="70"/>
        <v>340</v>
      </c>
      <c r="R73" s="56">
        <f t="shared" si="67"/>
        <v>2</v>
      </c>
      <c r="S73" s="56">
        <f t="shared" si="35"/>
        <v>476</v>
      </c>
      <c r="T73" s="57">
        <v>1</v>
      </c>
      <c r="U73" s="56">
        <f t="shared" si="11"/>
        <v>51</v>
      </c>
      <c r="V73" s="56">
        <f t="shared" si="12"/>
        <v>61</v>
      </c>
      <c r="W73" s="56">
        <f t="shared" si="13"/>
        <v>72</v>
      </c>
      <c r="X73" s="56">
        <f t="shared" si="14"/>
        <v>82</v>
      </c>
      <c r="Y73" s="57">
        <v>0.65</v>
      </c>
      <c r="Z73" s="56">
        <v>2</v>
      </c>
      <c r="AA73" s="56">
        <f t="shared" si="68"/>
        <v>187</v>
      </c>
      <c r="AB73" s="62">
        <v>1.7</v>
      </c>
      <c r="AC73" s="56">
        <f t="shared" si="69"/>
        <v>550</v>
      </c>
      <c r="AD73" s="62">
        <v>1</v>
      </c>
      <c r="BB73" s="108">
        <v>52</v>
      </c>
      <c r="BC73" s="109">
        <f t="shared" si="77"/>
        <v>21542</v>
      </c>
      <c r="BF73" s="110"/>
      <c r="BG73" s="110"/>
    </row>
    <row r="74" spans="1:59" ht="12" x14ac:dyDescent="0.3">
      <c r="A74" s="51">
        <v>73</v>
      </c>
      <c r="B74" s="51" t="s">
        <v>106</v>
      </c>
      <c r="C74" s="50">
        <v>11</v>
      </c>
      <c r="D74" s="91">
        <f t="shared" si="7"/>
        <v>336</v>
      </c>
      <c r="E74" s="50">
        <v>6</v>
      </c>
      <c r="F74" s="50">
        <v>3</v>
      </c>
      <c r="G74" s="52">
        <f t="shared" si="8"/>
        <v>1200</v>
      </c>
      <c r="H74" s="56">
        <f t="shared" si="65"/>
        <v>1200</v>
      </c>
      <c r="I74" s="56">
        <f t="shared" si="65"/>
        <v>1440</v>
      </c>
      <c r="J74" s="56">
        <f t="shared" si="65"/>
        <v>1680</v>
      </c>
      <c r="K74" s="56">
        <f t="shared" si="65"/>
        <v>1920</v>
      </c>
      <c r="L74" s="53"/>
      <c r="M74" s="54"/>
      <c r="N74" s="80">
        <f t="shared" si="66"/>
        <v>13200</v>
      </c>
      <c r="O74" s="55" t="s">
        <v>4</v>
      </c>
      <c r="P74" s="55">
        <v>70</v>
      </c>
      <c r="Q74" s="56">
        <f t="shared" si="70"/>
        <v>340</v>
      </c>
      <c r="R74" s="56">
        <f t="shared" si="67"/>
        <v>2</v>
      </c>
      <c r="S74" s="56">
        <f t="shared" si="35"/>
        <v>480</v>
      </c>
      <c r="T74" s="57">
        <v>1</v>
      </c>
      <c r="U74" s="56">
        <f t="shared" si="11"/>
        <v>52</v>
      </c>
      <c r="V74" s="56">
        <f t="shared" si="12"/>
        <v>62</v>
      </c>
      <c r="W74" s="56">
        <f t="shared" si="13"/>
        <v>72</v>
      </c>
      <c r="X74" s="56">
        <f t="shared" si="14"/>
        <v>83</v>
      </c>
      <c r="Y74" s="57">
        <v>0.65</v>
      </c>
      <c r="Z74" s="56">
        <v>2</v>
      </c>
      <c r="AA74" s="56">
        <f t="shared" si="68"/>
        <v>187</v>
      </c>
      <c r="AB74" s="62">
        <v>1.7</v>
      </c>
      <c r="AC74" s="56">
        <f t="shared" si="69"/>
        <v>550</v>
      </c>
      <c r="AD74" s="62">
        <v>1</v>
      </c>
      <c r="BB74" s="108">
        <v>53</v>
      </c>
      <c r="BC74" s="109">
        <f t="shared" si="77"/>
        <v>22619</v>
      </c>
      <c r="BF74" s="110"/>
      <c r="BG74" s="110"/>
    </row>
    <row r="75" spans="1:59" ht="12" x14ac:dyDescent="0.3">
      <c r="A75" s="51">
        <v>74</v>
      </c>
      <c r="B75" s="51" t="s">
        <v>107</v>
      </c>
      <c r="C75" s="50">
        <v>11</v>
      </c>
      <c r="D75" s="91">
        <f t="shared" si="7"/>
        <v>338</v>
      </c>
      <c r="E75" s="50">
        <v>6</v>
      </c>
      <c r="F75" s="50">
        <v>3</v>
      </c>
      <c r="G75" s="52">
        <f t="shared" si="8"/>
        <v>1210</v>
      </c>
      <c r="H75" s="56">
        <f t="shared" si="65"/>
        <v>1210</v>
      </c>
      <c r="I75" s="56">
        <f t="shared" si="65"/>
        <v>1452</v>
      </c>
      <c r="J75" s="56">
        <f t="shared" si="65"/>
        <v>1694</v>
      </c>
      <c r="K75" s="56">
        <f t="shared" si="65"/>
        <v>1936</v>
      </c>
      <c r="L75" s="53"/>
      <c r="M75" s="54"/>
      <c r="N75" s="80">
        <f t="shared" si="66"/>
        <v>13310</v>
      </c>
      <c r="O75" s="55" t="s">
        <v>4</v>
      </c>
      <c r="P75" s="55">
        <v>72</v>
      </c>
      <c r="Q75" s="56">
        <f t="shared" si="70"/>
        <v>340</v>
      </c>
      <c r="R75" s="56">
        <f t="shared" si="67"/>
        <v>2</v>
      </c>
      <c r="S75" s="56">
        <f t="shared" si="35"/>
        <v>484</v>
      </c>
      <c r="T75" s="57">
        <v>1</v>
      </c>
      <c r="U75" s="56">
        <f t="shared" si="11"/>
        <v>52</v>
      </c>
      <c r="V75" s="56">
        <f t="shared" si="12"/>
        <v>62</v>
      </c>
      <c r="W75" s="56">
        <f t="shared" si="13"/>
        <v>73</v>
      </c>
      <c r="X75" s="56">
        <f t="shared" si="14"/>
        <v>83</v>
      </c>
      <c r="Y75" s="57">
        <v>0.65</v>
      </c>
      <c r="Z75" s="56">
        <v>2</v>
      </c>
      <c r="AA75" s="56">
        <f t="shared" si="68"/>
        <v>187</v>
      </c>
      <c r="AB75" s="62">
        <v>1.7</v>
      </c>
      <c r="AC75" s="56">
        <f t="shared" si="69"/>
        <v>550</v>
      </c>
      <c r="AD75" s="62">
        <v>1</v>
      </c>
      <c r="BB75" s="108">
        <v>54</v>
      </c>
      <c r="BC75" s="109">
        <f t="shared" si="77"/>
        <v>23749</v>
      </c>
      <c r="BF75" s="110"/>
      <c r="BG75" s="110"/>
    </row>
    <row r="76" spans="1:59" ht="12" x14ac:dyDescent="0.3">
      <c r="A76" s="51">
        <v>75</v>
      </c>
      <c r="B76" s="51" t="s">
        <v>108</v>
      </c>
      <c r="C76" s="50">
        <v>11</v>
      </c>
      <c r="D76" s="91">
        <f t="shared" si="7"/>
        <v>341</v>
      </c>
      <c r="E76" s="50">
        <v>6</v>
      </c>
      <c r="F76" s="50">
        <v>3</v>
      </c>
      <c r="G76" s="52">
        <f t="shared" si="8"/>
        <v>1220</v>
      </c>
      <c r="H76" s="56">
        <f t="shared" si="65"/>
        <v>1220</v>
      </c>
      <c r="I76" s="56">
        <f t="shared" si="65"/>
        <v>1464</v>
      </c>
      <c r="J76" s="56">
        <f t="shared" si="65"/>
        <v>1708</v>
      </c>
      <c r="K76" s="56">
        <f t="shared" si="65"/>
        <v>1952</v>
      </c>
      <c r="L76" s="53"/>
      <c r="M76" s="54"/>
      <c r="N76" s="80">
        <f t="shared" si="66"/>
        <v>13420</v>
      </c>
      <c r="O76" s="55" t="s">
        <v>4</v>
      </c>
      <c r="P76" s="55">
        <v>74</v>
      </c>
      <c r="Q76" s="56">
        <f t="shared" si="70"/>
        <v>340</v>
      </c>
      <c r="R76" s="56">
        <f t="shared" si="67"/>
        <v>2</v>
      </c>
      <c r="S76" s="56">
        <f t="shared" si="35"/>
        <v>488</v>
      </c>
      <c r="T76" s="57">
        <v>1</v>
      </c>
      <c r="U76" s="56">
        <f t="shared" si="11"/>
        <v>52</v>
      </c>
      <c r="V76" s="56">
        <f t="shared" si="12"/>
        <v>63</v>
      </c>
      <c r="W76" s="56">
        <f t="shared" si="13"/>
        <v>74</v>
      </c>
      <c r="X76" s="56">
        <f t="shared" si="14"/>
        <v>84</v>
      </c>
      <c r="Y76" s="57">
        <v>0.65</v>
      </c>
      <c r="Z76" s="56">
        <v>2</v>
      </c>
      <c r="AA76" s="56">
        <f t="shared" si="68"/>
        <v>187</v>
      </c>
      <c r="AB76" s="62">
        <v>1.7</v>
      </c>
      <c r="AC76" s="56">
        <f t="shared" si="69"/>
        <v>550</v>
      </c>
      <c r="AD76" s="62">
        <v>1</v>
      </c>
      <c r="BB76" s="108">
        <v>55</v>
      </c>
      <c r="BC76" s="109">
        <f t="shared" si="77"/>
        <v>24936</v>
      </c>
      <c r="BF76" s="110"/>
      <c r="BG76" s="110"/>
    </row>
    <row r="77" spans="1:59" ht="12" x14ac:dyDescent="0.3">
      <c r="A77" s="51">
        <v>76</v>
      </c>
      <c r="B77" s="51" t="s">
        <v>109</v>
      </c>
      <c r="C77" s="50">
        <v>11</v>
      </c>
      <c r="D77" s="91">
        <f t="shared" si="7"/>
        <v>344</v>
      </c>
      <c r="E77" s="50">
        <v>6</v>
      </c>
      <c r="F77" s="50">
        <v>3</v>
      </c>
      <c r="G77" s="52">
        <f t="shared" si="8"/>
        <v>1230</v>
      </c>
      <c r="H77" s="56">
        <f t="shared" si="65"/>
        <v>1230</v>
      </c>
      <c r="I77" s="56">
        <f t="shared" si="65"/>
        <v>1476</v>
      </c>
      <c r="J77" s="56">
        <f t="shared" si="65"/>
        <v>1722</v>
      </c>
      <c r="K77" s="56">
        <f t="shared" si="65"/>
        <v>1968</v>
      </c>
      <c r="L77" s="53"/>
      <c r="M77" s="54"/>
      <c r="N77" s="80">
        <f t="shared" si="66"/>
        <v>13530</v>
      </c>
      <c r="O77" s="55" t="s">
        <v>4</v>
      </c>
      <c r="P77" s="55">
        <v>76</v>
      </c>
      <c r="Q77" s="56">
        <f t="shared" si="70"/>
        <v>340</v>
      </c>
      <c r="R77" s="56">
        <f t="shared" si="67"/>
        <v>2</v>
      </c>
      <c r="S77" s="56">
        <f t="shared" si="35"/>
        <v>492</v>
      </c>
      <c r="T77" s="57">
        <v>1</v>
      </c>
      <c r="U77" s="56">
        <f t="shared" si="11"/>
        <v>53</v>
      </c>
      <c r="V77" s="56">
        <f t="shared" si="12"/>
        <v>63</v>
      </c>
      <c r="W77" s="56">
        <f t="shared" si="13"/>
        <v>74</v>
      </c>
      <c r="X77" s="56">
        <f t="shared" si="14"/>
        <v>85</v>
      </c>
      <c r="Y77" s="57">
        <v>0.65</v>
      </c>
      <c r="Z77" s="56">
        <v>2</v>
      </c>
      <c r="AA77" s="56">
        <f t="shared" si="68"/>
        <v>187</v>
      </c>
      <c r="AB77" s="62">
        <v>1.7</v>
      </c>
      <c r="AC77" s="56">
        <f t="shared" si="69"/>
        <v>550</v>
      </c>
      <c r="AD77" s="62">
        <v>1</v>
      </c>
      <c r="BB77" s="108">
        <v>56</v>
      </c>
      <c r="BC77" s="109">
        <f t="shared" si="77"/>
        <v>26182</v>
      </c>
      <c r="BF77" s="110"/>
      <c r="BG77" s="110"/>
    </row>
    <row r="78" spans="1:59" ht="12" x14ac:dyDescent="0.3">
      <c r="A78" s="51">
        <v>77</v>
      </c>
      <c r="B78" s="51" t="s">
        <v>110</v>
      </c>
      <c r="C78" s="50">
        <v>11</v>
      </c>
      <c r="D78" s="91">
        <f t="shared" si="7"/>
        <v>347</v>
      </c>
      <c r="E78" s="50">
        <v>6</v>
      </c>
      <c r="F78" s="50">
        <v>3</v>
      </c>
      <c r="G78" s="52">
        <f t="shared" si="8"/>
        <v>1240</v>
      </c>
      <c r="H78" s="56">
        <f t="shared" si="65"/>
        <v>1240</v>
      </c>
      <c r="I78" s="56">
        <f t="shared" si="65"/>
        <v>1488</v>
      </c>
      <c r="J78" s="56">
        <f t="shared" si="65"/>
        <v>1736</v>
      </c>
      <c r="K78" s="56">
        <f t="shared" si="65"/>
        <v>1984</v>
      </c>
      <c r="L78" s="53"/>
      <c r="M78" s="54"/>
      <c r="N78" s="80">
        <f t="shared" si="66"/>
        <v>13640</v>
      </c>
      <c r="O78" s="55" t="s">
        <v>4</v>
      </c>
      <c r="P78" s="55">
        <v>78</v>
      </c>
      <c r="Q78" s="56">
        <f t="shared" si="70"/>
        <v>340</v>
      </c>
      <c r="R78" s="56">
        <f t="shared" si="67"/>
        <v>2</v>
      </c>
      <c r="S78" s="56">
        <f t="shared" si="35"/>
        <v>496</v>
      </c>
      <c r="T78" s="57">
        <v>1</v>
      </c>
      <c r="U78" s="56">
        <f t="shared" si="11"/>
        <v>53</v>
      </c>
      <c r="V78" s="56">
        <f t="shared" si="12"/>
        <v>64</v>
      </c>
      <c r="W78" s="56">
        <f t="shared" si="13"/>
        <v>75</v>
      </c>
      <c r="X78" s="56">
        <f t="shared" si="14"/>
        <v>85</v>
      </c>
      <c r="Y78" s="57">
        <v>0.65</v>
      </c>
      <c r="Z78" s="56">
        <v>2</v>
      </c>
      <c r="AA78" s="56">
        <f t="shared" si="68"/>
        <v>187</v>
      </c>
      <c r="AB78" s="62">
        <v>1.7</v>
      </c>
      <c r="AC78" s="56">
        <f t="shared" si="69"/>
        <v>550</v>
      </c>
      <c r="AD78" s="62">
        <v>1</v>
      </c>
      <c r="BB78" s="108">
        <v>57</v>
      </c>
      <c r="BC78" s="109">
        <f t="shared" si="77"/>
        <v>27491</v>
      </c>
      <c r="BF78" s="110"/>
      <c r="BG78" s="110"/>
    </row>
    <row r="79" spans="1:59" ht="12" x14ac:dyDescent="0.3">
      <c r="A79" s="51">
        <v>78</v>
      </c>
      <c r="B79" s="51" t="s">
        <v>252</v>
      </c>
      <c r="C79" s="50">
        <v>11</v>
      </c>
      <c r="D79" s="91">
        <f t="shared" si="7"/>
        <v>350</v>
      </c>
      <c r="E79" s="50">
        <v>6</v>
      </c>
      <c r="F79" s="50">
        <v>3</v>
      </c>
      <c r="G79" s="52">
        <f t="shared" ref="G79:G81" si="78">INT(S79*2.5)</f>
        <v>1250</v>
      </c>
      <c r="H79" s="56">
        <f t="shared" si="65"/>
        <v>1250</v>
      </c>
      <c r="I79" s="56">
        <f t="shared" si="65"/>
        <v>1500</v>
      </c>
      <c r="J79" s="56">
        <f t="shared" si="65"/>
        <v>1750</v>
      </c>
      <c r="K79" s="56">
        <f t="shared" si="65"/>
        <v>2000</v>
      </c>
      <c r="L79" s="53"/>
      <c r="M79" s="54"/>
      <c r="N79" s="80">
        <f t="shared" si="66"/>
        <v>13750</v>
      </c>
      <c r="O79" s="55" t="s">
        <v>4</v>
      </c>
      <c r="P79" s="55">
        <v>80</v>
      </c>
      <c r="Q79" s="56">
        <f t="shared" si="70"/>
        <v>340</v>
      </c>
      <c r="R79" s="56">
        <f t="shared" si="67"/>
        <v>2</v>
      </c>
      <c r="S79" s="56">
        <f t="shared" ref="S79:S81" si="79">INT((Q79+(P79*R79))*T79)</f>
        <v>500</v>
      </c>
      <c r="T79" s="57">
        <v>1</v>
      </c>
      <c r="U79" s="56">
        <f t="shared" ref="U79:U81" si="80">INT((H79/15)*$Y79)</f>
        <v>54</v>
      </c>
      <c r="V79" s="56">
        <f t="shared" ref="V79:V81" si="81">INT((I79/15)*$Y79)</f>
        <v>65</v>
      </c>
      <c r="W79" s="56">
        <f t="shared" ref="W79:W81" si="82">INT((J79/15)*$Y79)</f>
        <v>75</v>
      </c>
      <c r="X79" s="56">
        <f t="shared" ref="X79:X81" si="83">INT((K79/15)*$Y79)</f>
        <v>86</v>
      </c>
      <c r="Y79" s="57">
        <v>0.65</v>
      </c>
      <c r="Z79" s="56">
        <v>2</v>
      </c>
      <c r="AA79" s="56">
        <f t="shared" si="68"/>
        <v>187</v>
      </c>
      <c r="AB79" s="62">
        <v>1.7</v>
      </c>
      <c r="AC79" s="56">
        <f t="shared" si="69"/>
        <v>550</v>
      </c>
      <c r="AD79" s="62">
        <v>1</v>
      </c>
      <c r="BB79" s="108">
        <v>58</v>
      </c>
      <c r="BC79" s="109">
        <f t="shared" si="77"/>
        <v>28865</v>
      </c>
      <c r="BF79" s="110"/>
      <c r="BG79" s="110"/>
    </row>
    <row r="80" spans="1:59" ht="12" x14ac:dyDescent="0.3">
      <c r="A80" s="51">
        <v>79</v>
      </c>
      <c r="B80" s="51" t="s">
        <v>253</v>
      </c>
      <c r="C80" s="50">
        <v>11</v>
      </c>
      <c r="D80" s="91">
        <f t="shared" si="7"/>
        <v>370</v>
      </c>
      <c r="E80" s="50">
        <v>6</v>
      </c>
      <c r="F80" s="50">
        <v>3</v>
      </c>
      <c r="G80" s="52">
        <f t="shared" si="78"/>
        <v>1322</v>
      </c>
      <c r="H80" s="56">
        <f t="shared" si="65"/>
        <v>1322</v>
      </c>
      <c r="I80" s="56">
        <f t="shared" si="65"/>
        <v>1586</v>
      </c>
      <c r="J80" s="56">
        <f t="shared" si="65"/>
        <v>1850</v>
      </c>
      <c r="K80" s="56">
        <f t="shared" si="65"/>
        <v>2115</v>
      </c>
      <c r="L80" s="53"/>
      <c r="M80" s="54"/>
      <c r="N80" s="80">
        <f t="shared" si="66"/>
        <v>14542</v>
      </c>
      <c r="O80" s="55" t="s">
        <v>6</v>
      </c>
      <c r="P80" s="55">
        <v>2</v>
      </c>
      <c r="Q80" s="56">
        <f t="shared" si="70"/>
        <v>374</v>
      </c>
      <c r="R80" s="56">
        <f t="shared" si="67"/>
        <v>2</v>
      </c>
      <c r="S80" s="56">
        <f t="shared" si="79"/>
        <v>529</v>
      </c>
      <c r="T80" s="57">
        <v>1.4</v>
      </c>
      <c r="U80" s="56">
        <f t="shared" si="80"/>
        <v>57</v>
      </c>
      <c r="V80" s="56">
        <f t="shared" si="81"/>
        <v>68</v>
      </c>
      <c r="W80" s="56">
        <f t="shared" si="82"/>
        <v>80</v>
      </c>
      <c r="X80" s="56">
        <f t="shared" si="83"/>
        <v>91</v>
      </c>
      <c r="Y80" s="57">
        <v>0.65</v>
      </c>
      <c r="Z80" s="56">
        <v>2</v>
      </c>
      <c r="AA80" s="56">
        <f t="shared" si="68"/>
        <v>187</v>
      </c>
      <c r="AB80" s="62">
        <v>1.7</v>
      </c>
      <c r="AC80" s="56">
        <f t="shared" si="69"/>
        <v>550</v>
      </c>
      <c r="AD80" s="62">
        <v>1</v>
      </c>
      <c r="BB80" s="108">
        <v>59</v>
      </c>
      <c r="BC80" s="109">
        <f t="shared" si="77"/>
        <v>30308</v>
      </c>
      <c r="BF80" s="110"/>
      <c r="BG80" s="110"/>
    </row>
    <row r="81" spans="1:59" ht="12" x14ac:dyDescent="0.3">
      <c r="A81" s="65">
        <v>80</v>
      </c>
      <c r="B81" s="65" t="s">
        <v>254</v>
      </c>
      <c r="C81" s="64">
        <v>11</v>
      </c>
      <c r="D81" s="92">
        <f t="shared" si="7"/>
        <v>373</v>
      </c>
      <c r="E81" s="64">
        <v>6</v>
      </c>
      <c r="F81" s="64">
        <v>3</v>
      </c>
      <c r="G81" s="70">
        <f t="shared" si="78"/>
        <v>1335</v>
      </c>
      <c r="H81" s="71">
        <f t="shared" si="65"/>
        <v>1335</v>
      </c>
      <c r="I81" s="71">
        <f t="shared" si="65"/>
        <v>1602</v>
      </c>
      <c r="J81" s="71">
        <f t="shared" si="65"/>
        <v>1869</v>
      </c>
      <c r="K81" s="71">
        <f t="shared" si="65"/>
        <v>2136</v>
      </c>
      <c r="L81" s="66"/>
      <c r="M81" s="67"/>
      <c r="N81" s="81">
        <f t="shared" si="66"/>
        <v>14685</v>
      </c>
      <c r="O81" s="68" t="s">
        <v>6</v>
      </c>
      <c r="P81" s="68">
        <v>4</v>
      </c>
      <c r="Q81" s="71">
        <f t="shared" si="70"/>
        <v>374</v>
      </c>
      <c r="R81" s="71">
        <f t="shared" si="67"/>
        <v>2</v>
      </c>
      <c r="S81" s="71">
        <f t="shared" si="79"/>
        <v>534</v>
      </c>
      <c r="T81" s="69">
        <v>1.4</v>
      </c>
      <c r="U81" s="71">
        <f t="shared" si="80"/>
        <v>57</v>
      </c>
      <c r="V81" s="71">
        <f t="shared" si="81"/>
        <v>69</v>
      </c>
      <c r="W81" s="71">
        <f t="shared" si="82"/>
        <v>80</v>
      </c>
      <c r="X81" s="71">
        <f t="shared" si="83"/>
        <v>92</v>
      </c>
      <c r="Y81" s="69">
        <v>0.65</v>
      </c>
      <c r="Z81" s="71">
        <v>3</v>
      </c>
      <c r="AA81" s="71">
        <f t="shared" si="68"/>
        <v>420</v>
      </c>
      <c r="AB81" s="62">
        <v>2.5499999999999998</v>
      </c>
      <c r="AC81" s="71">
        <f t="shared" si="69"/>
        <v>825</v>
      </c>
      <c r="AD81" s="62">
        <v>1.5</v>
      </c>
      <c r="BB81" s="108">
        <v>60</v>
      </c>
      <c r="BC81" s="109">
        <f t="shared" si="77"/>
        <v>31823</v>
      </c>
      <c r="BF81" s="110"/>
      <c r="BG81" s="110"/>
    </row>
    <row r="82" spans="1:59" ht="12" x14ac:dyDescent="0.3">
      <c r="A82" s="38">
        <v>81</v>
      </c>
      <c r="B82" s="38" t="s">
        <v>283</v>
      </c>
      <c r="C82" s="39">
        <v>11</v>
      </c>
      <c r="D82" s="90">
        <f t="shared" si="7"/>
        <v>378</v>
      </c>
      <c r="E82" s="39">
        <v>6</v>
      </c>
      <c r="F82" s="39">
        <v>3</v>
      </c>
      <c r="G82" s="40">
        <f t="shared" si="8"/>
        <v>1350</v>
      </c>
      <c r="H82" s="41">
        <f t="shared" ref="H82:K101" si="84">INT(IFERROR(VLOOKUP(H$1,$AP:$AU,2,FALSE)*$G82,0))</f>
        <v>1350</v>
      </c>
      <c r="I82" s="41">
        <f t="shared" si="84"/>
        <v>1620</v>
      </c>
      <c r="J82" s="41">
        <f t="shared" si="84"/>
        <v>1890</v>
      </c>
      <c r="K82" s="41">
        <f t="shared" si="84"/>
        <v>2160</v>
      </c>
      <c r="L82" s="42"/>
      <c r="M82" s="43"/>
      <c r="N82" s="79">
        <f t="shared" si="66"/>
        <v>14850</v>
      </c>
      <c r="O82" s="44" t="s">
        <v>6</v>
      </c>
      <c r="P82" s="44">
        <v>6</v>
      </c>
      <c r="Q82" s="45">
        <f t="shared" si="70"/>
        <v>374</v>
      </c>
      <c r="R82" s="45">
        <f t="shared" si="67"/>
        <v>2</v>
      </c>
      <c r="S82" s="45">
        <f t="shared" si="35"/>
        <v>540</v>
      </c>
      <c r="T82" s="46">
        <v>1.4</v>
      </c>
      <c r="U82" s="45">
        <f t="shared" si="11"/>
        <v>54</v>
      </c>
      <c r="V82" s="45">
        <f t="shared" si="12"/>
        <v>64</v>
      </c>
      <c r="W82" s="45">
        <f t="shared" si="13"/>
        <v>75</v>
      </c>
      <c r="X82" s="45">
        <f t="shared" si="14"/>
        <v>86</v>
      </c>
      <c r="Y82" s="46">
        <v>0.6</v>
      </c>
      <c r="Z82" s="45">
        <v>2</v>
      </c>
      <c r="AA82" s="45">
        <f t="shared" si="68"/>
        <v>198</v>
      </c>
      <c r="AB82" s="62">
        <v>1.8</v>
      </c>
      <c r="AC82" s="45">
        <f t="shared" si="69"/>
        <v>550</v>
      </c>
      <c r="AD82" s="62">
        <v>1</v>
      </c>
      <c r="BB82" s="108">
        <v>61</v>
      </c>
      <c r="BC82" s="109">
        <f t="shared" si="77"/>
        <v>33414</v>
      </c>
      <c r="BF82" s="110"/>
      <c r="BG82" s="110"/>
    </row>
    <row r="83" spans="1:59" ht="12" x14ac:dyDescent="0.3">
      <c r="A83" s="51">
        <v>82</v>
      </c>
      <c r="B83" s="51" t="s">
        <v>111</v>
      </c>
      <c r="C83" s="50">
        <v>11</v>
      </c>
      <c r="D83" s="91">
        <f t="shared" si="7"/>
        <v>382</v>
      </c>
      <c r="E83" s="50">
        <v>6</v>
      </c>
      <c r="F83" s="50">
        <v>3</v>
      </c>
      <c r="G83" s="52">
        <f t="shared" si="8"/>
        <v>1365</v>
      </c>
      <c r="H83" s="56">
        <f t="shared" si="84"/>
        <v>1365</v>
      </c>
      <c r="I83" s="56">
        <f t="shared" si="84"/>
        <v>1638</v>
      </c>
      <c r="J83" s="56">
        <f t="shared" si="84"/>
        <v>1911</v>
      </c>
      <c r="K83" s="56">
        <f t="shared" si="84"/>
        <v>2184</v>
      </c>
      <c r="L83" s="53"/>
      <c r="M83" s="54"/>
      <c r="N83" s="80">
        <f t="shared" si="66"/>
        <v>15015</v>
      </c>
      <c r="O83" s="55" t="s">
        <v>6</v>
      </c>
      <c r="P83" s="55">
        <v>8</v>
      </c>
      <c r="Q83" s="56">
        <f t="shared" si="70"/>
        <v>374</v>
      </c>
      <c r="R83" s="56">
        <f t="shared" si="67"/>
        <v>2</v>
      </c>
      <c r="S83" s="56">
        <f t="shared" si="35"/>
        <v>546</v>
      </c>
      <c r="T83" s="57">
        <v>1.4</v>
      </c>
      <c r="U83" s="56">
        <f t="shared" si="11"/>
        <v>54</v>
      </c>
      <c r="V83" s="56">
        <f t="shared" si="12"/>
        <v>65</v>
      </c>
      <c r="W83" s="56">
        <f t="shared" si="13"/>
        <v>76</v>
      </c>
      <c r="X83" s="56">
        <f t="shared" si="14"/>
        <v>87</v>
      </c>
      <c r="Y83" s="57">
        <v>0.6</v>
      </c>
      <c r="Z83" s="56">
        <v>2</v>
      </c>
      <c r="AA83" s="56">
        <f t="shared" si="68"/>
        <v>198</v>
      </c>
      <c r="AB83" s="62">
        <v>1.8</v>
      </c>
      <c r="AC83" s="56">
        <f t="shared" si="69"/>
        <v>550</v>
      </c>
      <c r="AD83" s="62">
        <v>1</v>
      </c>
      <c r="BB83" s="108">
        <v>62</v>
      </c>
      <c r="BC83" s="109">
        <f t="shared" si="77"/>
        <v>35084</v>
      </c>
      <c r="BF83" s="110"/>
      <c r="BG83" s="110"/>
    </row>
    <row r="84" spans="1:59" ht="12" x14ac:dyDescent="0.3">
      <c r="A84" s="51">
        <v>83</v>
      </c>
      <c r="B84" s="51" t="s">
        <v>112</v>
      </c>
      <c r="C84" s="50">
        <v>11</v>
      </c>
      <c r="D84" s="91">
        <f t="shared" si="7"/>
        <v>385</v>
      </c>
      <c r="E84" s="50">
        <v>6</v>
      </c>
      <c r="F84" s="50">
        <v>3</v>
      </c>
      <c r="G84" s="52">
        <f t="shared" si="8"/>
        <v>1377</v>
      </c>
      <c r="H84" s="56">
        <f t="shared" si="84"/>
        <v>1377</v>
      </c>
      <c r="I84" s="56">
        <f t="shared" si="84"/>
        <v>1652</v>
      </c>
      <c r="J84" s="56">
        <f t="shared" si="84"/>
        <v>1927</v>
      </c>
      <c r="K84" s="56">
        <f t="shared" si="84"/>
        <v>2203</v>
      </c>
      <c r="L84" s="53"/>
      <c r="M84" s="54"/>
      <c r="N84" s="80">
        <f t="shared" si="66"/>
        <v>15147</v>
      </c>
      <c r="O84" s="55" t="s">
        <v>6</v>
      </c>
      <c r="P84" s="55">
        <v>10</v>
      </c>
      <c r="Q84" s="56">
        <f t="shared" si="70"/>
        <v>374</v>
      </c>
      <c r="R84" s="56">
        <f t="shared" si="67"/>
        <v>2</v>
      </c>
      <c r="S84" s="56">
        <f t="shared" si="35"/>
        <v>551</v>
      </c>
      <c r="T84" s="57">
        <v>1.4</v>
      </c>
      <c r="U84" s="56">
        <f t="shared" si="11"/>
        <v>55</v>
      </c>
      <c r="V84" s="56">
        <f t="shared" si="12"/>
        <v>66</v>
      </c>
      <c r="W84" s="56">
        <f t="shared" si="13"/>
        <v>77</v>
      </c>
      <c r="X84" s="56">
        <f t="shared" si="14"/>
        <v>88</v>
      </c>
      <c r="Y84" s="57">
        <v>0.6</v>
      </c>
      <c r="Z84" s="56">
        <v>2</v>
      </c>
      <c r="AA84" s="56">
        <f t="shared" si="68"/>
        <v>198</v>
      </c>
      <c r="AB84" s="62">
        <v>1.8</v>
      </c>
      <c r="AC84" s="56">
        <f t="shared" si="69"/>
        <v>550</v>
      </c>
      <c r="AD84" s="62">
        <v>1</v>
      </c>
      <c r="BB84" s="108">
        <v>63</v>
      </c>
      <c r="BC84" s="109">
        <f t="shared" si="77"/>
        <v>36838</v>
      </c>
      <c r="BF84" s="110"/>
      <c r="BG84" s="110"/>
    </row>
    <row r="85" spans="1:59" ht="12" x14ac:dyDescent="0.3">
      <c r="A85" s="51">
        <v>84</v>
      </c>
      <c r="B85" s="51" t="s">
        <v>113</v>
      </c>
      <c r="C85" s="50">
        <v>11</v>
      </c>
      <c r="D85" s="91">
        <f t="shared" si="7"/>
        <v>389</v>
      </c>
      <c r="E85" s="50">
        <v>6</v>
      </c>
      <c r="F85" s="50">
        <v>3</v>
      </c>
      <c r="G85" s="52">
        <f t="shared" si="8"/>
        <v>1392</v>
      </c>
      <c r="H85" s="56">
        <f t="shared" si="84"/>
        <v>1392</v>
      </c>
      <c r="I85" s="56">
        <f t="shared" si="84"/>
        <v>1670</v>
      </c>
      <c r="J85" s="56">
        <f t="shared" si="84"/>
        <v>1948</v>
      </c>
      <c r="K85" s="56">
        <f t="shared" si="84"/>
        <v>2227</v>
      </c>
      <c r="L85" s="53"/>
      <c r="M85" s="54"/>
      <c r="N85" s="80">
        <f t="shared" si="66"/>
        <v>15312</v>
      </c>
      <c r="O85" s="55" t="s">
        <v>6</v>
      </c>
      <c r="P85" s="55">
        <v>12</v>
      </c>
      <c r="Q85" s="56">
        <f t="shared" si="70"/>
        <v>374</v>
      </c>
      <c r="R85" s="56">
        <f t="shared" si="67"/>
        <v>2</v>
      </c>
      <c r="S85" s="56">
        <f t="shared" si="35"/>
        <v>557</v>
      </c>
      <c r="T85" s="57">
        <v>1.4</v>
      </c>
      <c r="U85" s="56">
        <f t="shared" si="11"/>
        <v>55</v>
      </c>
      <c r="V85" s="56">
        <f t="shared" si="12"/>
        <v>66</v>
      </c>
      <c r="W85" s="56">
        <f t="shared" si="13"/>
        <v>77</v>
      </c>
      <c r="X85" s="56">
        <f t="shared" si="14"/>
        <v>89</v>
      </c>
      <c r="Y85" s="57">
        <v>0.6</v>
      </c>
      <c r="Z85" s="56">
        <v>2</v>
      </c>
      <c r="AA85" s="56">
        <f t="shared" si="68"/>
        <v>198</v>
      </c>
      <c r="AB85" s="62">
        <v>1.8</v>
      </c>
      <c r="AC85" s="56">
        <f t="shared" si="69"/>
        <v>550</v>
      </c>
      <c r="AD85" s="62">
        <v>1</v>
      </c>
      <c r="BB85" s="108">
        <v>64</v>
      </c>
      <c r="BC85" s="109">
        <f t="shared" si="77"/>
        <v>38679</v>
      </c>
      <c r="BF85" s="110"/>
      <c r="BG85" s="110"/>
    </row>
    <row r="86" spans="1:59" ht="12" x14ac:dyDescent="0.3">
      <c r="A86" s="51">
        <v>85</v>
      </c>
      <c r="B86" s="51" t="s">
        <v>114</v>
      </c>
      <c r="C86" s="50">
        <v>11</v>
      </c>
      <c r="D86" s="91">
        <f t="shared" si="7"/>
        <v>393</v>
      </c>
      <c r="E86" s="50">
        <v>6</v>
      </c>
      <c r="F86" s="50">
        <v>3</v>
      </c>
      <c r="G86" s="52">
        <f t="shared" si="8"/>
        <v>1405</v>
      </c>
      <c r="H86" s="56">
        <f t="shared" si="84"/>
        <v>1405</v>
      </c>
      <c r="I86" s="56">
        <f t="shared" si="84"/>
        <v>1686</v>
      </c>
      <c r="J86" s="56">
        <f t="shared" si="84"/>
        <v>1967</v>
      </c>
      <c r="K86" s="56">
        <f t="shared" si="84"/>
        <v>2248</v>
      </c>
      <c r="L86" s="53"/>
      <c r="M86" s="54"/>
      <c r="N86" s="80">
        <f t="shared" si="66"/>
        <v>15455</v>
      </c>
      <c r="O86" s="55" t="s">
        <v>6</v>
      </c>
      <c r="P86" s="55">
        <v>14</v>
      </c>
      <c r="Q86" s="56">
        <f t="shared" si="70"/>
        <v>374</v>
      </c>
      <c r="R86" s="56">
        <f t="shared" si="67"/>
        <v>2</v>
      </c>
      <c r="S86" s="56">
        <f t="shared" si="35"/>
        <v>562</v>
      </c>
      <c r="T86" s="57">
        <v>1.4</v>
      </c>
      <c r="U86" s="56">
        <f t="shared" si="11"/>
        <v>56</v>
      </c>
      <c r="V86" s="56">
        <f t="shared" si="12"/>
        <v>67</v>
      </c>
      <c r="W86" s="56">
        <f t="shared" si="13"/>
        <v>78</v>
      </c>
      <c r="X86" s="56">
        <f t="shared" si="14"/>
        <v>89</v>
      </c>
      <c r="Y86" s="57">
        <v>0.6</v>
      </c>
      <c r="Z86" s="56">
        <v>2</v>
      </c>
      <c r="AA86" s="56">
        <f t="shared" si="68"/>
        <v>198</v>
      </c>
      <c r="AB86" s="62">
        <v>1.8</v>
      </c>
      <c r="AC86" s="56">
        <f t="shared" si="69"/>
        <v>550</v>
      </c>
      <c r="AD86" s="62">
        <v>1</v>
      </c>
      <c r="BB86" s="108">
        <v>65</v>
      </c>
      <c r="BC86" s="109">
        <f t="shared" si="77"/>
        <v>40612</v>
      </c>
      <c r="BF86" s="110"/>
      <c r="BG86" s="110"/>
    </row>
    <row r="87" spans="1:59" ht="12" x14ac:dyDescent="0.3">
      <c r="A87" s="51">
        <v>86</v>
      </c>
      <c r="B87" s="51" t="s">
        <v>115</v>
      </c>
      <c r="C87" s="50">
        <v>12</v>
      </c>
      <c r="D87" s="91">
        <f t="shared" si="7"/>
        <v>397</v>
      </c>
      <c r="E87" s="50">
        <v>6</v>
      </c>
      <c r="F87" s="50">
        <v>3</v>
      </c>
      <c r="G87" s="52">
        <f t="shared" si="8"/>
        <v>1420</v>
      </c>
      <c r="H87" s="56">
        <f t="shared" si="84"/>
        <v>1420</v>
      </c>
      <c r="I87" s="56">
        <f t="shared" si="84"/>
        <v>1704</v>
      </c>
      <c r="J87" s="56">
        <f t="shared" si="84"/>
        <v>1988</v>
      </c>
      <c r="K87" s="56">
        <f t="shared" si="84"/>
        <v>2272</v>
      </c>
      <c r="L87" s="53"/>
      <c r="M87" s="54"/>
      <c r="N87" s="80">
        <f t="shared" si="66"/>
        <v>17040</v>
      </c>
      <c r="O87" s="55" t="s">
        <v>6</v>
      </c>
      <c r="P87" s="55">
        <v>16</v>
      </c>
      <c r="Q87" s="56">
        <f t="shared" si="70"/>
        <v>374</v>
      </c>
      <c r="R87" s="56">
        <f t="shared" si="67"/>
        <v>2</v>
      </c>
      <c r="S87" s="56">
        <f t="shared" si="35"/>
        <v>568</v>
      </c>
      <c r="T87" s="57">
        <v>1.4</v>
      </c>
      <c r="U87" s="56">
        <f t="shared" si="11"/>
        <v>56</v>
      </c>
      <c r="V87" s="56">
        <f t="shared" si="12"/>
        <v>68</v>
      </c>
      <c r="W87" s="56">
        <f t="shared" si="13"/>
        <v>79</v>
      </c>
      <c r="X87" s="56">
        <f t="shared" si="14"/>
        <v>90</v>
      </c>
      <c r="Y87" s="57">
        <v>0.6</v>
      </c>
      <c r="Z87" s="56">
        <v>2</v>
      </c>
      <c r="AA87" s="56">
        <f t="shared" si="68"/>
        <v>216</v>
      </c>
      <c r="AB87" s="62">
        <v>1.8</v>
      </c>
      <c r="AC87" s="56">
        <f t="shared" si="69"/>
        <v>600</v>
      </c>
      <c r="AD87" s="62">
        <v>1</v>
      </c>
      <c r="BB87" s="108">
        <v>66</v>
      </c>
      <c r="BC87" s="109">
        <f t="shared" si="77"/>
        <v>42642</v>
      </c>
      <c r="BF87" s="110"/>
      <c r="BG87" s="110"/>
    </row>
    <row r="88" spans="1:59" ht="12" x14ac:dyDescent="0.3">
      <c r="A88" s="51">
        <v>87</v>
      </c>
      <c r="B88" s="51" t="s">
        <v>116</v>
      </c>
      <c r="C88" s="50">
        <v>12</v>
      </c>
      <c r="D88" s="91">
        <f t="shared" si="7"/>
        <v>401</v>
      </c>
      <c r="E88" s="50">
        <v>6</v>
      </c>
      <c r="F88" s="50">
        <v>3</v>
      </c>
      <c r="G88" s="52">
        <f t="shared" si="8"/>
        <v>1435</v>
      </c>
      <c r="H88" s="56">
        <f t="shared" si="84"/>
        <v>1435</v>
      </c>
      <c r="I88" s="56">
        <f t="shared" si="84"/>
        <v>1722</v>
      </c>
      <c r="J88" s="56">
        <f t="shared" si="84"/>
        <v>2009</v>
      </c>
      <c r="K88" s="56">
        <f t="shared" si="84"/>
        <v>2296</v>
      </c>
      <c r="L88" s="53"/>
      <c r="M88" s="54"/>
      <c r="N88" s="80">
        <f t="shared" si="66"/>
        <v>17220</v>
      </c>
      <c r="O88" s="55" t="s">
        <v>6</v>
      </c>
      <c r="P88" s="55">
        <v>18</v>
      </c>
      <c r="Q88" s="56">
        <f t="shared" si="70"/>
        <v>374</v>
      </c>
      <c r="R88" s="56">
        <f t="shared" si="67"/>
        <v>2</v>
      </c>
      <c r="S88" s="56">
        <f t="shared" si="35"/>
        <v>574</v>
      </c>
      <c r="T88" s="57">
        <v>1.4</v>
      </c>
      <c r="U88" s="56">
        <f t="shared" si="11"/>
        <v>57</v>
      </c>
      <c r="V88" s="56">
        <f t="shared" si="12"/>
        <v>68</v>
      </c>
      <c r="W88" s="56">
        <f t="shared" si="13"/>
        <v>80</v>
      </c>
      <c r="X88" s="56">
        <f t="shared" si="14"/>
        <v>91</v>
      </c>
      <c r="Y88" s="57">
        <v>0.6</v>
      </c>
      <c r="Z88" s="56">
        <v>2</v>
      </c>
      <c r="AA88" s="56">
        <f t="shared" si="68"/>
        <v>216</v>
      </c>
      <c r="AB88" s="62">
        <v>1.8</v>
      </c>
      <c r="AC88" s="56">
        <f t="shared" si="69"/>
        <v>600</v>
      </c>
      <c r="AD88" s="62">
        <v>1</v>
      </c>
      <c r="BB88" s="108">
        <v>67</v>
      </c>
      <c r="BC88" s="109">
        <f t="shared" si="77"/>
        <v>44774</v>
      </c>
      <c r="BF88" s="110"/>
      <c r="BG88" s="110"/>
    </row>
    <row r="89" spans="1:59" ht="12" x14ac:dyDescent="0.3">
      <c r="A89" s="51">
        <v>88</v>
      </c>
      <c r="B89" s="51" t="s">
        <v>255</v>
      </c>
      <c r="C89" s="50">
        <v>12</v>
      </c>
      <c r="D89" s="91">
        <f t="shared" si="7"/>
        <v>405</v>
      </c>
      <c r="E89" s="50">
        <v>6</v>
      </c>
      <c r="F89" s="50">
        <v>3</v>
      </c>
      <c r="G89" s="52">
        <f t="shared" ref="G89:G91" si="85">INT(S89*2.5)</f>
        <v>1447</v>
      </c>
      <c r="H89" s="56">
        <f t="shared" si="84"/>
        <v>1447</v>
      </c>
      <c r="I89" s="56">
        <f t="shared" si="84"/>
        <v>1736</v>
      </c>
      <c r="J89" s="56">
        <f t="shared" si="84"/>
        <v>2025</v>
      </c>
      <c r="K89" s="56">
        <f t="shared" si="84"/>
        <v>2315</v>
      </c>
      <c r="L89" s="53"/>
      <c r="M89" s="54"/>
      <c r="N89" s="80">
        <f t="shared" si="66"/>
        <v>17364</v>
      </c>
      <c r="O89" s="55" t="s">
        <v>6</v>
      </c>
      <c r="P89" s="55">
        <v>20</v>
      </c>
      <c r="Q89" s="56">
        <f t="shared" si="70"/>
        <v>374</v>
      </c>
      <c r="R89" s="56">
        <f t="shared" si="67"/>
        <v>2</v>
      </c>
      <c r="S89" s="56">
        <f t="shared" ref="S89:S91" si="86">INT((Q89+(P89*R89))*T89)</f>
        <v>579</v>
      </c>
      <c r="T89" s="57">
        <v>1.4</v>
      </c>
      <c r="U89" s="56">
        <f t="shared" ref="U89:U91" si="87">INT((H89/15)*$Y89)</f>
        <v>57</v>
      </c>
      <c r="V89" s="56">
        <f t="shared" ref="V89:V91" si="88">INT((I89/15)*$Y89)</f>
        <v>69</v>
      </c>
      <c r="W89" s="56">
        <f t="shared" ref="W89:W91" si="89">INT((J89/15)*$Y89)</f>
        <v>81</v>
      </c>
      <c r="X89" s="56">
        <f t="shared" ref="X89:X91" si="90">INT((K89/15)*$Y89)</f>
        <v>92</v>
      </c>
      <c r="Y89" s="57">
        <v>0.6</v>
      </c>
      <c r="Z89" s="56">
        <v>2</v>
      </c>
      <c r="AA89" s="56">
        <f t="shared" si="68"/>
        <v>216</v>
      </c>
      <c r="AB89" s="62">
        <v>1.8</v>
      </c>
      <c r="AC89" s="56">
        <f t="shared" si="69"/>
        <v>600</v>
      </c>
      <c r="AD89" s="62">
        <v>1</v>
      </c>
      <c r="BB89" s="108">
        <v>68</v>
      </c>
      <c r="BC89" s="109">
        <f t="shared" si="77"/>
        <v>47012</v>
      </c>
      <c r="BF89" s="110"/>
      <c r="BG89" s="110"/>
    </row>
    <row r="90" spans="1:59" ht="12" x14ac:dyDescent="0.3">
      <c r="A90" s="51">
        <v>89</v>
      </c>
      <c r="B90" s="51" t="s">
        <v>256</v>
      </c>
      <c r="C90" s="50">
        <v>12</v>
      </c>
      <c r="D90" s="91">
        <f t="shared" si="7"/>
        <v>409</v>
      </c>
      <c r="E90" s="50">
        <v>6</v>
      </c>
      <c r="F90" s="50">
        <v>3</v>
      </c>
      <c r="G90" s="52">
        <f t="shared" si="85"/>
        <v>1462</v>
      </c>
      <c r="H90" s="56">
        <f t="shared" si="84"/>
        <v>1462</v>
      </c>
      <c r="I90" s="56">
        <f t="shared" si="84"/>
        <v>1754</v>
      </c>
      <c r="J90" s="56">
        <f t="shared" si="84"/>
        <v>2046</v>
      </c>
      <c r="K90" s="56">
        <f t="shared" si="84"/>
        <v>2339</v>
      </c>
      <c r="L90" s="53"/>
      <c r="M90" s="54"/>
      <c r="N90" s="80">
        <f t="shared" si="66"/>
        <v>17544</v>
      </c>
      <c r="O90" s="55" t="s">
        <v>6</v>
      </c>
      <c r="P90" s="55">
        <v>22</v>
      </c>
      <c r="Q90" s="56">
        <f t="shared" si="70"/>
        <v>374</v>
      </c>
      <c r="R90" s="56">
        <f t="shared" si="67"/>
        <v>2</v>
      </c>
      <c r="S90" s="56">
        <f t="shared" si="86"/>
        <v>585</v>
      </c>
      <c r="T90" s="57">
        <v>1.4</v>
      </c>
      <c r="U90" s="56">
        <f t="shared" si="87"/>
        <v>58</v>
      </c>
      <c r="V90" s="56">
        <f t="shared" si="88"/>
        <v>70</v>
      </c>
      <c r="W90" s="56">
        <f t="shared" si="89"/>
        <v>81</v>
      </c>
      <c r="X90" s="56">
        <f t="shared" si="90"/>
        <v>93</v>
      </c>
      <c r="Y90" s="57">
        <v>0.6</v>
      </c>
      <c r="Z90" s="56">
        <v>2</v>
      </c>
      <c r="AA90" s="56">
        <f t="shared" si="68"/>
        <v>216</v>
      </c>
      <c r="AB90" s="62">
        <v>1.8</v>
      </c>
      <c r="AC90" s="56">
        <f t="shared" si="69"/>
        <v>600</v>
      </c>
      <c r="AD90" s="62">
        <v>1</v>
      </c>
      <c r="BB90" s="108">
        <v>69</v>
      </c>
      <c r="BC90" s="109">
        <f t="shared" si="77"/>
        <v>49362</v>
      </c>
      <c r="BF90" s="110"/>
      <c r="BG90" s="110"/>
    </row>
    <row r="91" spans="1:59" ht="12" x14ac:dyDescent="0.3">
      <c r="A91" s="65">
        <v>90</v>
      </c>
      <c r="B91" s="65" t="s">
        <v>257</v>
      </c>
      <c r="C91" s="64">
        <v>12</v>
      </c>
      <c r="D91" s="92">
        <f t="shared" si="7"/>
        <v>413</v>
      </c>
      <c r="E91" s="64">
        <v>6</v>
      </c>
      <c r="F91" s="64">
        <v>3</v>
      </c>
      <c r="G91" s="70">
        <f t="shared" si="85"/>
        <v>1475</v>
      </c>
      <c r="H91" s="71">
        <f t="shared" si="84"/>
        <v>1475</v>
      </c>
      <c r="I91" s="71">
        <f t="shared" si="84"/>
        <v>1770</v>
      </c>
      <c r="J91" s="71">
        <f t="shared" si="84"/>
        <v>2065</v>
      </c>
      <c r="K91" s="71">
        <f t="shared" si="84"/>
        <v>2360</v>
      </c>
      <c r="L91" s="66"/>
      <c r="M91" s="67"/>
      <c r="N91" s="81">
        <f t="shared" si="66"/>
        <v>17700</v>
      </c>
      <c r="O91" s="68" t="s">
        <v>6</v>
      </c>
      <c r="P91" s="68">
        <v>24</v>
      </c>
      <c r="Q91" s="71">
        <f t="shared" si="70"/>
        <v>374</v>
      </c>
      <c r="R91" s="71">
        <f t="shared" si="67"/>
        <v>2</v>
      </c>
      <c r="S91" s="71">
        <f t="shared" si="86"/>
        <v>590</v>
      </c>
      <c r="T91" s="69">
        <v>1.4</v>
      </c>
      <c r="U91" s="71">
        <f t="shared" si="87"/>
        <v>59</v>
      </c>
      <c r="V91" s="71">
        <f t="shared" si="88"/>
        <v>70</v>
      </c>
      <c r="W91" s="71">
        <f t="shared" si="89"/>
        <v>82</v>
      </c>
      <c r="X91" s="71">
        <f t="shared" si="90"/>
        <v>94</v>
      </c>
      <c r="Y91" s="69">
        <v>0.6</v>
      </c>
      <c r="Z91" s="71">
        <v>3</v>
      </c>
      <c r="AA91" s="71">
        <f t="shared" si="68"/>
        <v>486</v>
      </c>
      <c r="AB91" s="62">
        <v>2.7</v>
      </c>
      <c r="AC91" s="71">
        <f t="shared" si="69"/>
        <v>900</v>
      </c>
      <c r="AD91" s="62">
        <v>1.5</v>
      </c>
      <c r="BB91" s="108">
        <v>70</v>
      </c>
      <c r="BC91" s="109">
        <f t="shared" si="77"/>
        <v>51830</v>
      </c>
      <c r="BF91" s="110"/>
      <c r="BG91" s="110"/>
    </row>
    <row r="92" spans="1:59" ht="12" x14ac:dyDescent="0.3">
      <c r="A92" s="38">
        <v>91</v>
      </c>
      <c r="B92" s="38" t="s">
        <v>284</v>
      </c>
      <c r="C92" s="39">
        <v>12</v>
      </c>
      <c r="D92" s="90">
        <f t="shared" si="7"/>
        <v>417</v>
      </c>
      <c r="E92" s="39">
        <v>5</v>
      </c>
      <c r="F92" s="39">
        <v>3</v>
      </c>
      <c r="G92" s="40">
        <f t="shared" si="8"/>
        <v>1490</v>
      </c>
      <c r="H92" s="41">
        <f t="shared" si="84"/>
        <v>1490</v>
      </c>
      <c r="I92" s="41">
        <f t="shared" si="84"/>
        <v>1788</v>
      </c>
      <c r="J92" s="41">
        <f t="shared" si="84"/>
        <v>2086</v>
      </c>
      <c r="K92" s="41">
        <f t="shared" si="84"/>
        <v>2384</v>
      </c>
      <c r="L92" s="42"/>
      <c r="M92" s="43"/>
      <c r="N92" s="79">
        <f t="shared" si="66"/>
        <v>17880</v>
      </c>
      <c r="O92" s="44" t="s">
        <v>6</v>
      </c>
      <c r="P92" s="44">
        <v>26</v>
      </c>
      <c r="Q92" s="45">
        <f t="shared" si="70"/>
        <v>374</v>
      </c>
      <c r="R92" s="45">
        <f t="shared" si="67"/>
        <v>2</v>
      </c>
      <c r="S92" s="45">
        <f t="shared" si="35"/>
        <v>596</v>
      </c>
      <c r="T92" s="46">
        <v>1.4</v>
      </c>
      <c r="U92" s="45">
        <f t="shared" si="11"/>
        <v>59</v>
      </c>
      <c r="V92" s="45">
        <f t="shared" si="12"/>
        <v>71</v>
      </c>
      <c r="W92" s="45">
        <f t="shared" si="13"/>
        <v>83</v>
      </c>
      <c r="X92" s="45">
        <f t="shared" si="14"/>
        <v>95</v>
      </c>
      <c r="Y92" s="46">
        <v>0.6</v>
      </c>
      <c r="Z92" s="45">
        <v>2</v>
      </c>
      <c r="AA92" s="45">
        <f t="shared" si="68"/>
        <v>228</v>
      </c>
      <c r="AB92" s="62">
        <v>1.9</v>
      </c>
      <c r="AC92" s="45">
        <f t="shared" si="69"/>
        <v>600</v>
      </c>
      <c r="AD92" s="62">
        <v>1</v>
      </c>
      <c r="BB92" s="108">
        <v>71</v>
      </c>
      <c r="BC92" s="109">
        <f t="shared" si="77"/>
        <v>54421</v>
      </c>
      <c r="BF92" s="110"/>
      <c r="BG92" s="110"/>
    </row>
    <row r="93" spans="1:59" ht="12" x14ac:dyDescent="0.3">
      <c r="A93" s="51">
        <v>92</v>
      </c>
      <c r="B93" s="51" t="s">
        <v>117</v>
      </c>
      <c r="C93" s="50">
        <v>12</v>
      </c>
      <c r="D93" s="91">
        <f t="shared" si="7"/>
        <v>421</v>
      </c>
      <c r="E93" s="50">
        <v>5</v>
      </c>
      <c r="F93" s="50">
        <v>3</v>
      </c>
      <c r="G93" s="52">
        <f t="shared" si="8"/>
        <v>1505</v>
      </c>
      <c r="H93" s="56">
        <f t="shared" si="84"/>
        <v>1505</v>
      </c>
      <c r="I93" s="56">
        <f t="shared" si="84"/>
        <v>1806</v>
      </c>
      <c r="J93" s="56">
        <f t="shared" si="84"/>
        <v>2107</v>
      </c>
      <c r="K93" s="56">
        <f t="shared" si="84"/>
        <v>2408</v>
      </c>
      <c r="L93" s="53"/>
      <c r="M93" s="54"/>
      <c r="N93" s="80">
        <f t="shared" si="66"/>
        <v>18060</v>
      </c>
      <c r="O93" s="55" t="s">
        <v>6</v>
      </c>
      <c r="P93" s="55">
        <v>28</v>
      </c>
      <c r="Q93" s="56">
        <f t="shared" si="70"/>
        <v>374</v>
      </c>
      <c r="R93" s="56">
        <f t="shared" si="67"/>
        <v>2</v>
      </c>
      <c r="S93" s="56">
        <f t="shared" si="35"/>
        <v>602</v>
      </c>
      <c r="T93" s="57">
        <v>1.4</v>
      </c>
      <c r="U93" s="56">
        <f t="shared" si="11"/>
        <v>60</v>
      </c>
      <c r="V93" s="56">
        <f t="shared" si="12"/>
        <v>72</v>
      </c>
      <c r="W93" s="56">
        <f t="shared" si="13"/>
        <v>84</v>
      </c>
      <c r="X93" s="56">
        <f t="shared" si="14"/>
        <v>96</v>
      </c>
      <c r="Y93" s="57">
        <v>0.6</v>
      </c>
      <c r="Z93" s="56">
        <v>2</v>
      </c>
      <c r="AA93" s="56">
        <f t="shared" si="68"/>
        <v>228</v>
      </c>
      <c r="AB93" s="62">
        <v>1.9</v>
      </c>
      <c r="AC93" s="56">
        <f t="shared" si="69"/>
        <v>600</v>
      </c>
      <c r="AD93" s="62">
        <v>1</v>
      </c>
      <c r="BB93" s="108">
        <v>72</v>
      </c>
      <c r="BC93" s="109">
        <f t="shared" si="77"/>
        <v>57142</v>
      </c>
      <c r="BF93" s="110"/>
      <c r="BG93" s="110"/>
    </row>
    <row r="94" spans="1:59" ht="12" x14ac:dyDescent="0.3">
      <c r="A94" s="51">
        <v>93</v>
      </c>
      <c r="B94" s="51" t="s">
        <v>118</v>
      </c>
      <c r="C94" s="50">
        <v>12</v>
      </c>
      <c r="D94" s="91">
        <f t="shared" ref="D94:D98" si="91">INT(S94*0.7)</f>
        <v>424</v>
      </c>
      <c r="E94" s="50">
        <v>5</v>
      </c>
      <c r="F94" s="50">
        <v>3</v>
      </c>
      <c r="G94" s="52">
        <f t="shared" ref="G94:G98" si="92">INT(S94*2.5)</f>
        <v>1517</v>
      </c>
      <c r="H94" s="56">
        <f t="shared" si="84"/>
        <v>1517</v>
      </c>
      <c r="I94" s="56">
        <f t="shared" si="84"/>
        <v>1820</v>
      </c>
      <c r="J94" s="56">
        <f t="shared" si="84"/>
        <v>2123</v>
      </c>
      <c r="K94" s="56">
        <f t="shared" si="84"/>
        <v>2427</v>
      </c>
      <c r="L94" s="53"/>
      <c r="M94" s="54"/>
      <c r="N94" s="80">
        <f t="shared" si="66"/>
        <v>18204</v>
      </c>
      <c r="O94" s="55" t="s">
        <v>6</v>
      </c>
      <c r="P94" s="55">
        <v>30</v>
      </c>
      <c r="Q94" s="56">
        <f t="shared" si="70"/>
        <v>374</v>
      </c>
      <c r="R94" s="56">
        <f t="shared" si="67"/>
        <v>2</v>
      </c>
      <c r="S94" s="56">
        <f t="shared" si="35"/>
        <v>607</v>
      </c>
      <c r="T94" s="57">
        <v>1.4</v>
      </c>
      <c r="U94" s="56">
        <f t="shared" ref="U94:U98" si="93">INT((H94/15)*$Y94)</f>
        <v>60</v>
      </c>
      <c r="V94" s="56">
        <f t="shared" ref="V94:V98" si="94">INT((I94/15)*$Y94)</f>
        <v>72</v>
      </c>
      <c r="W94" s="56">
        <f t="shared" ref="W94:W98" si="95">INT((J94/15)*$Y94)</f>
        <v>84</v>
      </c>
      <c r="X94" s="56">
        <f t="shared" ref="X94:X98" si="96">INT((K94/15)*$Y94)</f>
        <v>97</v>
      </c>
      <c r="Y94" s="57">
        <v>0.6</v>
      </c>
      <c r="Z94" s="56">
        <v>2</v>
      </c>
      <c r="AA94" s="56">
        <f t="shared" si="68"/>
        <v>228</v>
      </c>
      <c r="AB94" s="62">
        <v>1.9</v>
      </c>
      <c r="AC94" s="56">
        <f t="shared" si="69"/>
        <v>600</v>
      </c>
      <c r="AD94" s="62">
        <v>1</v>
      </c>
      <c r="BB94" s="108">
        <v>73</v>
      </c>
      <c r="BC94" s="109">
        <f t="shared" si="77"/>
        <v>59999</v>
      </c>
      <c r="BF94" s="110"/>
      <c r="BG94" s="110"/>
    </row>
    <row r="95" spans="1:59" ht="12" x14ac:dyDescent="0.3">
      <c r="A95" s="51">
        <v>94</v>
      </c>
      <c r="B95" s="51" t="s">
        <v>119</v>
      </c>
      <c r="C95" s="50">
        <v>12</v>
      </c>
      <c r="D95" s="91">
        <f t="shared" si="91"/>
        <v>429</v>
      </c>
      <c r="E95" s="50">
        <v>5</v>
      </c>
      <c r="F95" s="50">
        <v>3</v>
      </c>
      <c r="G95" s="52">
        <f t="shared" si="92"/>
        <v>1532</v>
      </c>
      <c r="H95" s="56">
        <f t="shared" si="84"/>
        <v>1532</v>
      </c>
      <c r="I95" s="56">
        <f t="shared" si="84"/>
        <v>1838</v>
      </c>
      <c r="J95" s="56">
        <f t="shared" si="84"/>
        <v>2144</v>
      </c>
      <c r="K95" s="56">
        <f t="shared" si="84"/>
        <v>2451</v>
      </c>
      <c r="L95" s="53"/>
      <c r="M95" s="54"/>
      <c r="N95" s="80">
        <f t="shared" si="66"/>
        <v>18384</v>
      </c>
      <c r="O95" s="55" t="s">
        <v>6</v>
      </c>
      <c r="P95" s="55">
        <v>32</v>
      </c>
      <c r="Q95" s="56">
        <f t="shared" si="70"/>
        <v>374</v>
      </c>
      <c r="R95" s="56">
        <f t="shared" si="67"/>
        <v>2</v>
      </c>
      <c r="S95" s="56">
        <f t="shared" si="35"/>
        <v>613</v>
      </c>
      <c r="T95" s="57">
        <v>1.4</v>
      </c>
      <c r="U95" s="56">
        <f t="shared" si="93"/>
        <v>61</v>
      </c>
      <c r="V95" s="56">
        <f t="shared" si="94"/>
        <v>73</v>
      </c>
      <c r="W95" s="56">
        <f t="shared" si="95"/>
        <v>85</v>
      </c>
      <c r="X95" s="56">
        <f t="shared" si="96"/>
        <v>98</v>
      </c>
      <c r="Y95" s="57">
        <v>0.6</v>
      </c>
      <c r="Z95" s="56">
        <v>2</v>
      </c>
      <c r="AA95" s="56">
        <f t="shared" si="68"/>
        <v>228</v>
      </c>
      <c r="AB95" s="62">
        <v>1.9</v>
      </c>
      <c r="AC95" s="56">
        <f t="shared" si="69"/>
        <v>600</v>
      </c>
      <c r="AD95" s="62">
        <v>1</v>
      </c>
      <c r="BB95" s="108">
        <v>74</v>
      </c>
      <c r="BC95" s="109">
        <f t="shared" si="77"/>
        <v>62998</v>
      </c>
      <c r="BF95" s="110"/>
      <c r="BG95" s="110"/>
    </row>
    <row r="96" spans="1:59" ht="12" x14ac:dyDescent="0.3">
      <c r="A96" s="51">
        <v>95</v>
      </c>
      <c r="B96" s="51" t="s">
        <v>120</v>
      </c>
      <c r="C96" s="50">
        <v>12</v>
      </c>
      <c r="D96" s="91">
        <f t="shared" si="91"/>
        <v>431</v>
      </c>
      <c r="E96" s="50">
        <v>5</v>
      </c>
      <c r="F96" s="50">
        <v>3</v>
      </c>
      <c r="G96" s="52">
        <f t="shared" si="92"/>
        <v>1540</v>
      </c>
      <c r="H96" s="56">
        <f t="shared" si="84"/>
        <v>1540</v>
      </c>
      <c r="I96" s="56">
        <f t="shared" si="84"/>
        <v>1848</v>
      </c>
      <c r="J96" s="56">
        <f t="shared" si="84"/>
        <v>2156</v>
      </c>
      <c r="K96" s="56">
        <f t="shared" si="84"/>
        <v>2464</v>
      </c>
      <c r="L96" s="53"/>
      <c r="M96" s="54"/>
      <c r="N96" s="80">
        <f t="shared" si="66"/>
        <v>18480</v>
      </c>
      <c r="O96" s="55" t="s">
        <v>6</v>
      </c>
      <c r="P96" s="55">
        <v>33</v>
      </c>
      <c r="Q96" s="56">
        <f t="shared" si="70"/>
        <v>374</v>
      </c>
      <c r="R96" s="56">
        <f t="shared" si="67"/>
        <v>2</v>
      </c>
      <c r="S96" s="56">
        <f t="shared" si="35"/>
        <v>616</v>
      </c>
      <c r="T96" s="57">
        <v>1.4</v>
      </c>
      <c r="U96" s="56">
        <f t="shared" si="93"/>
        <v>61</v>
      </c>
      <c r="V96" s="56">
        <f t="shared" si="94"/>
        <v>73</v>
      </c>
      <c r="W96" s="56">
        <f t="shared" si="95"/>
        <v>86</v>
      </c>
      <c r="X96" s="56">
        <f t="shared" si="96"/>
        <v>98</v>
      </c>
      <c r="Y96" s="57">
        <v>0.6</v>
      </c>
      <c r="Z96" s="56">
        <v>2</v>
      </c>
      <c r="AA96" s="56">
        <f t="shared" si="68"/>
        <v>228</v>
      </c>
      <c r="AB96" s="62">
        <v>1.9</v>
      </c>
      <c r="AC96" s="56">
        <f t="shared" si="69"/>
        <v>600</v>
      </c>
      <c r="AD96" s="62">
        <v>1</v>
      </c>
      <c r="BB96" s="108">
        <v>75</v>
      </c>
      <c r="BC96" s="109">
        <f t="shared" si="77"/>
        <v>66147</v>
      </c>
      <c r="BF96" s="110"/>
      <c r="BG96" s="110"/>
    </row>
    <row r="97" spans="1:59" ht="12" x14ac:dyDescent="0.3">
      <c r="A97" s="51">
        <v>96</v>
      </c>
      <c r="B97" s="51" t="s">
        <v>121</v>
      </c>
      <c r="C97" s="50">
        <v>12</v>
      </c>
      <c r="D97" s="91">
        <f t="shared" si="91"/>
        <v>432</v>
      </c>
      <c r="E97" s="50">
        <v>5</v>
      </c>
      <c r="F97" s="50">
        <v>3</v>
      </c>
      <c r="G97" s="52">
        <f t="shared" si="92"/>
        <v>1545</v>
      </c>
      <c r="H97" s="56">
        <f t="shared" si="84"/>
        <v>1545</v>
      </c>
      <c r="I97" s="56">
        <f t="shared" si="84"/>
        <v>1854</v>
      </c>
      <c r="J97" s="56">
        <f t="shared" si="84"/>
        <v>2163</v>
      </c>
      <c r="K97" s="56">
        <f t="shared" si="84"/>
        <v>2472</v>
      </c>
      <c r="L97" s="53"/>
      <c r="M97" s="54"/>
      <c r="N97" s="80">
        <f t="shared" si="66"/>
        <v>18540</v>
      </c>
      <c r="O97" s="55" t="s">
        <v>6</v>
      </c>
      <c r="P97" s="55">
        <v>34</v>
      </c>
      <c r="Q97" s="56">
        <f t="shared" si="70"/>
        <v>374</v>
      </c>
      <c r="R97" s="56">
        <f t="shared" si="67"/>
        <v>2</v>
      </c>
      <c r="S97" s="56">
        <f t="shared" si="35"/>
        <v>618</v>
      </c>
      <c r="T97" s="57">
        <v>1.4</v>
      </c>
      <c r="U97" s="56">
        <f t="shared" si="93"/>
        <v>61</v>
      </c>
      <c r="V97" s="56">
        <f t="shared" si="94"/>
        <v>74</v>
      </c>
      <c r="W97" s="56">
        <f t="shared" si="95"/>
        <v>86</v>
      </c>
      <c r="X97" s="56">
        <f t="shared" si="96"/>
        <v>98</v>
      </c>
      <c r="Y97" s="57">
        <v>0.6</v>
      </c>
      <c r="Z97" s="56">
        <v>2</v>
      </c>
      <c r="AA97" s="56">
        <f t="shared" si="68"/>
        <v>228</v>
      </c>
      <c r="AB97" s="62">
        <v>1.9</v>
      </c>
      <c r="AC97" s="56">
        <f t="shared" si="69"/>
        <v>600</v>
      </c>
      <c r="AD97" s="62">
        <v>1</v>
      </c>
      <c r="BB97" s="108">
        <v>76</v>
      </c>
      <c r="BC97" s="109">
        <f t="shared" si="77"/>
        <v>69454</v>
      </c>
      <c r="BF97" s="110"/>
      <c r="BG97" s="110"/>
    </row>
    <row r="98" spans="1:59" ht="12" x14ac:dyDescent="0.3">
      <c r="A98" s="51">
        <v>97</v>
      </c>
      <c r="B98" s="51" t="s">
        <v>122</v>
      </c>
      <c r="C98" s="50">
        <v>12</v>
      </c>
      <c r="D98" s="91">
        <f t="shared" si="91"/>
        <v>436</v>
      </c>
      <c r="E98" s="50">
        <v>5</v>
      </c>
      <c r="F98" s="50">
        <v>3</v>
      </c>
      <c r="G98" s="52">
        <f t="shared" si="92"/>
        <v>1560</v>
      </c>
      <c r="H98" s="56">
        <f t="shared" si="84"/>
        <v>1560</v>
      </c>
      <c r="I98" s="56">
        <f t="shared" si="84"/>
        <v>1872</v>
      </c>
      <c r="J98" s="56">
        <f t="shared" si="84"/>
        <v>2184</v>
      </c>
      <c r="K98" s="56">
        <f t="shared" si="84"/>
        <v>2496</v>
      </c>
      <c r="L98" s="53"/>
      <c r="M98" s="54"/>
      <c r="N98" s="80">
        <f t="shared" si="66"/>
        <v>18720</v>
      </c>
      <c r="O98" s="55" t="s">
        <v>6</v>
      </c>
      <c r="P98" s="55">
        <v>36</v>
      </c>
      <c r="Q98" s="56">
        <f t="shared" si="70"/>
        <v>374</v>
      </c>
      <c r="R98" s="56">
        <f t="shared" si="67"/>
        <v>2</v>
      </c>
      <c r="S98" s="56">
        <f t="shared" si="35"/>
        <v>624</v>
      </c>
      <c r="T98" s="57">
        <v>1.4</v>
      </c>
      <c r="U98" s="56">
        <f t="shared" si="93"/>
        <v>62</v>
      </c>
      <c r="V98" s="56">
        <f t="shared" si="94"/>
        <v>74</v>
      </c>
      <c r="W98" s="56">
        <f t="shared" si="95"/>
        <v>87</v>
      </c>
      <c r="X98" s="56">
        <f t="shared" si="96"/>
        <v>99</v>
      </c>
      <c r="Y98" s="57">
        <v>0.6</v>
      </c>
      <c r="Z98" s="56">
        <v>2</v>
      </c>
      <c r="AA98" s="56">
        <f t="shared" si="68"/>
        <v>228</v>
      </c>
      <c r="AB98" s="62">
        <v>1.9</v>
      </c>
      <c r="AC98" s="56">
        <f t="shared" si="69"/>
        <v>600</v>
      </c>
      <c r="AD98" s="62">
        <v>1</v>
      </c>
      <c r="BB98" s="108">
        <v>77</v>
      </c>
      <c r="BC98" s="109">
        <f t="shared" si="77"/>
        <v>72926</v>
      </c>
      <c r="BF98" s="110"/>
      <c r="BG98" s="110"/>
    </row>
    <row r="99" spans="1:59" ht="12" x14ac:dyDescent="0.3">
      <c r="A99" s="51">
        <v>98</v>
      </c>
      <c r="B99" s="51" t="s">
        <v>258</v>
      </c>
      <c r="C99" s="50">
        <v>12</v>
      </c>
      <c r="D99" s="91">
        <f t="shared" ref="D99:D101" si="97">INT(S99*0.7)</f>
        <v>441</v>
      </c>
      <c r="E99" s="50">
        <v>5</v>
      </c>
      <c r="F99" s="50">
        <v>3</v>
      </c>
      <c r="G99" s="52">
        <f t="shared" ref="G99:G101" si="98">INT(S99*2.5)</f>
        <v>1575</v>
      </c>
      <c r="H99" s="56">
        <f t="shared" si="84"/>
        <v>1575</v>
      </c>
      <c r="I99" s="56">
        <f t="shared" si="84"/>
        <v>1890</v>
      </c>
      <c r="J99" s="56">
        <f t="shared" si="84"/>
        <v>2205</v>
      </c>
      <c r="K99" s="56">
        <f t="shared" si="84"/>
        <v>2520</v>
      </c>
      <c r="L99" s="53"/>
      <c r="M99" s="54"/>
      <c r="N99" s="80">
        <f t="shared" si="66"/>
        <v>18900</v>
      </c>
      <c r="O99" s="55" t="s">
        <v>6</v>
      </c>
      <c r="P99" s="55">
        <v>38</v>
      </c>
      <c r="Q99" s="56">
        <f t="shared" ref="Q99:Q130" si="99">HLOOKUP(O99,$AG$1:$AN$3,2,FALSE)</f>
        <v>374</v>
      </c>
      <c r="R99" s="56">
        <f t="shared" si="67"/>
        <v>2</v>
      </c>
      <c r="S99" s="56">
        <f t="shared" ref="S99:S101" si="100">INT((Q99+(P99*R99))*T99)</f>
        <v>630</v>
      </c>
      <c r="T99" s="57">
        <v>1.4</v>
      </c>
      <c r="U99" s="56">
        <f t="shared" ref="U99:U101" si="101">INT((H99/15)*$Y99)</f>
        <v>63</v>
      </c>
      <c r="V99" s="56">
        <f t="shared" ref="V99:V101" si="102">INT((I99/15)*$Y99)</f>
        <v>75</v>
      </c>
      <c r="W99" s="56">
        <f t="shared" ref="W99:W101" si="103">INT((J99/15)*$Y99)</f>
        <v>88</v>
      </c>
      <c r="X99" s="56">
        <f t="shared" ref="X99:X101" si="104">INT((K99/15)*$Y99)</f>
        <v>100</v>
      </c>
      <c r="Y99" s="57">
        <v>0.6</v>
      </c>
      <c r="Z99" s="56">
        <v>2</v>
      </c>
      <c r="AA99" s="56">
        <f t="shared" si="68"/>
        <v>228</v>
      </c>
      <c r="AB99" s="62">
        <v>1.9</v>
      </c>
      <c r="AC99" s="56">
        <f t="shared" si="69"/>
        <v>600</v>
      </c>
      <c r="AD99" s="62">
        <v>1</v>
      </c>
      <c r="BB99" s="108">
        <v>78</v>
      </c>
      <c r="BC99" s="109">
        <f t="shared" si="77"/>
        <v>76572</v>
      </c>
      <c r="BF99" s="110"/>
      <c r="BG99" s="110"/>
    </row>
    <row r="100" spans="1:59" ht="12" x14ac:dyDescent="0.3">
      <c r="A100" s="51">
        <v>99</v>
      </c>
      <c r="B100" s="51" t="s">
        <v>259</v>
      </c>
      <c r="C100" s="50">
        <v>12</v>
      </c>
      <c r="D100" s="91">
        <f t="shared" si="97"/>
        <v>444</v>
      </c>
      <c r="E100" s="50">
        <v>5</v>
      </c>
      <c r="F100" s="50">
        <v>3</v>
      </c>
      <c r="G100" s="52">
        <f t="shared" si="98"/>
        <v>1587</v>
      </c>
      <c r="H100" s="56">
        <f t="shared" si="84"/>
        <v>1587</v>
      </c>
      <c r="I100" s="56">
        <f t="shared" si="84"/>
        <v>1904</v>
      </c>
      <c r="J100" s="56">
        <f t="shared" si="84"/>
        <v>2221</v>
      </c>
      <c r="K100" s="56">
        <f t="shared" si="84"/>
        <v>2539</v>
      </c>
      <c r="L100" s="53"/>
      <c r="M100" s="54"/>
      <c r="N100" s="80">
        <f t="shared" si="66"/>
        <v>19044</v>
      </c>
      <c r="O100" s="55" t="s">
        <v>6</v>
      </c>
      <c r="P100" s="55">
        <v>40</v>
      </c>
      <c r="Q100" s="56">
        <f t="shared" si="99"/>
        <v>374</v>
      </c>
      <c r="R100" s="56">
        <f t="shared" si="67"/>
        <v>2</v>
      </c>
      <c r="S100" s="56">
        <f t="shared" si="100"/>
        <v>635</v>
      </c>
      <c r="T100" s="57">
        <v>1.4</v>
      </c>
      <c r="U100" s="56">
        <f t="shared" si="101"/>
        <v>63</v>
      </c>
      <c r="V100" s="56">
        <f t="shared" si="102"/>
        <v>76</v>
      </c>
      <c r="W100" s="56">
        <f t="shared" si="103"/>
        <v>88</v>
      </c>
      <c r="X100" s="56">
        <f t="shared" si="104"/>
        <v>101</v>
      </c>
      <c r="Y100" s="57">
        <v>0.6</v>
      </c>
      <c r="Z100" s="56">
        <v>2</v>
      </c>
      <c r="AA100" s="56">
        <f t="shared" si="68"/>
        <v>228</v>
      </c>
      <c r="AB100" s="62">
        <v>1.9</v>
      </c>
      <c r="AC100" s="56">
        <f t="shared" si="69"/>
        <v>600</v>
      </c>
      <c r="AD100" s="62">
        <v>1</v>
      </c>
      <c r="BB100" s="108">
        <v>79</v>
      </c>
      <c r="BC100" s="109">
        <f t="shared" si="77"/>
        <v>80400</v>
      </c>
      <c r="BF100" s="110"/>
      <c r="BG100" s="110"/>
    </row>
    <row r="101" spans="1:59" ht="12" x14ac:dyDescent="0.3">
      <c r="A101" s="65">
        <v>100</v>
      </c>
      <c r="B101" s="65" t="s">
        <v>260</v>
      </c>
      <c r="C101" s="64">
        <v>12</v>
      </c>
      <c r="D101" s="92">
        <f t="shared" si="97"/>
        <v>448</v>
      </c>
      <c r="E101" s="64">
        <v>5</v>
      </c>
      <c r="F101" s="64">
        <v>3</v>
      </c>
      <c r="G101" s="70">
        <f t="shared" si="98"/>
        <v>1602</v>
      </c>
      <c r="H101" s="71">
        <f t="shared" si="84"/>
        <v>1602</v>
      </c>
      <c r="I101" s="71">
        <f t="shared" si="84"/>
        <v>1922</v>
      </c>
      <c r="J101" s="71">
        <f t="shared" si="84"/>
        <v>2242</v>
      </c>
      <c r="K101" s="71">
        <f t="shared" si="84"/>
        <v>2563</v>
      </c>
      <c r="L101" s="66"/>
      <c r="M101" s="67"/>
      <c r="N101" s="81">
        <f t="shared" si="66"/>
        <v>19224</v>
      </c>
      <c r="O101" s="68" t="s">
        <v>6</v>
      </c>
      <c r="P101" s="68">
        <v>42</v>
      </c>
      <c r="Q101" s="71">
        <f t="shared" si="99"/>
        <v>374</v>
      </c>
      <c r="R101" s="71">
        <f t="shared" si="67"/>
        <v>2</v>
      </c>
      <c r="S101" s="71">
        <f t="shared" si="100"/>
        <v>641</v>
      </c>
      <c r="T101" s="69">
        <v>1.4</v>
      </c>
      <c r="U101" s="71">
        <f t="shared" si="101"/>
        <v>64</v>
      </c>
      <c r="V101" s="71">
        <f t="shared" si="102"/>
        <v>76</v>
      </c>
      <c r="W101" s="71">
        <f t="shared" si="103"/>
        <v>89</v>
      </c>
      <c r="X101" s="71">
        <f t="shared" si="104"/>
        <v>102</v>
      </c>
      <c r="Y101" s="69">
        <v>0.6</v>
      </c>
      <c r="Z101" s="71">
        <v>3</v>
      </c>
      <c r="AA101" s="71">
        <f t="shared" si="68"/>
        <v>513</v>
      </c>
      <c r="AB101" s="62">
        <v>2.8499999999999996</v>
      </c>
      <c r="AC101" s="71">
        <f t="shared" si="69"/>
        <v>900</v>
      </c>
      <c r="AD101" s="62">
        <v>1.5</v>
      </c>
      <c r="BB101" s="108">
        <v>80</v>
      </c>
      <c r="BC101" s="109">
        <f t="shared" si="77"/>
        <v>84420</v>
      </c>
      <c r="BF101" s="110"/>
      <c r="BG101" s="110"/>
    </row>
    <row r="102" spans="1:59" ht="12" x14ac:dyDescent="0.3">
      <c r="A102" s="38">
        <v>101</v>
      </c>
      <c r="B102" s="38" t="s">
        <v>285</v>
      </c>
      <c r="C102" s="39">
        <v>13</v>
      </c>
      <c r="D102" s="90">
        <f t="shared" ref="D102:D148" si="105">INT(S102*0.7)</f>
        <v>452</v>
      </c>
      <c r="E102" s="39">
        <v>5</v>
      </c>
      <c r="F102" s="39">
        <v>3</v>
      </c>
      <c r="G102" s="40">
        <f t="shared" ref="G102:G151" si="106">INT(S102*2.5)</f>
        <v>1615</v>
      </c>
      <c r="H102" s="41">
        <f t="shared" ref="H102:K121" si="107">INT(IFERROR(VLOOKUP(H$1,$AP:$AU,2,FALSE)*$G102,0))</f>
        <v>1615</v>
      </c>
      <c r="I102" s="41">
        <f t="shared" si="107"/>
        <v>1938</v>
      </c>
      <c r="J102" s="41">
        <f t="shared" si="107"/>
        <v>2261</v>
      </c>
      <c r="K102" s="41">
        <f t="shared" si="107"/>
        <v>2584</v>
      </c>
      <c r="L102" s="42"/>
      <c r="M102" s="43"/>
      <c r="N102" s="79">
        <f t="shared" si="66"/>
        <v>20995</v>
      </c>
      <c r="O102" s="44" t="s">
        <v>6</v>
      </c>
      <c r="P102" s="44">
        <v>44</v>
      </c>
      <c r="Q102" s="45">
        <f t="shared" si="99"/>
        <v>374</v>
      </c>
      <c r="R102" s="45">
        <f t="shared" si="67"/>
        <v>2</v>
      </c>
      <c r="S102" s="45">
        <f t="shared" ref="S102:S148" si="108">INT((Q102+(P102*R102))*T102)</f>
        <v>646</v>
      </c>
      <c r="T102" s="46">
        <v>1.4</v>
      </c>
      <c r="U102" s="45">
        <f t="shared" ref="U102:U148" si="109">INT((H102/15)*$Y102)</f>
        <v>64</v>
      </c>
      <c r="V102" s="45">
        <f t="shared" ref="V102:V148" si="110">INT((I102/15)*$Y102)</f>
        <v>77</v>
      </c>
      <c r="W102" s="45">
        <f t="shared" ref="W102:W148" si="111">INT((J102/15)*$Y102)</f>
        <v>90</v>
      </c>
      <c r="X102" s="45">
        <f t="shared" ref="X102:X148" si="112">INT((K102/15)*$Y102)</f>
        <v>103</v>
      </c>
      <c r="Y102" s="46">
        <v>0.6</v>
      </c>
      <c r="Z102" s="45">
        <v>2</v>
      </c>
      <c r="AA102" s="45">
        <f t="shared" si="68"/>
        <v>260</v>
      </c>
      <c r="AB102" s="62">
        <v>2</v>
      </c>
      <c r="AC102" s="45">
        <f t="shared" si="69"/>
        <v>650</v>
      </c>
      <c r="AD102" s="62">
        <v>1</v>
      </c>
      <c r="BB102" s="108">
        <v>81</v>
      </c>
      <c r="BC102" s="109">
        <f t="shared" si="77"/>
        <v>88641</v>
      </c>
      <c r="BF102" s="110"/>
      <c r="BG102" s="110"/>
    </row>
    <row r="103" spans="1:59" ht="12" x14ac:dyDescent="0.3">
      <c r="A103" s="51">
        <v>102</v>
      </c>
      <c r="B103" s="51" t="s">
        <v>168</v>
      </c>
      <c r="C103" s="50">
        <v>13</v>
      </c>
      <c r="D103" s="91">
        <f t="shared" si="105"/>
        <v>456</v>
      </c>
      <c r="E103" s="50">
        <v>5</v>
      </c>
      <c r="F103" s="50">
        <v>3</v>
      </c>
      <c r="G103" s="52">
        <f t="shared" si="106"/>
        <v>1630</v>
      </c>
      <c r="H103" s="56">
        <f t="shared" si="107"/>
        <v>1630</v>
      </c>
      <c r="I103" s="56">
        <f t="shared" si="107"/>
        <v>1956</v>
      </c>
      <c r="J103" s="56">
        <f t="shared" si="107"/>
        <v>2282</v>
      </c>
      <c r="K103" s="56">
        <f t="shared" si="107"/>
        <v>2608</v>
      </c>
      <c r="L103" s="53"/>
      <c r="M103" s="54"/>
      <c r="N103" s="80">
        <f t="shared" si="66"/>
        <v>21190</v>
      </c>
      <c r="O103" s="55" t="s">
        <v>6</v>
      </c>
      <c r="P103" s="55">
        <v>46</v>
      </c>
      <c r="Q103" s="56">
        <f t="shared" si="99"/>
        <v>374</v>
      </c>
      <c r="R103" s="56">
        <f t="shared" si="67"/>
        <v>2</v>
      </c>
      <c r="S103" s="56">
        <f t="shared" si="108"/>
        <v>652</v>
      </c>
      <c r="T103" s="57">
        <v>1.4</v>
      </c>
      <c r="U103" s="56">
        <f t="shared" si="109"/>
        <v>65</v>
      </c>
      <c r="V103" s="56">
        <f t="shared" si="110"/>
        <v>78</v>
      </c>
      <c r="W103" s="56">
        <f t="shared" si="111"/>
        <v>91</v>
      </c>
      <c r="X103" s="56">
        <f t="shared" si="112"/>
        <v>104</v>
      </c>
      <c r="Y103" s="57">
        <v>0.6</v>
      </c>
      <c r="Z103" s="56">
        <v>2</v>
      </c>
      <c r="AA103" s="56">
        <f t="shared" si="68"/>
        <v>260</v>
      </c>
      <c r="AB103" s="62">
        <v>2</v>
      </c>
      <c r="AC103" s="56">
        <f t="shared" si="69"/>
        <v>650</v>
      </c>
      <c r="AD103" s="62">
        <v>1</v>
      </c>
      <c r="BB103" s="108">
        <v>82</v>
      </c>
      <c r="BC103" s="109">
        <f t="shared" si="77"/>
        <v>93073</v>
      </c>
      <c r="BF103" s="110"/>
      <c r="BG103" s="110"/>
    </row>
    <row r="104" spans="1:59" ht="12" x14ac:dyDescent="0.3">
      <c r="A104" s="51">
        <v>103</v>
      </c>
      <c r="B104" s="51" t="s">
        <v>169</v>
      </c>
      <c r="C104" s="50">
        <v>13</v>
      </c>
      <c r="D104" s="91">
        <f t="shared" si="105"/>
        <v>460</v>
      </c>
      <c r="E104" s="50">
        <v>5</v>
      </c>
      <c r="F104" s="50">
        <v>3</v>
      </c>
      <c r="G104" s="52">
        <f t="shared" si="106"/>
        <v>1645</v>
      </c>
      <c r="H104" s="56">
        <f t="shared" si="107"/>
        <v>1645</v>
      </c>
      <c r="I104" s="56">
        <f t="shared" si="107"/>
        <v>1974</v>
      </c>
      <c r="J104" s="56">
        <f t="shared" si="107"/>
        <v>2303</v>
      </c>
      <c r="K104" s="56">
        <f t="shared" si="107"/>
        <v>2632</v>
      </c>
      <c r="L104" s="53"/>
      <c r="M104" s="54"/>
      <c r="N104" s="80">
        <f t="shared" si="66"/>
        <v>21385</v>
      </c>
      <c r="O104" s="55" t="s">
        <v>6</v>
      </c>
      <c r="P104" s="55">
        <v>48</v>
      </c>
      <c r="Q104" s="56">
        <f t="shared" si="99"/>
        <v>374</v>
      </c>
      <c r="R104" s="56">
        <f t="shared" si="67"/>
        <v>2</v>
      </c>
      <c r="S104" s="56">
        <f t="shared" si="108"/>
        <v>658</v>
      </c>
      <c r="T104" s="57">
        <v>1.4</v>
      </c>
      <c r="U104" s="56">
        <f t="shared" si="109"/>
        <v>65</v>
      </c>
      <c r="V104" s="56">
        <f t="shared" si="110"/>
        <v>78</v>
      </c>
      <c r="W104" s="56">
        <f t="shared" si="111"/>
        <v>92</v>
      </c>
      <c r="X104" s="56">
        <f t="shared" si="112"/>
        <v>105</v>
      </c>
      <c r="Y104" s="57">
        <v>0.6</v>
      </c>
      <c r="Z104" s="56">
        <v>2</v>
      </c>
      <c r="AA104" s="56">
        <f t="shared" si="68"/>
        <v>260</v>
      </c>
      <c r="AB104" s="62">
        <v>2</v>
      </c>
      <c r="AC104" s="56">
        <f t="shared" si="69"/>
        <v>650</v>
      </c>
      <c r="AD104" s="62">
        <v>1</v>
      </c>
      <c r="BB104" s="108">
        <v>83</v>
      </c>
      <c r="BC104" s="109">
        <f t="shared" si="77"/>
        <v>97726</v>
      </c>
      <c r="BF104" s="110"/>
      <c r="BG104" s="110"/>
    </row>
    <row r="105" spans="1:59" ht="12" x14ac:dyDescent="0.3">
      <c r="A105" s="51">
        <v>104</v>
      </c>
      <c r="B105" s="51" t="s">
        <v>170</v>
      </c>
      <c r="C105" s="50">
        <v>13</v>
      </c>
      <c r="D105" s="91">
        <f t="shared" si="105"/>
        <v>464</v>
      </c>
      <c r="E105" s="50">
        <v>5</v>
      </c>
      <c r="F105" s="50">
        <v>3</v>
      </c>
      <c r="G105" s="52">
        <f t="shared" si="106"/>
        <v>1657</v>
      </c>
      <c r="H105" s="56">
        <f t="shared" si="107"/>
        <v>1657</v>
      </c>
      <c r="I105" s="56">
        <f t="shared" si="107"/>
        <v>1988</v>
      </c>
      <c r="J105" s="56">
        <f t="shared" si="107"/>
        <v>2319</v>
      </c>
      <c r="K105" s="56">
        <f t="shared" si="107"/>
        <v>2651</v>
      </c>
      <c r="L105" s="53"/>
      <c r="M105" s="54"/>
      <c r="N105" s="80">
        <f t="shared" si="66"/>
        <v>21541</v>
      </c>
      <c r="O105" s="55" t="s">
        <v>6</v>
      </c>
      <c r="P105" s="55">
        <v>50</v>
      </c>
      <c r="Q105" s="56">
        <f t="shared" si="99"/>
        <v>374</v>
      </c>
      <c r="R105" s="56">
        <f t="shared" si="67"/>
        <v>2</v>
      </c>
      <c r="S105" s="56">
        <f t="shared" si="108"/>
        <v>663</v>
      </c>
      <c r="T105" s="57">
        <v>1.4</v>
      </c>
      <c r="U105" s="56">
        <f t="shared" si="109"/>
        <v>66</v>
      </c>
      <c r="V105" s="56">
        <f t="shared" si="110"/>
        <v>79</v>
      </c>
      <c r="W105" s="56">
        <f t="shared" si="111"/>
        <v>92</v>
      </c>
      <c r="X105" s="56">
        <f t="shared" si="112"/>
        <v>106</v>
      </c>
      <c r="Y105" s="57">
        <v>0.6</v>
      </c>
      <c r="Z105" s="56">
        <v>2</v>
      </c>
      <c r="AA105" s="56">
        <f t="shared" si="68"/>
        <v>260</v>
      </c>
      <c r="AB105" s="62">
        <v>2</v>
      </c>
      <c r="AC105" s="56">
        <f t="shared" si="69"/>
        <v>650</v>
      </c>
      <c r="AD105" s="62">
        <v>1</v>
      </c>
      <c r="BB105" s="108">
        <v>84</v>
      </c>
      <c r="BC105" s="109">
        <f t="shared" si="77"/>
        <v>102612</v>
      </c>
      <c r="BF105" s="110"/>
      <c r="BG105" s="110"/>
    </row>
    <row r="106" spans="1:59" ht="12" x14ac:dyDescent="0.3">
      <c r="A106" s="51">
        <v>105</v>
      </c>
      <c r="B106" s="51" t="s">
        <v>171</v>
      </c>
      <c r="C106" s="50">
        <v>13</v>
      </c>
      <c r="D106" s="91">
        <f t="shared" si="105"/>
        <v>468</v>
      </c>
      <c r="E106" s="50">
        <v>5</v>
      </c>
      <c r="F106" s="50">
        <v>3</v>
      </c>
      <c r="G106" s="52">
        <f t="shared" si="106"/>
        <v>1672</v>
      </c>
      <c r="H106" s="56">
        <f t="shared" si="107"/>
        <v>1672</v>
      </c>
      <c r="I106" s="56">
        <f t="shared" si="107"/>
        <v>2006</v>
      </c>
      <c r="J106" s="56">
        <f t="shared" si="107"/>
        <v>2340</v>
      </c>
      <c r="K106" s="56">
        <f t="shared" si="107"/>
        <v>2675</v>
      </c>
      <c r="L106" s="53"/>
      <c r="M106" s="54"/>
      <c r="N106" s="80">
        <f t="shared" si="66"/>
        <v>21736</v>
      </c>
      <c r="O106" s="55" t="s">
        <v>6</v>
      </c>
      <c r="P106" s="55">
        <v>52</v>
      </c>
      <c r="Q106" s="56">
        <f t="shared" si="99"/>
        <v>374</v>
      </c>
      <c r="R106" s="56">
        <f t="shared" si="67"/>
        <v>2</v>
      </c>
      <c r="S106" s="56">
        <f t="shared" si="108"/>
        <v>669</v>
      </c>
      <c r="T106" s="57">
        <v>1.4</v>
      </c>
      <c r="U106" s="56">
        <f t="shared" si="109"/>
        <v>66</v>
      </c>
      <c r="V106" s="56">
        <f t="shared" si="110"/>
        <v>80</v>
      </c>
      <c r="W106" s="56">
        <f t="shared" si="111"/>
        <v>93</v>
      </c>
      <c r="X106" s="56">
        <f t="shared" si="112"/>
        <v>107</v>
      </c>
      <c r="Y106" s="57">
        <v>0.6</v>
      </c>
      <c r="Z106" s="56">
        <v>2</v>
      </c>
      <c r="AA106" s="56">
        <f t="shared" si="68"/>
        <v>260</v>
      </c>
      <c r="AB106" s="62">
        <v>2</v>
      </c>
      <c r="AC106" s="56">
        <f t="shared" si="69"/>
        <v>650</v>
      </c>
      <c r="AD106" s="62">
        <v>1</v>
      </c>
      <c r="BB106" s="108">
        <v>85</v>
      </c>
      <c r="BC106" s="109">
        <f t="shared" si="77"/>
        <v>107742</v>
      </c>
      <c r="BF106" s="110"/>
      <c r="BG106" s="110"/>
    </row>
    <row r="107" spans="1:59" ht="12" x14ac:dyDescent="0.3">
      <c r="A107" s="51">
        <v>106</v>
      </c>
      <c r="B107" s="51" t="s">
        <v>172</v>
      </c>
      <c r="C107" s="50">
        <v>13</v>
      </c>
      <c r="D107" s="91">
        <f t="shared" si="105"/>
        <v>471</v>
      </c>
      <c r="E107" s="50">
        <v>5</v>
      </c>
      <c r="F107" s="50">
        <v>3</v>
      </c>
      <c r="G107" s="52">
        <f t="shared" si="106"/>
        <v>1685</v>
      </c>
      <c r="H107" s="56">
        <f t="shared" si="107"/>
        <v>1685</v>
      </c>
      <c r="I107" s="56">
        <f t="shared" si="107"/>
        <v>2022</v>
      </c>
      <c r="J107" s="56">
        <f t="shared" si="107"/>
        <v>2359</v>
      </c>
      <c r="K107" s="56">
        <f t="shared" si="107"/>
        <v>2696</v>
      </c>
      <c r="L107" s="53"/>
      <c r="M107" s="54"/>
      <c r="N107" s="80">
        <f t="shared" si="66"/>
        <v>21905</v>
      </c>
      <c r="O107" s="55" t="s">
        <v>6</v>
      </c>
      <c r="P107" s="55">
        <v>54</v>
      </c>
      <c r="Q107" s="56">
        <f t="shared" si="99"/>
        <v>374</v>
      </c>
      <c r="R107" s="56">
        <f t="shared" si="67"/>
        <v>2</v>
      </c>
      <c r="S107" s="56">
        <f t="shared" si="108"/>
        <v>674</v>
      </c>
      <c r="T107" s="57">
        <v>1.4</v>
      </c>
      <c r="U107" s="56">
        <f t="shared" si="109"/>
        <v>67</v>
      </c>
      <c r="V107" s="56">
        <f t="shared" si="110"/>
        <v>80</v>
      </c>
      <c r="W107" s="56">
        <f t="shared" si="111"/>
        <v>94</v>
      </c>
      <c r="X107" s="56">
        <f t="shared" si="112"/>
        <v>107</v>
      </c>
      <c r="Y107" s="57">
        <v>0.6</v>
      </c>
      <c r="Z107" s="56">
        <v>2</v>
      </c>
      <c r="AA107" s="56">
        <f t="shared" si="68"/>
        <v>260</v>
      </c>
      <c r="AB107" s="62">
        <v>2</v>
      </c>
      <c r="AC107" s="56">
        <f t="shared" si="69"/>
        <v>650</v>
      </c>
      <c r="AD107" s="62">
        <v>1</v>
      </c>
      <c r="BB107" s="108">
        <v>86</v>
      </c>
      <c r="BC107" s="109">
        <f t="shared" si="77"/>
        <v>113129</v>
      </c>
      <c r="BF107" s="110"/>
      <c r="BG107" s="110"/>
    </row>
    <row r="108" spans="1:59" ht="12" x14ac:dyDescent="0.3">
      <c r="A108" s="51">
        <v>107</v>
      </c>
      <c r="B108" s="51" t="s">
        <v>173</v>
      </c>
      <c r="C108" s="50">
        <v>13</v>
      </c>
      <c r="D108" s="91">
        <f t="shared" si="105"/>
        <v>476</v>
      </c>
      <c r="E108" s="50">
        <v>5</v>
      </c>
      <c r="F108" s="50">
        <v>3</v>
      </c>
      <c r="G108" s="52">
        <f t="shared" si="106"/>
        <v>1700</v>
      </c>
      <c r="H108" s="56">
        <f t="shared" si="107"/>
        <v>1700</v>
      </c>
      <c r="I108" s="56">
        <f t="shared" si="107"/>
        <v>2040</v>
      </c>
      <c r="J108" s="56">
        <f t="shared" si="107"/>
        <v>2380</v>
      </c>
      <c r="K108" s="56">
        <f t="shared" si="107"/>
        <v>2720</v>
      </c>
      <c r="L108" s="53"/>
      <c r="M108" s="54"/>
      <c r="N108" s="80">
        <f t="shared" si="66"/>
        <v>22100</v>
      </c>
      <c r="O108" s="55" t="s">
        <v>6</v>
      </c>
      <c r="P108" s="55">
        <v>56</v>
      </c>
      <c r="Q108" s="56">
        <f t="shared" si="99"/>
        <v>374</v>
      </c>
      <c r="R108" s="56">
        <f t="shared" si="67"/>
        <v>2</v>
      </c>
      <c r="S108" s="56">
        <f t="shared" si="108"/>
        <v>680</v>
      </c>
      <c r="T108" s="57">
        <v>1.4</v>
      </c>
      <c r="U108" s="56">
        <f t="shared" si="109"/>
        <v>68</v>
      </c>
      <c r="V108" s="56">
        <f t="shared" si="110"/>
        <v>81</v>
      </c>
      <c r="W108" s="56">
        <f t="shared" si="111"/>
        <v>95</v>
      </c>
      <c r="X108" s="56">
        <f t="shared" si="112"/>
        <v>108</v>
      </c>
      <c r="Y108" s="57">
        <v>0.6</v>
      </c>
      <c r="Z108" s="56">
        <v>2</v>
      </c>
      <c r="AA108" s="56">
        <f t="shared" si="68"/>
        <v>260</v>
      </c>
      <c r="AB108" s="62">
        <v>2</v>
      </c>
      <c r="AC108" s="56">
        <f t="shared" si="69"/>
        <v>650</v>
      </c>
      <c r="AD108" s="62">
        <v>1</v>
      </c>
      <c r="BB108" s="108">
        <v>87</v>
      </c>
      <c r="BC108" s="109">
        <f t="shared" si="77"/>
        <v>118785</v>
      </c>
      <c r="BF108" s="110"/>
      <c r="BG108" s="110"/>
    </row>
    <row r="109" spans="1:59" ht="12" x14ac:dyDescent="0.3">
      <c r="A109" s="51">
        <v>108</v>
      </c>
      <c r="B109" s="51" t="s">
        <v>261</v>
      </c>
      <c r="C109" s="50">
        <v>13</v>
      </c>
      <c r="D109" s="91">
        <f t="shared" ref="D109:D111" si="113">INT(S109*0.7)</f>
        <v>480</v>
      </c>
      <c r="E109" s="50">
        <v>5</v>
      </c>
      <c r="F109" s="50">
        <v>3</v>
      </c>
      <c r="G109" s="52">
        <f t="shared" ref="G109:G111" si="114">INT(S109*2.5)</f>
        <v>1715</v>
      </c>
      <c r="H109" s="56">
        <f t="shared" si="107"/>
        <v>1715</v>
      </c>
      <c r="I109" s="56">
        <f t="shared" si="107"/>
        <v>2058</v>
      </c>
      <c r="J109" s="56">
        <f t="shared" si="107"/>
        <v>2401</v>
      </c>
      <c r="K109" s="56">
        <f t="shared" si="107"/>
        <v>2744</v>
      </c>
      <c r="L109" s="53"/>
      <c r="M109" s="54"/>
      <c r="N109" s="80">
        <f t="shared" si="66"/>
        <v>22295</v>
      </c>
      <c r="O109" s="55" t="s">
        <v>6</v>
      </c>
      <c r="P109" s="55">
        <v>58</v>
      </c>
      <c r="Q109" s="56">
        <f t="shared" si="99"/>
        <v>374</v>
      </c>
      <c r="R109" s="56">
        <f t="shared" si="67"/>
        <v>2</v>
      </c>
      <c r="S109" s="56">
        <f t="shared" ref="S109:S111" si="115">INT((Q109+(P109*R109))*T109)</f>
        <v>686</v>
      </c>
      <c r="T109" s="57">
        <v>1.4</v>
      </c>
      <c r="U109" s="56">
        <f t="shared" ref="U109:U111" si="116">INT((H109/15)*$Y109)</f>
        <v>68</v>
      </c>
      <c r="V109" s="56">
        <f t="shared" ref="V109:V111" si="117">INT((I109/15)*$Y109)</f>
        <v>82</v>
      </c>
      <c r="W109" s="56">
        <f t="shared" ref="W109:W111" si="118">INT((J109/15)*$Y109)</f>
        <v>96</v>
      </c>
      <c r="X109" s="56">
        <f t="shared" ref="X109:X111" si="119">INT((K109/15)*$Y109)</f>
        <v>109</v>
      </c>
      <c r="Y109" s="57">
        <v>0.6</v>
      </c>
      <c r="Z109" s="56">
        <v>2</v>
      </c>
      <c r="AA109" s="56">
        <f t="shared" si="68"/>
        <v>260</v>
      </c>
      <c r="AB109" s="62">
        <v>2</v>
      </c>
      <c r="AC109" s="56">
        <f t="shared" si="69"/>
        <v>650</v>
      </c>
      <c r="AD109" s="62">
        <v>1</v>
      </c>
      <c r="BB109" s="108">
        <v>88</v>
      </c>
      <c r="BC109" s="109">
        <f t="shared" si="77"/>
        <v>124724</v>
      </c>
      <c r="BF109" s="110"/>
      <c r="BG109" s="110"/>
    </row>
    <row r="110" spans="1:59" ht="12" x14ac:dyDescent="0.3">
      <c r="A110" s="51">
        <v>109</v>
      </c>
      <c r="B110" s="51" t="s">
        <v>262</v>
      </c>
      <c r="C110" s="50">
        <v>13</v>
      </c>
      <c r="D110" s="91">
        <f t="shared" si="113"/>
        <v>483</v>
      </c>
      <c r="E110" s="50">
        <v>5</v>
      </c>
      <c r="F110" s="50">
        <v>3</v>
      </c>
      <c r="G110" s="52">
        <f t="shared" si="114"/>
        <v>1727</v>
      </c>
      <c r="H110" s="56">
        <f t="shared" si="107"/>
        <v>1727</v>
      </c>
      <c r="I110" s="56">
        <f t="shared" si="107"/>
        <v>2072</v>
      </c>
      <c r="J110" s="56">
        <f t="shared" si="107"/>
        <v>2417</v>
      </c>
      <c r="K110" s="56">
        <f t="shared" si="107"/>
        <v>2763</v>
      </c>
      <c r="L110" s="53"/>
      <c r="M110" s="54"/>
      <c r="N110" s="80">
        <f t="shared" si="66"/>
        <v>22451</v>
      </c>
      <c r="O110" s="55" t="s">
        <v>6</v>
      </c>
      <c r="P110" s="55">
        <v>60</v>
      </c>
      <c r="Q110" s="56">
        <f t="shared" si="99"/>
        <v>374</v>
      </c>
      <c r="R110" s="56">
        <f t="shared" si="67"/>
        <v>2</v>
      </c>
      <c r="S110" s="56">
        <f t="shared" si="115"/>
        <v>691</v>
      </c>
      <c r="T110" s="57">
        <v>1.4</v>
      </c>
      <c r="U110" s="56">
        <f t="shared" si="116"/>
        <v>69</v>
      </c>
      <c r="V110" s="56">
        <f t="shared" si="117"/>
        <v>82</v>
      </c>
      <c r="W110" s="56">
        <f t="shared" si="118"/>
        <v>96</v>
      </c>
      <c r="X110" s="56">
        <f t="shared" si="119"/>
        <v>110</v>
      </c>
      <c r="Y110" s="57">
        <v>0.6</v>
      </c>
      <c r="Z110" s="56">
        <v>2</v>
      </c>
      <c r="AA110" s="56">
        <f t="shared" si="68"/>
        <v>260</v>
      </c>
      <c r="AB110" s="62">
        <v>2</v>
      </c>
      <c r="AC110" s="56">
        <f t="shared" si="69"/>
        <v>650</v>
      </c>
      <c r="AD110" s="62">
        <v>1</v>
      </c>
      <c r="BB110" s="108">
        <v>89</v>
      </c>
      <c r="BC110" s="109">
        <f t="shared" si="77"/>
        <v>130960</v>
      </c>
      <c r="BF110" s="110"/>
      <c r="BG110" s="110"/>
    </row>
    <row r="111" spans="1:59" ht="12" x14ac:dyDescent="0.3">
      <c r="A111" s="65">
        <v>110</v>
      </c>
      <c r="B111" s="65" t="s">
        <v>263</v>
      </c>
      <c r="C111" s="64">
        <v>13</v>
      </c>
      <c r="D111" s="92">
        <f t="shared" si="113"/>
        <v>487</v>
      </c>
      <c r="E111" s="64">
        <v>5</v>
      </c>
      <c r="F111" s="64">
        <v>3</v>
      </c>
      <c r="G111" s="70">
        <f t="shared" si="114"/>
        <v>1742</v>
      </c>
      <c r="H111" s="71">
        <f t="shared" si="107"/>
        <v>1742</v>
      </c>
      <c r="I111" s="71">
        <f t="shared" si="107"/>
        <v>2090</v>
      </c>
      <c r="J111" s="71">
        <f t="shared" si="107"/>
        <v>2438</v>
      </c>
      <c r="K111" s="71">
        <f t="shared" si="107"/>
        <v>2787</v>
      </c>
      <c r="L111" s="66"/>
      <c r="M111" s="67"/>
      <c r="N111" s="81">
        <f t="shared" si="66"/>
        <v>22646</v>
      </c>
      <c r="O111" s="68" t="s">
        <v>6</v>
      </c>
      <c r="P111" s="68">
        <v>62</v>
      </c>
      <c r="Q111" s="71">
        <f t="shared" si="99"/>
        <v>374</v>
      </c>
      <c r="R111" s="71">
        <f t="shared" si="67"/>
        <v>2</v>
      </c>
      <c r="S111" s="71">
        <f t="shared" si="115"/>
        <v>697</v>
      </c>
      <c r="T111" s="69">
        <v>1.4</v>
      </c>
      <c r="U111" s="71">
        <f t="shared" si="116"/>
        <v>69</v>
      </c>
      <c r="V111" s="71">
        <f t="shared" si="117"/>
        <v>83</v>
      </c>
      <c r="W111" s="71">
        <f t="shared" si="118"/>
        <v>97</v>
      </c>
      <c r="X111" s="71">
        <f t="shared" si="119"/>
        <v>111</v>
      </c>
      <c r="Y111" s="69">
        <v>0.6</v>
      </c>
      <c r="Z111" s="71">
        <v>3</v>
      </c>
      <c r="AA111" s="71">
        <f t="shared" si="68"/>
        <v>585</v>
      </c>
      <c r="AB111" s="62">
        <v>3</v>
      </c>
      <c r="AC111" s="71">
        <f t="shared" si="69"/>
        <v>975</v>
      </c>
      <c r="AD111" s="62">
        <v>1.5</v>
      </c>
      <c r="BB111" s="108">
        <v>90</v>
      </c>
      <c r="BC111" s="109">
        <f t="shared" si="77"/>
        <v>137508</v>
      </c>
      <c r="BF111" s="110"/>
      <c r="BG111" s="110"/>
    </row>
    <row r="112" spans="1:59" ht="12" x14ac:dyDescent="0.3">
      <c r="A112" s="38">
        <v>111</v>
      </c>
      <c r="B112" s="38" t="s">
        <v>286</v>
      </c>
      <c r="C112" s="39">
        <v>13</v>
      </c>
      <c r="D112" s="90">
        <f t="shared" si="105"/>
        <v>491</v>
      </c>
      <c r="E112" s="39">
        <v>5</v>
      </c>
      <c r="F112" s="39">
        <v>3</v>
      </c>
      <c r="G112" s="40">
        <f t="shared" si="106"/>
        <v>1755</v>
      </c>
      <c r="H112" s="41">
        <f t="shared" si="107"/>
        <v>1755</v>
      </c>
      <c r="I112" s="41">
        <f t="shared" si="107"/>
        <v>2106</v>
      </c>
      <c r="J112" s="41">
        <f t="shared" si="107"/>
        <v>2457</v>
      </c>
      <c r="K112" s="41">
        <f t="shared" si="107"/>
        <v>2808</v>
      </c>
      <c r="L112" s="42"/>
      <c r="M112" s="43"/>
      <c r="N112" s="79">
        <f t="shared" si="66"/>
        <v>22815</v>
      </c>
      <c r="O112" s="44" t="s">
        <v>6</v>
      </c>
      <c r="P112" s="44">
        <v>64</v>
      </c>
      <c r="Q112" s="45">
        <f t="shared" si="99"/>
        <v>374</v>
      </c>
      <c r="R112" s="45">
        <f t="shared" si="67"/>
        <v>2</v>
      </c>
      <c r="S112" s="45">
        <f t="shared" si="108"/>
        <v>702</v>
      </c>
      <c r="T112" s="46">
        <v>1.4</v>
      </c>
      <c r="U112" s="45">
        <f t="shared" si="109"/>
        <v>70</v>
      </c>
      <c r="V112" s="45">
        <f t="shared" si="110"/>
        <v>84</v>
      </c>
      <c r="W112" s="45">
        <f t="shared" si="111"/>
        <v>98</v>
      </c>
      <c r="X112" s="45">
        <f t="shared" si="112"/>
        <v>112</v>
      </c>
      <c r="Y112" s="46">
        <v>0.6</v>
      </c>
      <c r="Z112" s="45">
        <v>2</v>
      </c>
      <c r="AA112" s="45">
        <f t="shared" si="68"/>
        <v>273</v>
      </c>
      <c r="AB112" s="62">
        <v>2.1</v>
      </c>
      <c r="AC112" s="45">
        <f t="shared" si="69"/>
        <v>650</v>
      </c>
      <c r="AD112" s="62">
        <v>1</v>
      </c>
      <c r="BB112" s="108">
        <v>91</v>
      </c>
      <c r="BC112" s="109">
        <f t="shared" si="77"/>
        <v>144383</v>
      </c>
      <c r="BF112" s="110"/>
      <c r="BG112" s="110"/>
    </row>
    <row r="113" spans="1:59" ht="12" x14ac:dyDescent="0.3">
      <c r="A113" s="51">
        <v>112</v>
      </c>
      <c r="B113" s="51" t="s">
        <v>174</v>
      </c>
      <c r="C113" s="50">
        <v>13</v>
      </c>
      <c r="D113" s="91">
        <f t="shared" si="105"/>
        <v>495</v>
      </c>
      <c r="E113" s="50">
        <v>5</v>
      </c>
      <c r="F113" s="50">
        <v>3</v>
      </c>
      <c r="G113" s="52">
        <f t="shared" si="106"/>
        <v>1770</v>
      </c>
      <c r="H113" s="56">
        <f t="shared" si="107"/>
        <v>1770</v>
      </c>
      <c r="I113" s="56">
        <f t="shared" si="107"/>
        <v>2124</v>
      </c>
      <c r="J113" s="56">
        <f t="shared" si="107"/>
        <v>2478</v>
      </c>
      <c r="K113" s="56">
        <f t="shared" si="107"/>
        <v>2832</v>
      </c>
      <c r="L113" s="53"/>
      <c r="M113" s="54"/>
      <c r="N113" s="80">
        <f t="shared" si="66"/>
        <v>23010</v>
      </c>
      <c r="O113" s="55" t="s">
        <v>6</v>
      </c>
      <c r="P113" s="55">
        <v>66</v>
      </c>
      <c r="Q113" s="56">
        <f t="shared" si="99"/>
        <v>374</v>
      </c>
      <c r="R113" s="56">
        <f t="shared" si="67"/>
        <v>2</v>
      </c>
      <c r="S113" s="56">
        <f t="shared" si="108"/>
        <v>708</v>
      </c>
      <c r="T113" s="57">
        <v>1.4</v>
      </c>
      <c r="U113" s="56">
        <f t="shared" si="109"/>
        <v>70</v>
      </c>
      <c r="V113" s="56">
        <f t="shared" si="110"/>
        <v>84</v>
      </c>
      <c r="W113" s="56">
        <f t="shared" si="111"/>
        <v>99</v>
      </c>
      <c r="X113" s="56">
        <f t="shared" si="112"/>
        <v>113</v>
      </c>
      <c r="Y113" s="57">
        <v>0.6</v>
      </c>
      <c r="Z113" s="56">
        <v>2</v>
      </c>
      <c r="AA113" s="56">
        <f t="shared" si="68"/>
        <v>273</v>
      </c>
      <c r="AB113" s="62">
        <v>2.1</v>
      </c>
      <c r="AC113" s="56">
        <f t="shared" si="69"/>
        <v>650</v>
      </c>
      <c r="AD113" s="62">
        <v>1</v>
      </c>
      <c r="BB113" s="108">
        <v>92</v>
      </c>
      <c r="BC113" s="109">
        <f t="shared" si="77"/>
        <v>151602</v>
      </c>
      <c r="BF113" s="110"/>
      <c r="BG113" s="110"/>
    </row>
    <row r="114" spans="1:59" ht="12" x14ac:dyDescent="0.3">
      <c r="A114" s="51">
        <v>113</v>
      </c>
      <c r="B114" s="51" t="s">
        <v>175</v>
      </c>
      <c r="C114" s="50">
        <v>13</v>
      </c>
      <c r="D114" s="91">
        <f t="shared" si="105"/>
        <v>499</v>
      </c>
      <c r="E114" s="50">
        <v>5</v>
      </c>
      <c r="F114" s="50">
        <v>3</v>
      </c>
      <c r="G114" s="52">
        <f t="shared" si="106"/>
        <v>1785</v>
      </c>
      <c r="H114" s="56">
        <f t="shared" si="107"/>
        <v>1785</v>
      </c>
      <c r="I114" s="56">
        <f t="shared" si="107"/>
        <v>2142</v>
      </c>
      <c r="J114" s="56">
        <f t="shared" si="107"/>
        <v>2499</v>
      </c>
      <c r="K114" s="56">
        <f t="shared" si="107"/>
        <v>2856</v>
      </c>
      <c r="L114" s="53"/>
      <c r="M114" s="54"/>
      <c r="N114" s="80">
        <f t="shared" si="66"/>
        <v>23205</v>
      </c>
      <c r="O114" s="55" t="s">
        <v>6</v>
      </c>
      <c r="P114" s="55">
        <v>68</v>
      </c>
      <c r="Q114" s="56">
        <f t="shared" si="99"/>
        <v>374</v>
      </c>
      <c r="R114" s="56">
        <f t="shared" si="67"/>
        <v>2</v>
      </c>
      <c r="S114" s="56">
        <f t="shared" si="108"/>
        <v>714</v>
      </c>
      <c r="T114" s="57">
        <v>1.4</v>
      </c>
      <c r="U114" s="56">
        <f t="shared" si="109"/>
        <v>71</v>
      </c>
      <c r="V114" s="56">
        <f t="shared" si="110"/>
        <v>85</v>
      </c>
      <c r="W114" s="56">
        <f t="shared" si="111"/>
        <v>99</v>
      </c>
      <c r="X114" s="56">
        <f t="shared" si="112"/>
        <v>114</v>
      </c>
      <c r="Y114" s="57">
        <v>0.6</v>
      </c>
      <c r="Z114" s="56">
        <v>2</v>
      </c>
      <c r="AA114" s="56">
        <f t="shared" si="68"/>
        <v>273</v>
      </c>
      <c r="AB114" s="62">
        <v>2.1</v>
      </c>
      <c r="AC114" s="56">
        <f t="shared" si="69"/>
        <v>650</v>
      </c>
      <c r="AD114" s="62">
        <v>1</v>
      </c>
      <c r="BB114" s="108">
        <v>93</v>
      </c>
      <c r="BC114" s="109">
        <f t="shared" si="77"/>
        <v>159182</v>
      </c>
      <c r="BF114" s="110"/>
      <c r="BG114" s="110"/>
    </row>
    <row r="115" spans="1:59" ht="12" x14ac:dyDescent="0.3">
      <c r="A115" s="51">
        <v>114</v>
      </c>
      <c r="B115" s="51" t="s">
        <v>176</v>
      </c>
      <c r="C115" s="50">
        <v>13</v>
      </c>
      <c r="D115" s="91">
        <f t="shared" si="105"/>
        <v>503</v>
      </c>
      <c r="E115" s="50">
        <v>5</v>
      </c>
      <c r="F115" s="50">
        <v>3</v>
      </c>
      <c r="G115" s="52">
        <f t="shared" si="106"/>
        <v>1797</v>
      </c>
      <c r="H115" s="56">
        <f t="shared" si="107"/>
        <v>1797</v>
      </c>
      <c r="I115" s="56">
        <f t="shared" si="107"/>
        <v>2156</v>
      </c>
      <c r="J115" s="56">
        <f t="shared" si="107"/>
        <v>2515</v>
      </c>
      <c r="K115" s="56">
        <f t="shared" si="107"/>
        <v>2875</v>
      </c>
      <c r="L115" s="53"/>
      <c r="M115" s="54"/>
      <c r="N115" s="80">
        <f t="shared" si="66"/>
        <v>23361</v>
      </c>
      <c r="O115" s="55" t="s">
        <v>6</v>
      </c>
      <c r="P115" s="55">
        <v>70</v>
      </c>
      <c r="Q115" s="56">
        <f t="shared" si="99"/>
        <v>374</v>
      </c>
      <c r="R115" s="56">
        <f t="shared" si="67"/>
        <v>2</v>
      </c>
      <c r="S115" s="56">
        <f t="shared" si="108"/>
        <v>719</v>
      </c>
      <c r="T115" s="57">
        <v>1.4</v>
      </c>
      <c r="U115" s="56">
        <f t="shared" si="109"/>
        <v>71</v>
      </c>
      <c r="V115" s="56">
        <f t="shared" si="110"/>
        <v>86</v>
      </c>
      <c r="W115" s="56">
        <f t="shared" si="111"/>
        <v>100</v>
      </c>
      <c r="X115" s="56">
        <f t="shared" si="112"/>
        <v>115</v>
      </c>
      <c r="Y115" s="57">
        <v>0.6</v>
      </c>
      <c r="Z115" s="56">
        <v>2</v>
      </c>
      <c r="AA115" s="56">
        <f t="shared" si="68"/>
        <v>273</v>
      </c>
      <c r="AB115" s="62">
        <v>2.1</v>
      </c>
      <c r="AC115" s="56">
        <f t="shared" si="69"/>
        <v>650</v>
      </c>
      <c r="AD115" s="62">
        <v>1</v>
      </c>
      <c r="BB115" s="108">
        <v>94</v>
      </c>
      <c r="BC115" s="109">
        <f t="shared" si="77"/>
        <v>167141</v>
      </c>
      <c r="BF115" s="110"/>
      <c r="BG115" s="110"/>
    </row>
    <row r="116" spans="1:59" ht="12" x14ac:dyDescent="0.3">
      <c r="A116" s="51">
        <v>115</v>
      </c>
      <c r="B116" s="51" t="s">
        <v>177</v>
      </c>
      <c r="C116" s="50">
        <v>13</v>
      </c>
      <c r="D116" s="91">
        <f t="shared" si="105"/>
        <v>507</v>
      </c>
      <c r="E116" s="50">
        <v>5</v>
      </c>
      <c r="F116" s="50">
        <v>3</v>
      </c>
      <c r="G116" s="52">
        <f t="shared" si="106"/>
        <v>1812</v>
      </c>
      <c r="H116" s="56">
        <f t="shared" si="107"/>
        <v>1812</v>
      </c>
      <c r="I116" s="56">
        <f t="shared" si="107"/>
        <v>2174</v>
      </c>
      <c r="J116" s="56">
        <f t="shared" si="107"/>
        <v>2536</v>
      </c>
      <c r="K116" s="56">
        <f t="shared" si="107"/>
        <v>2899</v>
      </c>
      <c r="L116" s="53"/>
      <c r="M116" s="54"/>
      <c r="N116" s="80">
        <f t="shared" si="66"/>
        <v>23556</v>
      </c>
      <c r="O116" s="55" t="s">
        <v>6</v>
      </c>
      <c r="P116" s="55">
        <v>72</v>
      </c>
      <c r="Q116" s="56">
        <f t="shared" si="99"/>
        <v>374</v>
      </c>
      <c r="R116" s="56">
        <f t="shared" si="67"/>
        <v>2</v>
      </c>
      <c r="S116" s="56">
        <f t="shared" si="108"/>
        <v>725</v>
      </c>
      <c r="T116" s="57">
        <v>1.4</v>
      </c>
      <c r="U116" s="56">
        <f t="shared" si="109"/>
        <v>72</v>
      </c>
      <c r="V116" s="56">
        <f t="shared" si="110"/>
        <v>86</v>
      </c>
      <c r="W116" s="56">
        <f t="shared" si="111"/>
        <v>101</v>
      </c>
      <c r="X116" s="56">
        <f t="shared" si="112"/>
        <v>115</v>
      </c>
      <c r="Y116" s="57">
        <v>0.6</v>
      </c>
      <c r="Z116" s="56">
        <v>2</v>
      </c>
      <c r="AA116" s="56">
        <f t="shared" si="68"/>
        <v>273</v>
      </c>
      <c r="AB116" s="62">
        <v>2.1</v>
      </c>
      <c r="AC116" s="56">
        <f t="shared" si="69"/>
        <v>650</v>
      </c>
      <c r="AD116" s="62">
        <v>1</v>
      </c>
      <c r="BB116" s="108">
        <v>95</v>
      </c>
      <c r="BC116" s="109">
        <f t="shared" si="77"/>
        <v>175498</v>
      </c>
      <c r="BF116" s="110"/>
      <c r="BG116" s="110"/>
    </row>
    <row r="117" spans="1:59" ht="12" x14ac:dyDescent="0.3">
      <c r="A117" s="51">
        <v>116</v>
      </c>
      <c r="B117" s="51" t="s">
        <v>178</v>
      </c>
      <c r="C117" s="50">
        <v>14</v>
      </c>
      <c r="D117" s="91">
        <f t="shared" si="105"/>
        <v>511</v>
      </c>
      <c r="E117" s="50">
        <v>5</v>
      </c>
      <c r="F117" s="50">
        <v>3</v>
      </c>
      <c r="G117" s="52">
        <f t="shared" si="106"/>
        <v>1825</v>
      </c>
      <c r="H117" s="56">
        <f t="shared" si="107"/>
        <v>1825</v>
      </c>
      <c r="I117" s="56">
        <f t="shared" si="107"/>
        <v>2190</v>
      </c>
      <c r="J117" s="56">
        <f t="shared" si="107"/>
        <v>2555</v>
      </c>
      <c r="K117" s="56">
        <f t="shared" si="107"/>
        <v>2920</v>
      </c>
      <c r="L117" s="53"/>
      <c r="M117" s="54"/>
      <c r="N117" s="80">
        <f t="shared" si="66"/>
        <v>25550</v>
      </c>
      <c r="O117" s="55" t="s">
        <v>6</v>
      </c>
      <c r="P117" s="55">
        <v>74</v>
      </c>
      <c r="Q117" s="56">
        <f t="shared" si="99"/>
        <v>374</v>
      </c>
      <c r="R117" s="56">
        <f t="shared" si="67"/>
        <v>2</v>
      </c>
      <c r="S117" s="56">
        <f t="shared" si="108"/>
        <v>730</v>
      </c>
      <c r="T117" s="57">
        <v>1.4</v>
      </c>
      <c r="U117" s="56">
        <f t="shared" si="109"/>
        <v>73</v>
      </c>
      <c r="V117" s="56">
        <f t="shared" si="110"/>
        <v>87</v>
      </c>
      <c r="W117" s="56">
        <f t="shared" si="111"/>
        <v>102</v>
      </c>
      <c r="X117" s="56">
        <f t="shared" si="112"/>
        <v>116</v>
      </c>
      <c r="Y117" s="57">
        <v>0.6</v>
      </c>
      <c r="Z117" s="56">
        <v>2</v>
      </c>
      <c r="AA117" s="56">
        <f t="shared" si="68"/>
        <v>294</v>
      </c>
      <c r="AB117" s="62">
        <v>2.1</v>
      </c>
      <c r="AC117" s="56">
        <f t="shared" si="69"/>
        <v>700</v>
      </c>
      <c r="AD117" s="62">
        <v>1</v>
      </c>
      <c r="BB117" s="108">
        <v>96</v>
      </c>
      <c r="BC117" s="109">
        <f t="shared" si="77"/>
        <v>184272</v>
      </c>
      <c r="BF117" s="110"/>
      <c r="BG117" s="110"/>
    </row>
    <row r="118" spans="1:59" ht="12" x14ac:dyDescent="0.3">
      <c r="A118" s="51">
        <v>117</v>
      </c>
      <c r="B118" s="51" t="s">
        <v>179</v>
      </c>
      <c r="C118" s="50">
        <v>14</v>
      </c>
      <c r="D118" s="91">
        <f t="shared" si="105"/>
        <v>519</v>
      </c>
      <c r="E118" s="50">
        <v>5</v>
      </c>
      <c r="F118" s="50">
        <v>3</v>
      </c>
      <c r="G118" s="52">
        <f t="shared" si="106"/>
        <v>1855</v>
      </c>
      <c r="H118" s="56">
        <f t="shared" si="107"/>
        <v>1855</v>
      </c>
      <c r="I118" s="56">
        <f t="shared" si="107"/>
        <v>2226</v>
      </c>
      <c r="J118" s="56">
        <f t="shared" si="107"/>
        <v>2597</v>
      </c>
      <c r="K118" s="56">
        <f t="shared" si="107"/>
        <v>2968</v>
      </c>
      <c r="L118" s="53"/>
      <c r="M118" s="54"/>
      <c r="N118" s="80">
        <f t="shared" si="66"/>
        <v>25970</v>
      </c>
      <c r="O118" s="55" t="s">
        <v>6</v>
      </c>
      <c r="P118" s="55">
        <v>78</v>
      </c>
      <c r="Q118" s="56">
        <f t="shared" si="99"/>
        <v>374</v>
      </c>
      <c r="R118" s="56">
        <f t="shared" si="67"/>
        <v>2</v>
      </c>
      <c r="S118" s="56">
        <f t="shared" si="108"/>
        <v>742</v>
      </c>
      <c r="T118" s="57">
        <v>1.4</v>
      </c>
      <c r="U118" s="56">
        <f t="shared" si="109"/>
        <v>74</v>
      </c>
      <c r="V118" s="56">
        <f t="shared" si="110"/>
        <v>89</v>
      </c>
      <c r="W118" s="56">
        <f t="shared" si="111"/>
        <v>103</v>
      </c>
      <c r="X118" s="56">
        <f t="shared" si="112"/>
        <v>118</v>
      </c>
      <c r="Y118" s="57">
        <v>0.6</v>
      </c>
      <c r="Z118" s="56">
        <v>2</v>
      </c>
      <c r="AA118" s="56">
        <f t="shared" si="68"/>
        <v>294</v>
      </c>
      <c r="AB118" s="62">
        <v>2.1</v>
      </c>
      <c r="AC118" s="56">
        <f t="shared" si="69"/>
        <v>700</v>
      </c>
      <c r="AD118" s="62">
        <v>1</v>
      </c>
      <c r="BB118" s="108">
        <v>97</v>
      </c>
      <c r="BC118" s="109">
        <f t="shared" si="77"/>
        <v>193485</v>
      </c>
      <c r="BF118" s="110"/>
      <c r="BG118" s="110"/>
    </row>
    <row r="119" spans="1:59" ht="12" x14ac:dyDescent="0.3">
      <c r="A119" s="51">
        <v>118</v>
      </c>
      <c r="B119" s="51" t="s">
        <v>264</v>
      </c>
      <c r="C119" s="50">
        <v>14</v>
      </c>
      <c r="D119" s="91">
        <f t="shared" ref="D119:D121" si="120">INT(S119*0.7)</f>
        <v>522</v>
      </c>
      <c r="E119" s="50">
        <v>5</v>
      </c>
      <c r="F119" s="50">
        <v>3</v>
      </c>
      <c r="G119" s="52">
        <f t="shared" ref="G119:G121" si="121">INT(S119*2.5)</f>
        <v>1867</v>
      </c>
      <c r="H119" s="56">
        <f t="shared" si="107"/>
        <v>1867</v>
      </c>
      <c r="I119" s="56">
        <f t="shared" si="107"/>
        <v>2240</v>
      </c>
      <c r="J119" s="56">
        <f t="shared" si="107"/>
        <v>2613</v>
      </c>
      <c r="K119" s="56">
        <f t="shared" si="107"/>
        <v>2987</v>
      </c>
      <c r="L119" s="53"/>
      <c r="M119" s="54"/>
      <c r="N119" s="80">
        <f t="shared" si="66"/>
        <v>26138</v>
      </c>
      <c r="O119" s="55" t="s">
        <v>6</v>
      </c>
      <c r="P119" s="55">
        <v>80</v>
      </c>
      <c r="Q119" s="56">
        <f t="shared" si="99"/>
        <v>374</v>
      </c>
      <c r="R119" s="56">
        <f t="shared" si="67"/>
        <v>2</v>
      </c>
      <c r="S119" s="56">
        <f t="shared" ref="S119:S121" si="122">INT((Q119+(P119*R119))*T119)</f>
        <v>747</v>
      </c>
      <c r="T119" s="57">
        <v>1.4</v>
      </c>
      <c r="U119" s="56">
        <f t="shared" ref="U119:U121" si="123">INT((H119/15)*$Y119)</f>
        <v>74</v>
      </c>
      <c r="V119" s="56">
        <f t="shared" ref="V119:V121" si="124">INT((I119/15)*$Y119)</f>
        <v>89</v>
      </c>
      <c r="W119" s="56">
        <f t="shared" ref="W119:W121" si="125">INT((J119/15)*$Y119)</f>
        <v>104</v>
      </c>
      <c r="X119" s="56">
        <f t="shared" ref="X119:X121" si="126">INT((K119/15)*$Y119)</f>
        <v>119</v>
      </c>
      <c r="Y119" s="57">
        <v>0.6</v>
      </c>
      <c r="Z119" s="56">
        <v>2</v>
      </c>
      <c r="AA119" s="56">
        <f t="shared" si="68"/>
        <v>294</v>
      </c>
      <c r="AB119" s="62">
        <v>2.1</v>
      </c>
      <c r="AC119" s="56">
        <f t="shared" si="69"/>
        <v>700</v>
      </c>
      <c r="AD119" s="62">
        <v>1</v>
      </c>
      <c r="BB119" s="108">
        <v>98</v>
      </c>
      <c r="BC119" s="109">
        <f t="shared" si="77"/>
        <v>203159</v>
      </c>
      <c r="BF119" s="110"/>
      <c r="BG119" s="110"/>
    </row>
    <row r="120" spans="1:59" ht="12" x14ac:dyDescent="0.3">
      <c r="A120" s="51">
        <v>119</v>
      </c>
      <c r="B120" s="51" t="s">
        <v>265</v>
      </c>
      <c r="C120" s="50">
        <v>14</v>
      </c>
      <c r="D120" s="91">
        <f t="shared" si="120"/>
        <v>527</v>
      </c>
      <c r="E120" s="50">
        <v>5</v>
      </c>
      <c r="F120" s="50">
        <v>3</v>
      </c>
      <c r="G120" s="52">
        <f t="shared" si="121"/>
        <v>1882</v>
      </c>
      <c r="H120" s="56">
        <f t="shared" si="107"/>
        <v>1882</v>
      </c>
      <c r="I120" s="56">
        <f t="shared" si="107"/>
        <v>2258</v>
      </c>
      <c r="J120" s="56">
        <f t="shared" si="107"/>
        <v>2634</v>
      </c>
      <c r="K120" s="56">
        <f t="shared" si="107"/>
        <v>3011</v>
      </c>
      <c r="L120" s="53"/>
      <c r="M120" s="54"/>
      <c r="N120" s="80">
        <f t="shared" si="66"/>
        <v>26348</v>
      </c>
      <c r="O120" s="55" t="s">
        <v>6</v>
      </c>
      <c r="P120" s="55">
        <v>82</v>
      </c>
      <c r="Q120" s="56">
        <f t="shared" si="99"/>
        <v>374</v>
      </c>
      <c r="R120" s="56">
        <f t="shared" si="67"/>
        <v>2</v>
      </c>
      <c r="S120" s="56">
        <f t="shared" si="122"/>
        <v>753</v>
      </c>
      <c r="T120" s="57">
        <v>1.4</v>
      </c>
      <c r="U120" s="56">
        <f t="shared" si="123"/>
        <v>75</v>
      </c>
      <c r="V120" s="56">
        <f t="shared" si="124"/>
        <v>90</v>
      </c>
      <c r="W120" s="56">
        <f t="shared" si="125"/>
        <v>105</v>
      </c>
      <c r="X120" s="56">
        <f t="shared" si="126"/>
        <v>120</v>
      </c>
      <c r="Y120" s="57">
        <v>0.6</v>
      </c>
      <c r="Z120" s="56">
        <v>2</v>
      </c>
      <c r="AA120" s="56">
        <f t="shared" si="68"/>
        <v>294</v>
      </c>
      <c r="AB120" s="62">
        <v>2.1</v>
      </c>
      <c r="AC120" s="56">
        <f t="shared" si="69"/>
        <v>700</v>
      </c>
      <c r="AD120" s="62">
        <v>1</v>
      </c>
      <c r="BB120" s="108">
        <v>99</v>
      </c>
      <c r="BC120" s="109">
        <f t="shared" si="77"/>
        <v>213316</v>
      </c>
      <c r="BF120" s="110"/>
      <c r="BG120" s="110"/>
    </row>
    <row r="121" spans="1:59" ht="12" x14ac:dyDescent="0.3">
      <c r="A121" s="65">
        <v>120</v>
      </c>
      <c r="B121" s="65" t="s">
        <v>266</v>
      </c>
      <c r="C121" s="64">
        <v>14</v>
      </c>
      <c r="D121" s="92">
        <f t="shared" si="120"/>
        <v>530</v>
      </c>
      <c r="E121" s="64">
        <v>5</v>
      </c>
      <c r="F121" s="64">
        <v>3</v>
      </c>
      <c r="G121" s="70">
        <f t="shared" si="121"/>
        <v>1895</v>
      </c>
      <c r="H121" s="71">
        <f t="shared" si="107"/>
        <v>1895</v>
      </c>
      <c r="I121" s="71">
        <f t="shared" si="107"/>
        <v>2274</v>
      </c>
      <c r="J121" s="71">
        <f t="shared" si="107"/>
        <v>2653</v>
      </c>
      <c r="K121" s="71">
        <f t="shared" si="107"/>
        <v>3032</v>
      </c>
      <c r="L121" s="66"/>
      <c r="M121" s="67"/>
      <c r="N121" s="81">
        <f t="shared" si="66"/>
        <v>26530</v>
      </c>
      <c r="O121" s="68" t="s">
        <v>6</v>
      </c>
      <c r="P121" s="68">
        <v>84</v>
      </c>
      <c r="Q121" s="71">
        <f t="shared" si="99"/>
        <v>374</v>
      </c>
      <c r="R121" s="71">
        <f t="shared" si="67"/>
        <v>2</v>
      </c>
      <c r="S121" s="71">
        <f t="shared" si="122"/>
        <v>758</v>
      </c>
      <c r="T121" s="69">
        <v>1.4</v>
      </c>
      <c r="U121" s="71">
        <f t="shared" si="123"/>
        <v>75</v>
      </c>
      <c r="V121" s="71">
        <f t="shared" si="124"/>
        <v>90</v>
      </c>
      <c r="W121" s="71">
        <f t="shared" si="125"/>
        <v>106</v>
      </c>
      <c r="X121" s="71">
        <f t="shared" si="126"/>
        <v>121</v>
      </c>
      <c r="Y121" s="69">
        <v>0.6</v>
      </c>
      <c r="Z121" s="71">
        <v>3</v>
      </c>
      <c r="AA121" s="71">
        <f t="shared" si="68"/>
        <v>661</v>
      </c>
      <c r="AB121" s="62">
        <v>3.1500000000000004</v>
      </c>
      <c r="AC121" s="71">
        <f t="shared" si="69"/>
        <v>1050</v>
      </c>
      <c r="AD121" s="62">
        <v>1.5</v>
      </c>
      <c r="BB121" s="108">
        <v>100</v>
      </c>
      <c r="BC121" s="109">
        <f t="shared" si="77"/>
        <v>223981</v>
      </c>
      <c r="BF121" s="110"/>
      <c r="BG121" s="110"/>
    </row>
    <row r="122" spans="1:59" x14ac:dyDescent="0.3">
      <c r="A122" s="38">
        <v>121</v>
      </c>
      <c r="B122" s="38" t="s">
        <v>287</v>
      </c>
      <c r="C122" s="39">
        <v>14</v>
      </c>
      <c r="D122" s="90">
        <f t="shared" si="105"/>
        <v>534</v>
      </c>
      <c r="E122" s="39">
        <v>5</v>
      </c>
      <c r="F122" s="39">
        <v>3</v>
      </c>
      <c r="G122" s="40">
        <f t="shared" si="106"/>
        <v>1910</v>
      </c>
      <c r="H122" s="41">
        <f t="shared" ref="H122:K141" si="127">INT(IFERROR(VLOOKUP(H$1,$AP:$AU,2,FALSE)*$G122,0))</f>
        <v>1910</v>
      </c>
      <c r="I122" s="41">
        <f t="shared" si="127"/>
        <v>2292</v>
      </c>
      <c r="J122" s="41">
        <f t="shared" si="127"/>
        <v>2674</v>
      </c>
      <c r="K122" s="41">
        <f t="shared" si="127"/>
        <v>3056</v>
      </c>
      <c r="L122" s="42"/>
      <c r="M122" s="43"/>
      <c r="N122" s="79">
        <f t="shared" si="66"/>
        <v>26740</v>
      </c>
      <c r="O122" s="44" t="s">
        <v>6</v>
      </c>
      <c r="P122" s="44">
        <v>86</v>
      </c>
      <c r="Q122" s="45">
        <f t="shared" si="99"/>
        <v>374</v>
      </c>
      <c r="R122" s="45">
        <f t="shared" si="67"/>
        <v>2</v>
      </c>
      <c r="S122" s="45">
        <f t="shared" si="108"/>
        <v>764</v>
      </c>
      <c r="T122" s="46">
        <v>1.4</v>
      </c>
      <c r="U122" s="45">
        <f t="shared" si="109"/>
        <v>76</v>
      </c>
      <c r="V122" s="45">
        <f t="shared" si="110"/>
        <v>91</v>
      </c>
      <c r="W122" s="45">
        <f t="shared" si="111"/>
        <v>106</v>
      </c>
      <c r="X122" s="45">
        <f t="shared" si="112"/>
        <v>122</v>
      </c>
      <c r="Y122" s="46">
        <v>0.6</v>
      </c>
      <c r="Z122" s="45">
        <v>2</v>
      </c>
      <c r="AA122" s="45">
        <f t="shared" si="68"/>
        <v>308</v>
      </c>
      <c r="AB122" s="62">
        <v>2.2000000000000002</v>
      </c>
      <c r="AC122" s="45">
        <f t="shared" si="69"/>
        <v>700</v>
      </c>
      <c r="AD122" s="62">
        <v>1</v>
      </c>
    </row>
    <row r="123" spans="1:59" x14ac:dyDescent="0.3">
      <c r="A123" s="51">
        <v>122</v>
      </c>
      <c r="B123" s="51" t="s">
        <v>180</v>
      </c>
      <c r="C123" s="50">
        <v>14</v>
      </c>
      <c r="D123" s="91">
        <f t="shared" si="105"/>
        <v>539</v>
      </c>
      <c r="E123" s="50">
        <v>5</v>
      </c>
      <c r="F123" s="50">
        <v>3</v>
      </c>
      <c r="G123" s="52">
        <f t="shared" si="106"/>
        <v>1925</v>
      </c>
      <c r="H123" s="56">
        <f t="shared" si="127"/>
        <v>1925</v>
      </c>
      <c r="I123" s="56">
        <f t="shared" si="127"/>
        <v>2310</v>
      </c>
      <c r="J123" s="56">
        <f t="shared" si="127"/>
        <v>2695</v>
      </c>
      <c r="K123" s="56">
        <f t="shared" si="127"/>
        <v>3080</v>
      </c>
      <c r="L123" s="53"/>
      <c r="M123" s="54"/>
      <c r="N123" s="80">
        <f t="shared" si="66"/>
        <v>26950</v>
      </c>
      <c r="O123" s="55" t="s">
        <v>6</v>
      </c>
      <c r="P123" s="55">
        <v>88</v>
      </c>
      <c r="Q123" s="56">
        <f t="shared" si="99"/>
        <v>374</v>
      </c>
      <c r="R123" s="56">
        <f t="shared" si="67"/>
        <v>2</v>
      </c>
      <c r="S123" s="56">
        <f t="shared" si="108"/>
        <v>770</v>
      </c>
      <c r="T123" s="57">
        <v>1.4</v>
      </c>
      <c r="U123" s="56">
        <f t="shared" si="109"/>
        <v>77</v>
      </c>
      <c r="V123" s="56">
        <f t="shared" si="110"/>
        <v>92</v>
      </c>
      <c r="W123" s="56">
        <f t="shared" si="111"/>
        <v>107</v>
      </c>
      <c r="X123" s="56">
        <f t="shared" si="112"/>
        <v>123</v>
      </c>
      <c r="Y123" s="57">
        <v>0.6</v>
      </c>
      <c r="Z123" s="56">
        <v>2</v>
      </c>
      <c r="AA123" s="56">
        <f t="shared" si="68"/>
        <v>308</v>
      </c>
      <c r="AB123" s="62">
        <v>2.2000000000000002</v>
      </c>
      <c r="AC123" s="56">
        <f t="shared" si="69"/>
        <v>700</v>
      </c>
      <c r="AD123" s="62">
        <v>1</v>
      </c>
    </row>
    <row r="124" spans="1:59" x14ac:dyDescent="0.3">
      <c r="A124" s="51">
        <v>123</v>
      </c>
      <c r="B124" s="51" t="s">
        <v>181</v>
      </c>
      <c r="C124" s="50">
        <v>14</v>
      </c>
      <c r="D124" s="91">
        <f t="shared" si="105"/>
        <v>542</v>
      </c>
      <c r="E124" s="50">
        <v>5</v>
      </c>
      <c r="F124" s="50">
        <v>3</v>
      </c>
      <c r="G124" s="52">
        <f t="shared" si="106"/>
        <v>1937</v>
      </c>
      <c r="H124" s="56">
        <f t="shared" si="127"/>
        <v>1937</v>
      </c>
      <c r="I124" s="56">
        <f t="shared" si="127"/>
        <v>2324</v>
      </c>
      <c r="J124" s="56">
        <f t="shared" si="127"/>
        <v>2711</v>
      </c>
      <c r="K124" s="56">
        <f t="shared" si="127"/>
        <v>3099</v>
      </c>
      <c r="L124" s="53"/>
      <c r="M124" s="54"/>
      <c r="N124" s="80">
        <f t="shared" si="66"/>
        <v>27118</v>
      </c>
      <c r="O124" s="55" t="s">
        <v>6</v>
      </c>
      <c r="P124" s="55">
        <v>90</v>
      </c>
      <c r="Q124" s="56">
        <f t="shared" si="99"/>
        <v>374</v>
      </c>
      <c r="R124" s="56">
        <f t="shared" si="67"/>
        <v>2</v>
      </c>
      <c r="S124" s="56">
        <f t="shared" si="108"/>
        <v>775</v>
      </c>
      <c r="T124" s="57">
        <v>1.4</v>
      </c>
      <c r="U124" s="56">
        <f t="shared" si="109"/>
        <v>77</v>
      </c>
      <c r="V124" s="56">
        <f t="shared" si="110"/>
        <v>92</v>
      </c>
      <c r="W124" s="56">
        <f t="shared" si="111"/>
        <v>108</v>
      </c>
      <c r="X124" s="56">
        <f t="shared" si="112"/>
        <v>123</v>
      </c>
      <c r="Y124" s="57">
        <v>0.6</v>
      </c>
      <c r="Z124" s="56">
        <v>2</v>
      </c>
      <c r="AA124" s="56">
        <f t="shared" si="68"/>
        <v>308</v>
      </c>
      <c r="AB124" s="62">
        <v>2.2000000000000002</v>
      </c>
      <c r="AC124" s="56">
        <f t="shared" si="69"/>
        <v>700</v>
      </c>
      <c r="AD124" s="62">
        <v>1</v>
      </c>
    </row>
    <row r="125" spans="1:59" x14ac:dyDescent="0.3">
      <c r="A125" s="51">
        <v>124</v>
      </c>
      <c r="B125" s="51" t="s">
        <v>182</v>
      </c>
      <c r="C125" s="50">
        <v>14</v>
      </c>
      <c r="D125" s="91">
        <f t="shared" si="105"/>
        <v>546</v>
      </c>
      <c r="E125" s="50">
        <v>5</v>
      </c>
      <c r="F125" s="50">
        <v>3</v>
      </c>
      <c r="G125" s="52">
        <f t="shared" si="106"/>
        <v>1952</v>
      </c>
      <c r="H125" s="56">
        <f t="shared" si="127"/>
        <v>1952</v>
      </c>
      <c r="I125" s="56">
        <f t="shared" si="127"/>
        <v>2342</v>
      </c>
      <c r="J125" s="56">
        <f t="shared" si="127"/>
        <v>2732</v>
      </c>
      <c r="K125" s="56">
        <f t="shared" si="127"/>
        <v>3123</v>
      </c>
      <c r="L125" s="53"/>
      <c r="M125" s="54"/>
      <c r="N125" s="80">
        <f t="shared" si="66"/>
        <v>27328</v>
      </c>
      <c r="O125" s="55" t="s">
        <v>6</v>
      </c>
      <c r="P125" s="55">
        <v>92</v>
      </c>
      <c r="Q125" s="56">
        <f t="shared" si="99"/>
        <v>374</v>
      </c>
      <c r="R125" s="56">
        <f t="shared" si="67"/>
        <v>2</v>
      </c>
      <c r="S125" s="56">
        <f t="shared" si="108"/>
        <v>781</v>
      </c>
      <c r="T125" s="57">
        <v>1.4</v>
      </c>
      <c r="U125" s="56">
        <f t="shared" si="109"/>
        <v>78</v>
      </c>
      <c r="V125" s="56">
        <f t="shared" si="110"/>
        <v>93</v>
      </c>
      <c r="W125" s="56">
        <f t="shared" si="111"/>
        <v>109</v>
      </c>
      <c r="X125" s="56">
        <f t="shared" si="112"/>
        <v>124</v>
      </c>
      <c r="Y125" s="57">
        <v>0.6</v>
      </c>
      <c r="Z125" s="56">
        <v>2</v>
      </c>
      <c r="AA125" s="56">
        <f t="shared" si="68"/>
        <v>308</v>
      </c>
      <c r="AB125" s="62">
        <v>2.2000000000000002</v>
      </c>
      <c r="AC125" s="56">
        <f t="shared" si="69"/>
        <v>700</v>
      </c>
      <c r="AD125" s="62">
        <v>1</v>
      </c>
    </row>
    <row r="126" spans="1:59" x14ac:dyDescent="0.3">
      <c r="A126" s="51">
        <v>125</v>
      </c>
      <c r="B126" s="51" t="s">
        <v>183</v>
      </c>
      <c r="C126" s="50">
        <v>14</v>
      </c>
      <c r="D126" s="91">
        <f t="shared" si="105"/>
        <v>550</v>
      </c>
      <c r="E126" s="50">
        <v>5</v>
      </c>
      <c r="F126" s="50">
        <v>3</v>
      </c>
      <c r="G126" s="52">
        <f t="shared" si="106"/>
        <v>1965</v>
      </c>
      <c r="H126" s="56">
        <f t="shared" si="127"/>
        <v>1965</v>
      </c>
      <c r="I126" s="56">
        <f t="shared" si="127"/>
        <v>2358</v>
      </c>
      <c r="J126" s="56">
        <f t="shared" si="127"/>
        <v>2751</v>
      </c>
      <c r="K126" s="56">
        <f t="shared" si="127"/>
        <v>3144</v>
      </c>
      <c r="L126" s="53"/>
      <c r="M126" s="54"/>
      <c r="N126" s="80">
        <f t="shared" si="66"/>
        <v>27510</v>
      </c>
      <c r="O126" s="55" t="s">
        <v>6</v>
      </c>
      <c r="P126" s="55">
        <v>94</v>
      </c>
      <c r="Q126" s="56">
        <f t="shared" si="99"/>
        <v>374</v>
      </c>
      <c r="R126" s="56">
        <f t="shared" si="67"/>
        <v>2</v>
      </c>
      <c r="S126" s="56">
        <f t="shared" si="108"/>
        <v>786</v>
      </c>
      <c r="T126" s="57">
        <v>1.4</v>
      </c>
      <c r="U126" s="56">
        <f t="shared" si="109"/>
        <v>78</v>
      </c>
      <c r="V126" s="56">
        <f t="shared" si="110"/>
        <v>94</v>
      </c>
      <c r="W126" s="56">
        <f t="shared" si="111"/>
        <v>110</v>
      </c>
      <c r="X126" s="56">
        <f t="shared" si="112"/>
        <v>125</v>
      </c>
      <c r="Y126" s="57">
        <v>0.6</v>
      </c>
      <c r="Z126" s="56">
        <v>2</v>
      </c>
      <c r="AA126" s="56">
        <f t="shared" si="68"/>
        <v>308</v>
      </c>
      <c r="AB126" s="62">
        <v>2.2000000000000002</v>
      </c>
      <c r="AC126" s="56">
        <f t="shared" si="69"/>
        <v>700</v>
      </c>
      <c r="AD126" s="62">
        <v>1</v>
      </c>
    </row>
    <row r="127" spans="1:59" x14ac:dyDescent="0.3">
      <c r="A127" s="51">
        <v>126</v>
      </c>
      <c r="B127" s="51" t="s">
        <v>184</v>
      </c>
      <c r="C127" s="50">
        <v>14</v>
      </c>
      <c r="D127" s="91">
        <f t="shared" si="105"/>
        <v>554</v>
      </c>
      <c r="E127" s="50">
        <v>5</v>
      </c>
      <c r="F127" s="50">
        <v>3</v>
      </c>
      <c r="G127" s="52">
        <f t="shared" si="106"/>
        <v>1980</v>
      </c>
      <c r="H127" s="56">
        <f t="shared" si="127"/>
        <v>1980</v>
      </c>
      <c r="I127" s="56">
        <f t="shared" si="127"/>
        <v>2376</v>
      </c>
      <c r="J127" s="56">
        <f t="shared" si="127"/>
        <v>2772</v>
      </c>
      <c r="K127" s="56">
        <f t="shared" si="127"/>
        <v>3168</v>
      </c>
      <c r="L127" s="53"/>
      <c r="M127" s="54"/>
      <c r="N127" s="80">
        <f t="shared" si="66"/>
        <v>27720</v>
      </c>
      <c r="O127" s="55" t="s">
        <v>6</v>
      </c>
      <c r="P127" s="55">
        <v>96</v>
      </c>
      <c r="Q127" s="56">
        <f t="shared" si="99"/>
        <v>374</v>
      </c>
      <c r="R127" s="56">
        <f t="shared" si="67"/>
        <v>2</v>
      </c>
      <c r="S127" s="56">
        <f t="shared" si="108"/>
        <v>792</v>
      </c>
      <c r="T127" s="57">
        <v>1.4</v>
      </c>
      <c r="U127" s="56">
        <f t="shared" si="109"/>
        <v>79</v>
      </c>
      <c r="V127" s="56">
        <f t="shared" si="110"/>
        <v>95</v>
      </c>
      <c r="W127" s="56">
        <f t="shared" si="111"/>
        <v>110</v>
      </c>
      <c r="X127" s="56">
        <f t="shared" si="112"/>
        <v>126</v>
      </c>
      <c r="Y127" s="57">
        <v>0.6</v>
      </c>
      <c r="Z127" s="56">
        <v>2</v>
      </c>
      <c r="AA127" s="56">
        <f t="shared" si="68"/>
        <v>308</v>
      </c>
      <c r="AB127" s="62">
        <v>2.2000000000000002</v>
      </c>
      <c r="AC127" s="56">
        <f t="shared" si="69"/>
        <v>700</v>
      </c>
      <c r="AD127" s="62">
        <v>1</v>
      </c>
    </row>
    <row r="128" spans="1:59" x14ac:dyDescent="0.3">
      <c r="A128" s="51">
        <v>127</v>
      </c>
      <c r="B128" s="51" t="s">
        <v>185</v>
      </c>
      <c r="C128" s="50">
        <v>14</v>
      </c>
      <c r="D128" s="91">
        <f t="shared" si="105"/>
        <v>558</v>
      </c>
      <c r="E128" s="50">
        <v>5</v>
      </c>
      <c r="F128" s="50">
        <v>3</v>
      </c>
      <c r="G128" s="52">
        <f t="shared" si="106"/>
        <v>1995</v>
      </c>
      <c r="H128" s="56">
        <f t="shared" si="127"/>
        <v>1995</v>
      </c>
      <c r="I128" s="56">
        <f t="shared" si="127"/>
        <v>2394</v>
      </c>
      <c r="J128" s="56">
        <f t="shared" si="127"/>
        <v>2793</v>
      </c>
      <c r="K128" s="56">
        <f t="shared" si="127"/>
        <v>3192</v>
      </c>
      <c r="L128" s="53"/>
      <c r="M128" s="54"/>
      <c r="N128" s="80">
        <f t="shared" si="66"/>
        <v>27930</v>
      </c>
      <c r="O128" s="55" t="s">
        <v>6</v>
      </c>
      <c r="P128" s="55">
        <v>98</v>
      </c>
      <c r="Q128" s="56">
        <f t="shared" si="99"/>
        <v>374</v>
      </c>
      <c r="R128" s="56">
        <f t="shared" si="67"/>
        <v>2</v>
      </c>
      <c r="S128" s="56">
        <f t="shared" si="108"/>
        <v>798</v>
      </c>
      <c r="T128" s="57">
        <v>1.4</v>
      </c>
      <c r="U128" s="56">
        <f t="shared" si="109"/>
        <v>79</v>
      </c>
      <c r="V128" s="56">
        <f t="shared" si="110"/>
        <v>95</v>
      </c>
      <c r="W128" s="56">
        <f t="shared" si="111"/>
        <v>111</v>
      </c>
      <c r="X128" s="56">
        <f t="shared" si="112"/>
        <v>127</v>
      </c>
      <c r="Y128" s="57">
        <v>0.6</v>
      </c>
      <c r="Z128" s="56">
        <v>2</v>
      </c>
      <c r="AA128" s="56">
        <f t="shared" si="68"/>
        <v>308</v>
      </c>
      <c r="AB128" s="62">
        <v>2.2000000000000002</v>
      </c>
      <c r="AC128" s="56">
        <f t="shared" si="69"/>
        <v>700</v>
      </c>
      <c r="AD128" s="62">
        <v>1</v>
      </c>
    </row>
    <row r="129" spans="1:30" x14ac:dyDescent="0.3">
      <c r="A129" s="51">
        <v>128</v>
      </c>
      <c r="B129" s="51" t="s">
        <v>267</v>
      </c>
      <c r="C129" s="50">
        <v>14</v>
      </c>
      <c r="D129" s="91">
        <f t="shared" ref="D129:D131" si="128">INT(S129*0.7)</f>
        <v>562</v>
      </c>
      <c r="E129" s="50">
        <v>5</v>
      </c>
      <c r="F129" s="50">
        <v>3</v>
      </c>
      <c r="G129" s="52">
        <f t="shared" si="106"/>
        <v>2007</v>
      </c>
      <c r="H129" s="56">
        <f t="shared" si="127"/>
        <v>2007</v>
      </c>
      <c r="I129" s="56">
        <f t="shared" si="127"/>
        <v>2408</v>
      </c>
      <c r="J129" s="56">
        <f t="shared" si="127"/>
        <v>2809</v>
      </c>
      <c r="K129" s="56">
        <f t="shared" si="127"/>
        <v>3211</v>
      </c>
      <c r="L129" s="53"/>
      <c r="M129" s="54"/>
      <c r="N129" s="80">
        <f t="shared" si="66"/>
        <v>28098</v>
      </c>
      <c r="O129" s="55" t="s">
        <v>6</v>
      </c>
      <c r="P129" s="55">
        <v>100</v>
      </c>
      <c r="Q129" s="56">
        <f t="shared" si="99"/>
        <v>374</v>
      </c>
      <c r="R129" s="56">
        <f t="shared" si="67"/>
        <v>2</v>
      </c>
      <c r="S129" s="56">
        <f t="shared" ref="S129:S131" si="129">INT((Q129+(P129*R129))*T129)</f>
        <v>803</v>
      </c>
      <c r="T129" s="57">
        <v>1.4</v>
      </c>
      <c r="U129" s="56">
        <f t="shared" ref="U129:U131" si="130">INT((H129/15)*$Y129)</f>
        <v>80</v>
      </c>
      <c r="V129" s="56">
        <f t="shared" ref="V129:V131" si="131">INT((I129/15)*$Y129)</f>
        <v>96</v>
      </c>
      <c r="W129" s="56">
        <f t="shared" ref="W129:W131" si="132">INT((J129/15)*$Y129)</f>
        <v>112</v>
      </c>
      <c r="X129" s="56">
        <f t="shared" ref="X129:X131" si="133">INT((K129/15)*$Y129)</f>
        <v>128</v>
      </c>
      <c r="Y129" s="57">
        <v>0.6</v>
      </c>
      <c r="Z129" s="56">
        <v>2</v>
      </c>
      <c r="AA129" s="56">
        <f t="shared" si="68"/>
        <v>308</v>
      </c>
      <c r="AB129" s="62">
        <v>2.2000000000000002</v>
      </c>
      <c r="AC129" s="56">
        <f t="shared" si="69"/>
        <v>700</v>
      </c>
      <c r="AD129" s="62">
        <v>1</v>
      </c>
    </row>
    <row r="130" spans="1:30" x14ac:dyDescent="0.3">
      <c r="A130" s="51">
        <v>129</v>
      </c>
      <c r="B130" s="51" t="s">
        <v>268</v>
      </c>
      <c r="C130" s="50">
        <v>14</v>
      </c>
      <c r="D130" s="91">
        <f t="shared" si="128"/>
        <v>566</v>
      </c>
      <c r="E130" s="50">
        <v>5</v>
      </c>
      <c r="F130" s="50">
        <v>3</v>
      </c>
      <c r="G130" s="52">
        <f t="shared" si="106"/>
        <v>2022</v>
      </c>
      <c r="H130" s="56">
        <f t="shared" si="127"/>
        <v>2022</v>
      </c>
      <c r="I130" s="56">
        <f t="shared" si="127"/>
        <v>2426</v>
      </c>
      <c r="J130" s="56">
        <f t="shared" si="127"/>
        <v>2830</v>
      </c>
      <c r="K130" s="56">
        <f t="shared" si="127"/>
        <v>3235</v>
      </c>
      <c r="L130" s="53"/>
      <c r="M130" s="54"/>
      <c r="N130" s="80">
        <f t="shared" ref="N130:N193" si="134">G130*C130</f>
        <v>28308</v>
      </c>
      <c r="O130" s="55" t="s">
        <v>6</v>
      </c>
      <c r="P130" s="55">
        <v>102</v>
      </c>
      <c r="Q130" s="56">
        <f t="shared" si="99"/>
        <v>374</v>
      </c>
      <c r="R130" s="56">
        <f t="shared" ref="R130:R193" si="135">HLOOKUP(O130,$AG$1:$AN$4,4,FALSE)</f>
        <v>2</v>
      </c>
      <c r="S130" s="56">
        <f t="shared" si="129"/>
        <v>809</v>
      </c>
      <c r="T130" s="57">
        <v>1.4</v>
      </c>
      <c r="U130" s="56">
        <f t="shared" si="130"/>
        <v>80</v>
      </c>
      <c r="V130" s="56">
        <f t="shared" si="131"/>
        <v>97</v>
      </c>
      <c r="W130" s="56">
        <f t="shared" si="132"/>
        <v>113</v>
      </c>
      <c r="X130" s="56">
        <f t="shared" si="133"/>
        <v>129</v>
      </c>
      <c r="Y130" s="57">
        <v>0.6</v>
      </c>
      <c r="Z130" s="56">
        <v>2</v>
      </c>
      <c r="AA130" s="56">
        <f t="shared" ref="AA130:AA193" si="136">INT(((Z130*C130)*5)*AB130)</f>
        <v>308</v>
      </c>
      <c r="AB130" s="62">
        <v>2.2000000000000002</v>
      </c>
      <c r="AC130" s="56">
        <f t="shared" ref="AC130:AC193" si="137">INT((C130*50)*AD130)</f>
        <v>700</v>
      </c>
      <c r="AD130" s="62">
        <v>1</v>
      </c>
    </row>
    <row r="131" spans="1:30" x14ac:dyDescent="0.3">
      <c r="A131" s="65">
        <v>130</v>
      </c>
      <c r="B131" s="65" t="s">
        <v>269</v>
      </c>
      <c r="C131" s="64">
        <v>14</v>
      </c>
      <c r="D131" s="92">
        <f t="shared" si="128"/>
        <v>569</v>
      </c>
      <c r="E131" s="64">
        <v>5</v>
      </c>
      <c r="F131" s="64">
        <v>3</v>
      </c>
      <c r="G131" s="70">
        <f t="shared" si="106"/>
        <v>2035</v>
      </c>
      <c r="H131" s="71">
        <f t="shared" si="127"/>
        <v>2035</v>
      </c>
      <c r="I131" s="71">
        <f t="shared" si="127"/>
        <v>2442</v>
      </c>
      <c r="J131" s="71">
        <f t="shared" si="127"/>
        <v>2849</v>
      </c>
      <c r="K131" s="71">
        <f t="shared" si="127"/>
        <v>3256</v>
      </c>
      <c r="L131" s="66"/>
      <c r="M131" s="67"/>
      <c r="N131" s="81">
        <f t="shared" si="134"/>
        <v>28490</v>
      </c>
      <c r="O131" s="68" t="s">
        <v>6</v>
      </c>
      <c r="P131" s="68">
        <v>104</v>
      </c>
      <c r="Q131" s="71">
        <f t="shared" ref="Q131:Q151" si="138">HLOOKUP(O131,$AG$1:$AN$3,2,FALSE)</f>
        <v>374</v>
      </c>
      <c r="R131" s="71">
        <f t="shared" si="135"/>
        <v>2</v>
      </c>
      <c r="S131" s="71">
        <f t="shared" si="129"/>
        <v>814</v>
      </c>
      <c r="T131" s="69">
        <v>1.4</v>
      </c>
      <c r="U131" s="71">
        <f t="shared" si="130"/>
        <v>81</v>
      </c>
      <c r="V131" s="71">
        <f t="shared" si="131"/>
        <v>97</v>
      </c>
      <c r="W131" s="71">
        <f t="shared" si="132"/>
        <v>113</v>
      </c>
      <c r="X131" s="71">
        <f t="shared" si="133"/>
        <v>130</v>
      </c>
      <c r="Y131" s="69">
        <v>0.6</v>
      </c>
      <c r="Z131" s="71">
        <v>3</v>
      </c>
      <c r="AA131" s="71">
        <f t="shared" si="136"/>
        <v>693</v>
      </c>
      <c r="AB131" s="62">
        <v>3.3000000000000003</v>
      </c>
      <c r="AC131" s="71">
        <f t="shared" si="137"/>
        <v>1050</v>
      </c>
      <c r="AD131" s="62">
        <v>1.5</v>
      </c>
    </row>
    <row r="132" spans="1:30" x14ac:dyDescent="0.3">
      <c r="A132" s="38">
        <v>131</v>
      </c>
      <c r="B132" s="38" t="s">
        <v>288</v>
      </c>
      <c r="C132" s="39">
        <v>15</v>
      </c>
      <c r="D132" s="90">
        <f t="shared" si="105"/>
        <v>574</v>
      </c>
      <c r="E132" s="39">
        <v>5</v>
      </c>
      <c r="F132" s="39">
        <v>3</v>
      </c>
      <c r="G132" s="40">
        <f t="shared" si="106"/>
        <v>2050</v>
      </c>
      <c r="H132" s="41">
        <f t="shared" si="127"/>
        <v>2050</v>
      </c>
      <c r="I132" s="41">
        <f t="shared" si="127"/>
        <v>2460</v>
      </c>
      <c r="J132" s="41">
        <f t="shared" si="127"/>
        <v>2870</v>
      </c>
      <c r="K132" s="41">
        <f t="shared" si="127"/>
        <v>3280</v>
      </c>
      <c r="L132" s="42"/>
      <c r="M132" s="43"/>
      <c r="N132" s="79">
        <f t="shared" si="134"/>
        <v>30750</v>
      </c>
      <c r="O132" s="44" t="s">
        <v>6</v>
      </c>
      <c r="P132" s="44">
        <v>106</v>
      </c>
      <c r="Q132" s="45">
        <f t="shared" si="138"/>
        <v>374</v>
      </c>
      <c r="R132" s="45">
        <f t="shared" si="135"/>
        <v>2</v>
      </c>
      <c r="S132" s="45">
        <f t="shared" si="108"/>
        <v>820</v>
      </c>
      <c r="T132" s="46">
        <v>1.4</v>
      </c>
      <c r="U132" s="45">
        <f t="shared" si="109"/>
        <v>82</v>
      </c>
      <c r="V132" s="45">
        <f t="shared" si="110"/>
        <v>98</v>
      </c>
      <c r="W132" s="45">
        <f t="shared" si="111"/>
        <v>114</v>
      </c>
      <c r="X132" s="45">
        <f t="shared" si="112"/>
        <v>131</v>
      </c>
      <c r="Y132" s="46">
        <v>0.6</v>
      </c>
      <c r="Z132" s="45">
        <v>2</v>
      </c>
      <c r="AA132" s="45">
        <f t="shared" si="136"/>
        <v>345</v>
      </c>
      <c r="AB132" s="62">
        <v>2.2999999999999998</v>
      </c>
      <c r="AC132" s="45">
        <f t="shared" si="137"/>
        <v>750</v>
      </c>
      <c r="AD132" s="62">
        <v>1</v>
      </c>
    </row>
    <row r="133" spans="1:30" x14ac:dyDescent="0.3">
      <c r="A133" s="51">
        <v>132</v>
      </c>
      <c r="B133" s="51" t="s">
        <v>186</v>
      </c>
      <c r="C133" s="50">
        <v>15</v>
      </c>
      <c r="D133" s="91">
        <f t="shared" si="105"/>
        <v>578</v>
      </c>
      <c r="E133" s="50">
        <v>5</v>
      </c>
      <c r="F133" s="50">
        <v>3</v>
      </c>
      <c r="G133" s="52">
        <f t="shared" si="106"/>
        <v>2065</v>
      </c>
      <c r="H133" s="56">
        <f t="shared" si="127"/>
        <v>2065</v>
      </c>
      <c r="I133" s="56">
        <f t="shared" si="127"/>
        <v>2478</v>
      </c>
      <c r="J133" s="56">
        <f t="shared" si="127"/>
        <v>2891</v>
      </c>
      <c r="K133" s="56">
        <f t="shared" si="127"/>
        <v>3304</v>
      </c>
      <c r="L133" s="53"/>
      <c r="M133" s="54"/>
      <c r="N133" s="80">
        <f t="shared" si="134"/>
        <v>30975</v>
      </c>
      <c r="O133" s="55" t="s">
        <v>6</v>
      </c>
      <c r="P133" s="55">
        <v>108</v>
      </c>
      <c r="Q133" s="56">
        <f t="shared" si="138"/>
        <v>374</v>
      </c>
      <c r="R133" s="56">
        <f t="shared" si="135"/>
        <v>2</v>
      </c>
      <c r="S133" s="56">
        <f t="shared" si="108"/>
        <v>826</v>
      </c>
      <c r="T133" s="57">
        <v>1.4</v>
      </c>
      <c r="U133" s="56">
        <f t="shared" si="109"/>
        <v>82</v>
      </c>
      <c r="V133" s="56">
        <f t="shared" si="110"/>
        <v>99</v>
      </c>
      <c r="W133" s="56">
        <f t="shared" si="111"/>
        <v>115</v>
      </c>
      <c r="X133" s="56">
        <f t="shared" si="112"/>
        <v>132</v>
      </c>
      <c r="Y133" s="57">
        <v>0.6</v>
      </c>
      <c r="Z133" s="56">
        <v>2</v>
      </c>
      <c r="AA133" s="56">
        <f t="shared" si="136"/>
        <v>345</v>
      </c>
      <c r="AB133" s="62">
        <v>2.2999999999999998</v>
      </c>
      <c r="AC133" s="56">
        <f t="shared" si="137"/>
        <v>750</v>
      </c>
      <c r="AD133" s="62">
        <v>1</v>
      </c>
    </row>
    <row r="134" spans="1:30" x14ac:dyDescent="0.3">
      <c r="A134" s="51">
        <v>133</v>
      </c>
      <c r="B134" s="51" t="s">
        <v>187</v>
      </c>
      <c r="C134" s="50">
        <v>15</v>
      </c>
      <c r="D134" s="91">
        <f t="shared" si="105"/>
        <v>581</v>
      </c>
      <c r="E134" s="50">
        <v>5</v>
      </c>
      <c r="F134" s="50">
        <v>3</v>
      </c>
      <c r="G134" s="52">
        <f t="shared" si="106"/>
        <v>2077</v>
      </c>
      <c r="H134" s="56">
        <f t="shared" si="127"/>
        <v>2077</v>
      </c>
      <c r="I134" s="56">
        <f t="shared" si="127"/>
        <v>2492</v>
      </c>
      <c r="J134" s="56">
        <f t="shared" si="127"/>
        <v>2907</v>
      </c>
      <c r="K134" s="56">
        <f t="shared" si="127"/>
        <v>3323</v>
      </c>
      <c r="L134" s="53"/>
      <c r="M134" s="54"/>
      <c r="N134" s="80">
        <f t="shared" si="134"/>
        <v>31155</v>
      </c>
      <c r="O134" s="55" t="s">
        <v>6</v>
      </c>
      <c r="P134" s="55">
        <v>110</v>
      </c>
      <c r="Q134" s="56">
        <f t="shared" si="138"/>
        <v>374</v>
      </c>
      <c r="R134" s="56">
        <f t="shared" si="135"/>
        <v>2</v>
      </c>
      <c r="S134" s="56">
        <f t="shared" si="108"/>
        <v>831</v>
      </c>
      <c r="T134" s="57">
        <v>1.4</v>
      </c>
      <c r="U134" s="56">
        <f t="shared" si="109"/>
        <v>83</v>
      </c>
      <c r="V134" s="56">
        <f t="shared" si="110"/>
        <v>99</v>
      </c>
      <c r="W134" s="56">
        <f t="shared" si="111"/>
        <v>116</v>
      </c>
      <c r="X134" s="56">
        <f t="shared" si="112"/>
        <v>132</v>
      </c>
      <c r="Y134" s="57">
        <v>0.6</v>
      </c>
      <c r="Z134" s="56">
        <v>2</v>
      </c>
      <c r="AA134" s="56">
        <f t="shared" si="136"/>
        <v>345</v>
      </c>
      <c r="AB134" s="62">
        <v>2.2999999999999998</v>
      </c>
      <c r="AC134" s="56">
        <f t="shared" si="137"/>
        <v>750</v>
      </c>
      <c r="AD134" s="62">
        <v>1</v>
      </c>
    </row>
    <row r="135" spans="1:30" x14ac:dyDescent="0.3">
      <c r="A135" s="51">
        <v>134</v>
      </c>
      <c r="B135" s="51" t="s">
        <v>188</v>
      </c>
      <c r="C135" s="50">
        <v>15</v>
      </c>
      <c r="D135" s="91">
        <f t="shared" si="105"/>
        <v>585</v>
      </c>
      <c r="E135" s="50">
        <v>5</v>
      </c>
      <c r="F135" s="50">
        <v>3</v>
      </c>
      <c r="G135" s="52">
        <f t="shared" si="106"/>
        <v>2092</v>
      </c>
      <c r="H135" s="56">
        <f t="shared" si="127"/>
        <v>2092</v>
      </c>
      <c r="I135" s="56">
        <f t="shared" si="127"/>
        <v>2510</v>
      </c>
      <c r="J135" s="56">
        <f t="shared" si="127"/>
        <v>2928</v>
      </c>
      <c r="K135" s="56">
        <f t="shared" si="127"/>
        <v>3347</v>
      </c>
      <c r="L135" s="53"/>
      <c r="M135" s="54"/>
      <c r="N135" s="80">
        <f t="shared" si="134"/>
        <v>31380</v>
      </c>
      <c r="O135" s="55" t="s">
        <v>6</v>
      </c>
      <c r="P135" s="55">
        <v>112</v>
      </c>
      <c r="Q135" s="56">
        <f t="shared" si="138"/>
        <v>374</v>
      </c>
      <c r="R135" s="56">
        <f t="shared" si="135"/>
        <v>2</v>
      </c>
      <c r="S135" s="56">
        <f t="shared" si="108"/>
        <v>837</v>
      </c>
      <c r="T135" s="57">
        <v>1.4</v>
      </c>
      <c r="U135" s="56">
        <f t="shared" si="109"/>
        <v>83</v>
      </c>
      <c r="V135" s="56">
        <f t="shared" si="110"/>
        <v>100</v>
      </c>
      <c r="W135" s="56">
        <f t="shared" si="111"/>
        <v>117</v>
      </c>
      <c r="X135" s="56">
        <f t="shared" si="112"/>
        <v>133</v>
      </c>
      <c r="Y135" s="57">
        <v>0.6</v>
      </c>
      <c r="Z135" s="56">
        <v>2</v>
      </c>
      <c r="AA135" s="56">
        <f t="shared" si="136"/>
        <v>345</v>
      </c>
      <c r="AB135" s="62">
        <v>2.2999999999999998</v>
      </c>
      <c r="AC135" s="56">
        <f t="shared" si="137"/>
        <v>750</v>
      </c>
      <c r="AD135" s="62">
        <v>1</v>
      </c>
    </row>
    <row r="136" spans="1:30" x14ac:dyDescent="0.3">
      <c r="A136" s="51">
        <v>135</v>
      </c>
      <c r="B136" s="51" t="s">
        <v>189</v>
      </c>
      <c r="C136" s="50">
        <v>15</v>
      </c>
      <c r="D136" s="91">
        <f t="shared" si="105"/>
        <v>589</v>
      </c>
      <c r="E136" s="50">
        <v>5</v>
      </c>
      <c r="F136" s="50">
        <v>3</v>
      </c>
      <c r="G136" s="52">
        <f t="shared" si="106"/>
        <v>2105</v>
      </c>
      <c r="H136" s="56">
        <f t="shared" si="127"/>
        <v>2105</v>
      </c>
      <c r="I136" s="56">
        <f t="shared" si="127"/>
        <v>2526</v>
      </c>
      <c r="J136" s="56">
        <f t="shared" si="127"/>
        <v>2947</v>
      </c>
      <c r="K136" s="56">
        <f t="shared" si="127"/>
        <v>3368</v>
      </c>
      <c r="L136" s="53"/>
      <c r="M136" s="54"/>
      <c r="N136" s="80">
        <f t="shared" si="134"/>
        <v>31575</v>
      </c>
      <c r="O136" s="55" t="s">
        <v>6</v>
      </c>
      <c r="P136" s="55">
        <v>114</v>
      </c>
      <c r="Q136" s="56">
        <f t="shared" si="138"/>
        <v>374</v>
      </c>
      <c r="R136" s="56">
        <f t="shared" si="135"/>
        <v>2</v>
      </c>
      <c r="S136" s="56">
        <f t="shared" si="108"/>
        <v>842</v>
      </c>
      <c r="T136" s="57">
        <v>1.4</v>
      </c>
      <c r="U136" s="56">
        <f t="shared" si="109"/>
        <v>84</v>
      </c>
      <c r="V136" s="56">
        <f t="shared" si="110"/>
        <v>101</v>
      </c>
      <c r="W136" s="56">
        <f t="shared" si="111"/>
        <v>117</v>
      </c>
      <c r="X136" s="56">
        <f t="shared" si="112"/>
        <v>134</v>
      </c>
      <c r="Y136" s="57">
        <v>0.6</v>
      </c>
      <c r="Z136" s="56">
        <v>2</v>
      </c>
      <c r="AA136" s="56">
        <f t="shared" si="136"/>
        <v>345</v>
      </c>
      <c r="AB136" s="62">
        <v>2.2999999999999998</v>
      </c>
      <c r="AC136" s="56">
        <f t="shared" si="137"/>
        <v>750</v>
      </c>
      <c r="AD136" s="62">
        <v>1</v>
      </c>
    </row>
    <row r="137" spans="1:30" x14ac:dyDescent="0.3">
      <c r="A137" s="51">
        <v>136</v>
      </c>
      <c r="B137" s="51" t="s">
        <v>190</v>
      </c>
      <c r="C137" s="50">
        <v>15</v>
      </c>
      <c r="D137" s="91">
        <f t="shared" si="105"/>
        <v>593</v>
      </c>
      <c r="E137" s="50">
        <v>5</v>
      </c>
      <c r="F137" s="50">
        <v>3</v>
      </c>
      <c r="G137" s="52">
        <f t="shared" si="106"/>
        <v>2120</v>
      </c>
      <c r="H137" s="56">
        <f t="shared" si="127"/>
        <v>2120</v>
      </c>
      <c r="I137" s="56">
        <f t="shared" si="127"/>
        <v>2544</v>
      </c>
      <c r="J137" s="56">
        <f t="shared" si="127"/>
        <v>2968</v>
      </c>
      <c r="K137" s="56">
        <f t="shared" si="127"/>
        <v>3392</v>
      </c>
      <c r="L137" s="53"/>
      <c r="M137" s="54"/>
      <c r="N137" s="80">
        <f t="shared" si="134"/>
        <v>31800</v>
      </c>
      <c r="O137" s="55" t="s">
        <v>6</v>
      </c>
      <c r="P137" s="55">
        <v>116</v>
      </c>
      <c r="Q137" s="56">
        <f t="shared" si="138"/>
        <v>374</v>
      </c>
      <c r="R137" s="56">
        <f t="shared" si="135"/>
        <v>2</v>
      </c>
      <c r="S137" s="56">
        <f t="shared" si="108"/>
        <v>848</v>
      </c>
      <c r="T137" s="57">
        <v>1.4</v>
      </c>
      <c r="U137" s="56">
        <f t="shared" si="109"/>
        <v>84</v>
      </c>
      <c r="V137" s="56">
        <f t="shared" si="110"/>
        <v>101</v>
      </c>
      <c r="W137" s="56">
        <f t="shared" si="111"/>
        <v>118</v>
      </c>
      <c r="X137" s="56">
        <f t="shared" si="112"/>
        <v>135</v>
      </c>
      <c r="Y137" s="57">
        <v>0.6</v>
      </c>
      <c r="Z137" s="56">
        <v>2</v>
      </c>
      <c r="AA137" s="56">
        <f t="shared" si="136"/>
        <v>345</v>
      </c>
      <c r="AB137" s="62">
        <v>2.2999999999999998</v>
      </c>
      <c r="AC137" s="56">
        <f t="shared" si="137"/>
        <v>750</v>
      </c>
      <c r="AD137" s="62">
        <v>1</v>
      </c>
    </row>
    <row r="138" spans="1:30" x14ac:dyDescent="0.3">
      <c r="A138" s="51">
        <v>137</v>
      </c>
      <c r="B138" s="51" t="s">
        <v>191</v>
      </c>
      <c r="C138" s="50">
        <v>15</v>
      </c>
      <c r="D138" s="91">
        <f t="shared" si="105"/>
        <v>597</v>
      </c>
      <c r="E138" s="50">
        <v>5</v>
      </c>
      <c r="F138" s="50">
        <v>3</v>
      </c>
      <c r="G138" s="52">
        <f t="shared" si="106"/>
        <v>2135</v>
      </c>
      <c r="H138" s="56">
        <f t="shared" si="127"/>
        <v>2135</v>
      </c>
      <c r="I138" s="56">
        <f t="shared" si="127"/>
        <v>2562</v>
      </c>
      <c r="J138" s="56">
        <f t="shared" si="127"/>
        <v>2989</v>
      </c>
      <c r="K138" s="56">
        <f t="shared" si="127"/>
        <v>3416</v>
      </c>
      <c r="L138" s="53"/>
      <c r="M138" s="54"/>
      <c r="N138" s="80">
        <f t="shared" si="134"/>
        <v>32025</v>
      </c>
      <c r="O138" s="55" t="s">
        <v>6</v>
      </c>
      <c r="P138" s="55">
        <v>118</v>
      </c>
      <c r="Q138" s="56">
        <f t="shared" si="138"/>
        <v>374</v>
      </c>
      <c r="R138" s="56">
        <f t="shared" si="135"/>
        <v>2</v>
      </c>
      <c r="S138" s="56">
        <f t="shared" si="108"/>
        <v>854</v>
      </c>
      <c r="T138" s="57">
        <v>1.4</v>
      </c>
      <c r="U138" s="56">
        <f t="shared" si="109"/>
        <v>85</v>
      </c>
      <c r="V138" s="56">
        <f t="shared" si="110"/>
        <v>102</v>
      </c>
      <c r="W138" s="56">
        <f t="shared" si="111"/>
        <v>119</v>
      </c>
      <c r="X138" s="56">
        <f t="shared" si="112"/>
        <v>136</v>
      </c>
      <c r="Y138" s="57">
        <v>0.6</v>
      </c>
      <c r="Z138" s="56">
        <v>2</v>
      </c>
      <c r="AA138" s="56">
        <f t="shared" si="136"/>
        <v>345</v>
      </c>
      <c r="AB138" s="62">
        <v>2.2999999999999998</v>
      </c>
      <c r="AC138" s="56">
        <f t="shared" si="137"/>
        <v>750</v>
      </c>
      <c r="AD138" s="62">
        <v>1</v>
      </c>
    </row>
    <row r="139" spans="1:30" x14ac:dyDescent="0.3">
      <c r="A139" s="51">
        <v>138</v>
      </c>
      <c r="B139" s="51" t="s">
        <v>270</v>
      </c>
      <c r="C139" s="50">
        <v>15</v>
      </c>
      <c r="D139" s="91">
        <f t="shared" ref="D139:D141" si="139">INT(S139*0.7)</f>
        <v>601</v>
      </c>
      <c r="E139" s="50">
        <v>5</v>
      </c>
      <c r="F139" s="50">
        <v>3</v>
      </c>
      <c r="G139" s="52">
        <f t="shared" si="106"/>
        <v>2147</v>
      </c>
      <c r="H139" s="56">
        <f t="shared" si="127"/>
        <v>2147</v>
      </c>
      <c r="I139" s="56">
        <f t="shared" si="127"/>
        <v>2576</v>
      </c>
      <c r="J139" s="56">
        <f t="shared" si="127"/>
        <v>3005</v>
      </c>
      <c r="K139" s="56">
        <f t="shared" si="127"/>
        <v>3435</v>
      </c>
      <c r="L139" s="53"/>
      <c r="M139" s="54"/>
      <c r="N139" s="80">
        <f t="shared" si="134"/>
        <v>32205</v>
      </c>
      <c r="O139" s="55" t="s">
        <v>6</v>
      </c>
      <c r="P139" s="55">
        <v>120</v>
      </c>
      <c r="Q139" s="56">
        <f t="shared" si="138"/>
        <v>374</v>
      </c>
      <c r="R139" s="56">
        <f t="shared" si="135"/>
        <v>2</v>
      </c>
      <c r="S139" s="56">
        <f t="shared" ref="S139:S141" si="140">INT((Q139+(P139*R139))*T139)</f>
        <v>859</v>
      </c>
      <c r="T139" s="57">
        <v>1.4</v>
      </c>
      <c r="U139" s="56">
        <f t="shared" ref="U139:U141" si="141">INT((H139/15)*$Y139)</f>
        <v>85</v>
      </c>
      <c r="V139" s="56">
        <f t="shared" ref="V139:V141" si="142">INT((I139/15)*$Y139)</f>
        <v>103</v>
      </c>
      <c r="W139" s="56">
        <f t="shared" ref="W139:W141" si="143">INT((J139/15)*$Y139)</f>
        <v>120</v>
      </c>
      <c r="X139" s="56">
        <f t="shared" ref="X139:X141" si="144">INT((K139/15)*$Y139)</f>
        <v>137</v>
      </c>
      <c r="Y139" s="57">
        <v>0.6</v>
      </c>
      <c r="Z139" s="56">
        <v>2</v>
      </c>
      <c r="AA139" s="56">
        <f t="shared" si="136"/>
        <v>345</v>
      </c>
      <c r="AB139" s="62">
        <v>2.2999999999999998</v>
      </c>
      <c r="AC139" s="56">
        <f t="shared" si="137"/>
        <v>750</v>
      </c>
      <c r="AD139" s="62">
        <v>1</v>
      </c>
    </row>
    <row r="140" spans="1:30" x14ac:dyDescent="0.3">
      <c r="A140" s="51">
        <v>139</v>
      </c>
      <c r="B140" s="51" t="s">
        <v>271</v>
      </c>
      <c r="C140" s="50">
        <v>15</v>
      </c>
      <c r="D140" s="91">
        <f t="shared" si="139"/>
        <v>605</v>
      </c>
      <c r="E140" s="50">
        <v>5</v>
      </c>
      <c r="F140" s="50">
        <v>3</v>
      </c>
      <c r="G140" s="52">
        <f t="shared" si="106"/>
        <v>2162</v>
      </c>
      <c r="H140" s="56">
        <f t="shared" si="127"/>
        <v>2162</v>
      </c>
      <c r="I140" s="56">
        <f t="shared" si="127"/>
        <v>2594</v>
      </c>
      <c r="J140" s="56">
        <f t="shared" si="127"/>
        <v>3026</v>
      </c>
      <c r="K140" s="56">
        <f t="shared" si="127"/>
        <v>3459</v>
      </c>
      <c r="L140" s="53"/>
      <c r="M140" s="54"/>
      <c r="N140" s="80">
        <f t="shared" si="134"/>
        <v>32430</v>
      </c>
      <c r="O140" s="55" t="s">
        <v>6</v>
      </c>
      <c r="P140" s="55">
        <v>122</v>
      </c>
      <c r="Q140" s="56">
        <f t="shared" si="138"/>
        <v>374</v>
      </c>
      <c r="R140" s="56">
        <f t="shared" si="135"/>
        <v>2</v>
      </c>
      <c r="S140" s="56">
        <f t="shared" si="140"/>
        <v>865</v>
      </c>
      <c r="T140" s="57">
        <v>1.4</v>
      </c>
      <c r="U140" s="56">
        <f t="shared" si="141"/>
        <v>86</v>
      </c>
      <c r="V140" s="56">
        <f t="shared" si="142"/>
        <v>103</v>
      </c>
      <c r="W140" s="56">
        <f t="shared" si="143"/>
        <v>121</v>
      </c>
      <c r="X140" s="56">
        <f t="shared" si="144"/>
        <v>138</v>
      </c>
      <c r="Y140" s="57">
        <v>0.6</v>
      </c>
      <c r="Z140" s="56">
        <v>2</v>
      </c>
      <c r="AA140" s="56">
        <f t="shared" si="136"/>
        <v>345</v>
      </c>
      <c r="AB140" s="62">
        <v>2.2999999999999998</v>
      </c>
      <c r="AC140" s="56">
        <f t="shared" si="137"/>
        <v>750</v>
      </c>
      <c r="AD140" s="62">
        <v>1</v>
      </c>
    </row>
    <row r="141" spans="1:30" x14ac:dyDescent="0.3">
      <c r="A141" s="65">
        <v>140</v>
      </c>
      <c r="B141" s="65" t="s">
        <v>272</v>
      </c>
      <c r="C141" s="64">
        <v>15</v>
      </c>
      <c r="D141" s="92">
        <f t="shared" si="139"/>
        <v>609</v>
      </c>
      <c r="E141" s="64">
        <v>5</v>
      </c>
      <c r="F141" s="64">
        <v>3</v>
      </c>
      <c r="G141" s="70">
        <f t="shared" si="106"/>
        <v>2175</v>
      </c>
      <c r="H141" s="71">
        <f t="shared" si="127"/>
        <v>2175</v>
      </c>
      <c r="I141" s="71">
        <f t="shared" si="127"/>
        <v>2610</v>
      </c>
      <c r="J141" s="71">
        <f t="shared" si="127"/>
        <v>3045</v>
      </c>
      <c r="K141" s="71">
        <f t="shared" si="127"/>
        <v>3480</v>
      </c>
      <c r="L141" s="66"/>
      <c r="M141" s="67"/>
      <c r="N141" s="81">
        <f t="shared" si="134"/>
        <v>32625</v>
      </c>
      <c r="O141" s="68" t="s">
        <v>6</v>
      </c>
      <c r="P141" s="68">
        <v>124</v>
      </c>
      <c r="Q141" s="71">
        <f t="shared" si="138"/>
        <v>374</v>
      </c>
      <c r="R141" s="71">
        <f t="shared" si="135"/>
        <v>2</v>
      </c>
      <c r="S141" s="71">
        <f t="shared" si="140"/>
        <v>870</v>
      </c>
      <c r="T141" s="69">
        <v>1.4</v>
      </c>
      <c r="U141" s="71">
        <f t="shared" si="141"/>
        <v>87</v>
      </c>
      <c r="V141" s="71">
        <f t="shared" si="142"/>
        <v>104</v>
      </c>
      <c r="W141" s="71">
        <f t="shared" si="143"/>
        <v>121</v>
      </c>
      <c r="X141" s="71">
        <f t="shared" si="144"/>
        <v>139</v>
      </c>
      <c r="Y141" s="69">
        <v>0.6</v>
      </c>
      <c r="Z141" s="71">
        <v>3</v>
      </c>
      <c r="AA141" s="71">
        <f t="shared" si="136"/>
        <v>776</v>
      </c>
      <c r="AB141" s="62">
        <v>3.4499999999999997</v>
      </c>
      <c r="AC141" s="71">
        <f t="shared" si="137"/>
        <v>1125</v>
      </c>
      <c r="AD141" s="62">
        <v>1.5</v>
      </c>
    </row>
    <row r="142" spans="1:30" x14ac:dyDescent="0.3">
      <c r="A142" s="38">
        <v>141</v>
      </c>
      <c r="B142" s="38" t="s">
        <v>289</v>
      </c>
      <c r="C142" s="39">
        <v>15</v>
      </c>
      <c r="D142" s="90">
        <f t="shared" si="105"/>
        <v>613</v>
      </c>
      <c r="E142" s="39">
        <v>5</v>
      </c>
      <c r="F142" s="39">
        <v>3</v>
      </c>
      <c r="G142" s="40">
        <f t="shared" si="106"/>
        <v>2190</v>
      </c>
      <c r="H142" s="41">
        <f t="shared" ref="H142:K161" si="145">INT(IFERROR(VLOOKUP(H$1,$AP:$AU,2,FALSE)*$G142,0))</f>
        <v>2190</v>
      </c>
      <c r="I142" s="41">
        <f t="shared" si="145"/>
        <v>2628</v>
      </c>
      <c r="J142" s="41">
        <f t="shared" si="145"/>
        <v>3066</v>
      </c>
      <c r="K142" s="41">
        <f t="shared" si="145"/>
        <v>3504</v>
      </c>
      <c r="L142" s="42"/>
      <c r="M142" s="43"/>
      <c r="N142" s="79">
        <f t="shared" si="134"/>
        <v>32850</v>
      </c>
      <c r="O142" s="44" t="s">
        <v>6</v>
      </c>
      <c r="P142" s="44">
        <v>126</v>
      </c>
      <c r="Q142" s="45">
        <f t="shared" si="138"/>
        <v>374</v>
      </c>
      <c r="R142" s="45">
        <f t="shared" si="135"/>
        <v>2</v>
      </c>
      <c r="S142" s="45">
        <f t="shared" si="108"/>
        <v>876</v>
      </c>
      <c r="T142" s="46">
        <v>1.4</v>
      </c>
      <c r="U142" s="45">
        <f t="shared" si="109"/>
        <v>87</v>
      </c>
      <c r="V142" s="45">
        <f t="shared" si="110"/>
        <v>105</v>
      </c>
      <c r="W142" s="45">
        <f t="shared" si="111"/>
        <v>122</v>
      </c>
      <c r="X142" s="45">
        <f t="shared" si="112"/>
        <v>140</v>
      </c>
      <c r="Y142" s="46">
        <v>0.6</v>
      </c>
      <c r="Z142" s="45">
        <v>2</v>
      </c>
      <c r="AA142" s="45">
        <f t="shared" si="136"/>
        <v>360</v>
      </c>
      <c r="AB142" s="62">
        <v>2.4</v>
      </c>
      <c r="AC142" s="45">
        <f t="shared" si="137"/>
        <v>750</v>
      </c>
      <c r="AD142" s="62">
        <v>1</v>
      </c>
    </row>
    <row r="143" spans="1:30" x14ac:dyDescent="0.3">
      <c r="A143" s="51">
        <v>142</v>
      </c>
      <c r="B143" s="51" t="s">
        <v>192</v>
      </c>
      <c r="C143" s="50">
        <v>15</v>
      </c>
      <c r="D143" s="91">
        <f t="shared" si="105"/>
        <v>617</v>
      </c>
      <c r="E143" s="50">
        <v>5</v>
      </c>
      <c r="F143" s="50">
        <v>3</v>
      </c>
      <c r="G143" s="52">
        <f t="shared" si="106"/>
        <v>2205</v>
      </c>
      <c r="H143" s="56">
        <f t="shared" si="145"/>
        <v>2205</v>
      </c>
      <c r="I143" s="56">
        <f t="shared" si="145"/>
        <v>2646</v>
      </c>
      <c r="J143" s="56">
        <f t="shared" si="145"/>
        <v>3087</v>
      </c>
      <c r="K143" s="56">
        <f t="shared" si="145"/>
        <v>3528</v>
      </c>
      <c r="L143" s="53"/>
      <c r="M143" s="54"/>
      <c r="N143" s="80">
        <f t="shared" si="134"/>
        <v>33075</v>
      </c>
      <c r="O143" s="55" t="s">
        <v>6</v>
      </c>
      <c r="P143" s="55">
        <v>128</v>
      </c>
      <c r="Q143" s="56">
        <f t="shared" si="138"/>
        <v>374</v>
      </c>
      <c r="R143" s="56">
        <f t="shared" si="135"/>
        <v>2</v>
      </c>
      <c r="S143" s="56">
        <f t="shared" si="108"/>
        <v>882</v>
      </c>
      <c r="T143" s="57">
        <v>1.4</v>
      </c>
      <c r="U143" s="56">
        <f t="shared" si="109"/>
        <v>88</v>
      </c>
      <c r="V143" s="56">
        <f t="shared" si="110"/>
        <v>105</v>
      </c>
      <c r="W143" s="56">
        <f t="shared" si="111"/>
        <v>123</v>
      </c>
      <c r="X143" s="56">
        <f t="shared" si="112"/>
        <v>141</v>
      </c>
      <c r="Y143" s="57">
        <v>0.6</v>
      </c>
      <c r="Z143" s="56">
        <v>2</v>
      </c>
      <c r="AA143" s="56">
        <f t="shared" si="136"/>
        <v>360</v>
      </c>
      <c r="AB143" s="62">
        <v>2.4</v>
      </c>
      <c r="AC143" s="56">
        <f t="shared" si="137"/>
        <v>750</v>
      </c>
      <c r="AD143" s="62">
        <v>1</v>
      </c>
    </row>
    <row r="144" spans="1:30" x14ac:dyDescent="0.3">
      <c r="A144" s="51">
        <v>143</v>
      </c>
      <c r="B144" s="51" t="s">
        <v>193</v>
      </c>
      <c r="C144" s="50">
        <v>15</v>
      </c>
      <c r="D144" s="91">
        <f t="shared" si="105"/>
        <v>620</v>
      </c>
      <c r="E144" s="50">
        <v>5</v>
      </c>
      <c r="F144" s="50">
        <v>3</v>
      </c>
      <c r="G144" s="52">
        <f t="shared" si="106"/>
        <v>2217</v>
      </c>
      <c r="H144" s="56">
        <f t="shared" si="145"/>
        <v>2217</v>
      </c>
      <c r="I144" s="56">
        <f t="shared" si="145"/>
        <v>2660</v>
      </c>
      <c r="J144" s="56">
        <f t="shared" si="145"/>
        <v>3103</v>
      </c>
      <c r="K144" s="56">
        <f t="shared" si="145"/>
        <v>3547</v>
      </c>
      <c r="L144" s="53"/>
      <c r="M144" s="54"/>
      <c r="N144" s="80">
        <f t="shared" si="134"/>
        <v>33255</v>
      </c>
      <c r="O144" s="55" t="s">
        <v>6</v>
      </c>
      <c r="P144" s="55">
        <v>130</v>
      </c>
      <c r="Q144" s="56">
        <f t="shared" si="138"/>
        <v>374</v>
      </c>
      <c r="R144" s="56">
        <f t="shared" si="135"/>
        <v>2</v>
      </c>
      <c r="S144" s="56">
        <f t="shared" si="108"/>
        <v>887</v>
      </c>
      <c r="T144" s="57">
        <v>1.4</v>
      </c>
      <c r="U144" s="56">
        <f t="shared" si="109"/>
        <v>88</v>
      </c>
      <c r="V144" s="56">
        <f t="shared" si="110"/>
        <v>106</v>
      </c>
      <c r="W144" s="56">
        <f t="shared" si="111"/>
        <v>124</v>
      </c>
      <c r="X144" s="56">
        <f t="shared" si="112"/>
        <v>141</v>
      </c>
      <c r="Y144" s="57">
        <v>0.6</v>
      </c>
      <c r="Z144" s="56">
        <v>2</v>
      </c>
      <c r="AA144" s="56">
        <f t="shared" si="136"/>
        <v>360</v>
      </c>
      <c r="AB144" s="62">
        <v>2.4</v>
      </c>
      <c r="AC144" s="56">
        <f t="shared" si="137"/>
        <v>750</v>
      </c>
      <c r="AD144" s="62">
        <v>1</v>
      </c>
    </row>
    <row r="145" spans="1:30" x14ac:dyDescent="0.3">
      <c r="A145" s="51">
        <v>144</v>
      </c>
      <c r="B145" s="51" t="s">
        <v>194</v>
      </c>
      <c r="C145" s="50">
        <v>15</v>
      </c>
      <c r="D145" s="91">
        <f t="shared" si="105"/>
        <v>625</v>
      </c>
      <c r="E145" s="50">
        <v>5</v>
      </c>
      <c r="F145" s="50">
        <v>3</v>
      </c>
      <c r="G145" s="52">
        <f t="shared" si="106"/>
        <v>2232</v>
      </c>
      <c r="H145" s="56">
        <f t="shared" si="145"/>
        <v>2232</v>
      </c>
      <c r="I145" s="56">
        <f t="shared" si="145"/>
        <v>2678</v>
      </c>
      <c r="J145" s="56">
        <f t="shared" si="145"/>
        <v>3124</v>
      </c>
      <c r="K145" s="56">
        <f t="shared" si="145"/>
        <v>3571</v>
      </c>
      <c r="L145" s="53"/>
      <c r="M145" s="54"/>
      <c r="N145" s="80">
        <f t="shared" si="134"/>
        <v>33480</v>
      </c>
      <c r="O145" s="55" t="s">
        <v>6</v>
      </c>
      <c r="P145" s="55">
        <v>132</v>
      </c>
      <c r="Q145" s="56">
        <f t="shared" si="138"/>
        <v>374</v>
      </c>
      <c r="R145" s="56">
        <f t="shared" si="135"/>
        <v>2</v>
      </c>
      <c r="S145" s="56">
        <f t="shared" si="108"/>
        <v>893</v>
      </c>
      <c r="T145" s="57">
        <v>1.4</v>
      </c>
      <c r="U145" s="56">
        <f t="shared" si="109"/>
        <v>89</v>
      </c>
      <c r="V145" s="56">
        <f t="shared" si="110"/>
        <v>107</v>
      </c>
      <c r="W145" s="56">
        <f t="shared" si="111"/>
        <v>124</v>
      </c>
      <c r="X145" s="56">
        <f t="shared" si="112"/>
        <v>142</v>
      </c>
      <c r="Y145" s="57">
        <v>0.6</v>
      </c>
      <c r="Z145" s="56">
        <v>2</v>
      </c>
      <c r="AA145" s="56">
        <f t="shared" si="136"/>
        <v>360</v>
      </c>
      <c r="AB145" s="62">
        <v>2.4</v>
      </c>
      <c r="AC145" s="56">
        <f t="shared" si="137"/>
        <v>750</v>
      </c>
      <c r="AD145" s="62">
        <v>1</v>
      </c>
    </row>
    <row r="146" spans="1:30" x14ac:dyDescent="0.3">
      <c r="A146" s="51">
        <v>145</v>
      </c>
      <c r="B146" s="51" t="s">
        <v>195</v>
      </c>
      <c r="C146" s="50">
        <v>15</v>
      </c>
      <c r="D146" s="91">
        <f t="shared" si="105"/>
        <v>628</v>
      </c>
      <c r="E146" s="50">
        <v>5</v>
      </c>
      <c r="F146" s="50">
        <v>3</v>
      </c>
      <c r="G146" s="52">
        <f t="shared" si="106"/>
        <v>2245</v>
      </c>
      <c r="H146" s="56">
        <f t="shared" si="145"/>
        <v>2245</v>
      </c>
      <c r="I146" s="56">
        <f t="shared" si="145"/>
        <v>2694</v>
      </c>
      <c r="J146" s="56">
        <f t="shared" si="145"/>
        <v>3143</v>
      </c>
      <c r="K146" s="56">
        <f t="shared" si="145"/>
        <v>3592</v>
      </c>
      <c r="L146" s="53"/>
      <c r="M146" s="54"/>
      <c r="N146" s="80">
        <f t="shared" si="134"/>
        <v>33675</v>
      </c>
      <c r="O146" s="55" t="s">
        <v>6</v>
      </c>
      <c r="P146" s="55">
        <v>134</v>
      </c>
      <c r="Q146" s="56">
        <f t="shared" si="138"/>
        <v>374</v>
      </c>
      <c r="R146" s="56">
        <f t="shared" si="135"/>
        <v>2</v>
      </c>
      <c r="S146" s="56">
        <f t="shared" si="108"/>
        <v>898</v>
      </c>
      <c r="T146" s="57">
        <v>1.4</v>
      </c>
      <c r="U146" s="56">
        <f t="shared" si="109"/>
        <v>89</v>
      </c>
      <c r="V146" s="56">
        <f t="shared" si="110"/>
        <v>107</v>
      </c>
      <c r="W146" s="56">
        <f t="shared" si="111"/>
        <v>125</v>
      </c>
      <c r="X146" s="56">
        <f t="shared" si="112"/>
        <v>143</v>
      </c>
      <c r="Y146" s="57">
        <v>0.6</v>
      </c>
      <c r="Z146" s="56">
        <v>2</v>
      </c>
      <c r="AA146" s="56">
        <f t="shared" si="136"/>
        <v>360</v>
      </c>
      <c r="AB146" s="62">
        <v>2.4</v>
      </c>
      <c r="AC146" s="56">
        <f t="shared" si="137"/>
        <v>750</v>
      </c>
      <c r="AD146" s="62">
        <v>1</v>
      </c>
    </row>
    <row r="147" spans="1:30" x14ac:dyDescent="0.3">
      <c r="A147" s="51">
        <v>146</v>
      </c>
      <c r="B147" s="51" t="s">
        <v>196</v>
      </c>
      <c r="C147" s="50">
        <v>15</v>
      </c>
      <c r="D147" s="91">
        <f t="shared" si="105"/>
        <v>632</v>
      </c>
      <c r="E147" s="50">
        <v>5</v>
      </c>
      <c r="F147" s="50">
        <v>3</v>
      </c>
      <c r="G147" s="52">
        <f t="shared" si="106"/>
        <v>2260</v>
      </c>
      <c r="H147" s="56">
        <f t="shared" si="145"/>
        <v>2260</v>
      </c>
      <c r="I147" s="56">
        <f t="shared" si="145"/>
        <v>2712</v>
      </c>
      <c r="J147" s="56">
        <f t="shared" si="145"/>
        <v>3164</v>
      </c>
      <c r="K147" s="56">
        <f t="shared" si="145"/>
        <v>3616</v>
      </c>
      <c r="L147" s="53"/>
      <c r="M147" s="54"/>
      <c r="N147" s="80">
        <f t="shared" si="134"/>
        <v>33900</v>
      </c>
      <c r="O147" s="55" t="s">
        <v>6</v>
      </c>
      <c r="P147" s="55">
        <v>136</v>
      </c>
      <c r="Q147" s="56">
        <f t="shared" si="138"/>
        <v>374</v>
      </c>
      <c r="R147" s="56">
        <f t="shared" si="135"/>
        <v>2</v>
      </c>
      <c r="S147" s="56">
        <f t="shared" si="108"/>
        <v>904</v>
      </c>
      <c r="T147" s="57">
        <v>1.4</v>
      </c>
      <c r="U147" s="56">
        <f t="shared" si="109"/>
        <v>90</v>
      </c>
      <c r="V147" s="56">
        <f t="shared" si="110"/>
        <v>108</v>
      </c>
      <c r="W147" s="56">
        <f t="shared" si="111"/>
        <v>126</v>
      </c>
      <c r="X147" s="56">
        <f t="shared" si="112"/>
        <v>144</v>
      </c>
      <c r="Y147" s="57">
        <v>0.6</v>
      </c>
      <c r="Z147" s="56">
        <v>2</v>
      </c>
      <c r="AA147" s="56">
        <f t="shared" si="136"/>
        <v>360</v>
      </c>
      <c r="AB147" s="62">
        <v>2.4</v>
      </c>
      <c r="AC147" s="56">
        <f t="shared" si="137"/>
        <v>750</v>
      </c>
      <c r="AD147" s="62">
        <v>1</v>
      </c>
    </row>
    <row r="148" spans="1:30" x14ac:dyDescent="0.3">
      <c r="A148" s="51">
        <v>147</v>
      </c>
      <c r="B148" s="51" t="s">
        <v>197</v>
      </c>
      <c r="C148" s="50">
        <v>15</v>
      </c>
      <c r="D148" s="91">
        <f t="shared" si="105"/>
        <v>637</v>
      </c>
      <c r="E148" s="50">
        <v>5</v>
      </c>
      <c r="F148" s="50">
        <v>3</v>
      </c>
      <c r="G148" s="52">
        <f t="shared" si="106"/>
        <v>2275</v>
      </c>
      <c r="H148" s="56">
        <f t="shared" si="145"/>
        <v>2275</v>
      </c>
      <c r="I148" s="56">
        <f t="shared" si="145"/>
        <v>2730</v>
      </c>
      <c r="J148" s="56">
        <f t="shared" si="145"/>
        <v>3185</v>
      </c>
      <c r="K148" s="56">
        <f t="shared" si="145"/>
        <v>3640</v>
      </c>
      <c r="L148" s="53"/>
      <c r="M148" s="54"/>
      <c r="N148" s="80">
        <f t="shared" si="134"/>
        <v>34125</v>
      </c>
      <c r="O148" s="55" t="s">
        <v>6</v>
      </c>
      <c r="P148" s="55">
        <v>138</v>
      </c>
      <c r="Q148" s="56">
        <f t="shared" si="138"/>
        <v>374</v>
      </c>
      <c r="R148" s="56">
        <f t="shared" si="135"/>
        <v>2</v>
      </c>
      <c r="S148" s="56">
        <f t="shared" si="108"/>
        <v>910</v>
      </c>
      <c r="T148" s="57">
        <v>1.4</v>
      </c>
      <c r="U148" s="56">
        <f t="shared" si="109"/>
        <v>91</v>
      </c>
      <c r="V148" s="56">
        <f t="shared" si="110"/>
        <v>109</v>
      </c>
      <c r="W148" s="56">
        <f t="shared" si="111"/>
        <v>127</v>
      </c>
      <c r="X148" s="56">
        <f t="shared" si="112"/>
        <v>145</v>
      </c>
      <c r="Y148" s="57">
        <v>0.6</v>
      </c>
      <c r="Z148" s="56">
        <v>2</v>
      </c>
      <c r="AA148" s="56">
        <f t="shared" si="136"/>
        <v>360</v>
      </c>
      <c r="AB148" s="62">
        <v>2.4</v>
      </c>
      <c r="AC148" s="56">
        <f t="shared" si="137"/>
        <v>750</v>
      </c>
      <c r="AD148" s="62">
        <v>1</v>
      </c>
    </row>
    <row r="149" spans="1:30" x14ac:dyDescent="0.3">
      <c r="A149" s="51">
        <v>148</v>
      </c>
      <c r="B149" s="51" t="s">
        <v>273</v>
      </c>
      <c r="C149" s="50">
        <v>15</v>
      </c>
      <c r="D149" s="91">
        <f t="shared" ref="D149:D151" si="146">INT(S149*0.7)</f>
        <v>640</v>
      </c>
      <c r="E149" s="50">
        <v>5</v>
      </c>
      <c r="F149" s="50">
        <v>3</v>
      </c>
      <c r="G149" s="52">
        <f t="shared" si="106"/>
        <v>2287</v>
      </c>
      <c r="H149" s="56">
        <f t="shared" si="145"/>
        <v>2287</v>
      </c>
      <c r="I149" s="56">
        <f t="shared" si="145"/>
        <v>2744</v>
      </c>
      <c r="J149" s="56">
        <f t="shared" si="145"/>
        <v>3201</v>
      </c>
      <c r="K149" s="56">
        <f t="shared" si="145"/>
        <v>3659</v>
      </c>
      <c r="L149" s="53"/>
      <c r="M149" s="54"/>
      <c r="N149" s="80">
        <f t="shared" si="134"/>
        <v>34305</v>
      </c>
      <c r="O149" s="55" t="s">
        <v>6</v>
      </c>
      <c r="P149" s="55">
        <v>140</v>
      </c>
      <c r="Q149" s="56">
        <f t="shared" si="138"/>
        <v>374</v>
      </c>
      <c r="R149" s="56">
        <f t="shared" si="135"/>
        <v>2</v>
      </c>
      <c r="S149" s="56">
        <f t="shared" ref="S149:S151" si="147">INT((Q149+(P149*R149))*T149)</f>
        <v>915</v>
      </c>
      <c r="T149" s="57">
        <v>1.4</v>
      </c>
      <c r="U149" s="56">
        <f t="shared" ref="U149:U151" si="148">INT((H149/15)*$Y149)</f>
        <v>91</v>
      </c>
      <c r="V149" s="56">
        <f t="shared" ref="V149:V151" si="149">INT((I149/15)*$Y149)</f>
        <v>109</v>
      </c>
      <c r="W149" s="56">
        <f t="shared" ref="W149:W151" si="150">INT((J149/15)*$Y149)</f>
        <v>128</v>
      </c>
      <c r="X149" s="56">
        <f t="shared" ref="X149:X151" si="151">INT((K149/15)*$Y149)</f>
        <v>146</v>
      </c>
      <c r="Y149" s="57">
        <v>0.6</v>
      </c>
      <c r="Z149" s="56">
        <v>2</v>
      </c>
      <c r="AA149" s="56">
        <f t="shared" si="136"/>
        <v>360</v>
      </c>
      <c r="AB149" s="62">
        <v>2.4</v>
      </c>
      <c r="AC149" s="56">
        <f t="shared" si="137"/>
        <v>750</v>
      </c>
      <c r="AD149" s="62">
        <v>1</v>
      </c>
    </row>
    <row r="150" spans="1:30" x14ac:dyDescent="0.3">
      <c r="A150" s="51">
        <v>149</v>
      </c>
      <c r="B150" s="51" t="s">
        <v>274</v>
      </c>
      <c r="C150" s="50">
        <v>15</v>
      </c>
      <c r="D150" s="91">
        <f t="shared" si="146"/>
        <v>644</v>
      </c>
      <c r="E150" s="50">
        <v>5</v>
      </c>
      <c r="F150" s="50">
        <v>3</v>
      </c>
      <c r="G150" s="52">
        <f t="shared" si="106"/>
        <v>2302</v>
      </c>
      <c r="H150" s="56">
        <f t="shared" si="145"/>
        <v>2302</v>
      </c>
      <c r="I150" s="56">
        <f t="shared" si="145"/>
        <v>2762</v>
      </c>
      <c r="J150" s="56">
        <f t="shared" si="145"/>
        <v>3222</v>
      </c>
      <c r="K150" s="56">
        <f t="shared" si="145"/>
        <v>3683</v>
      </c>
      <c r="L150" s="53"/>
      <c r="M150" s="54"/>
      <c r="N150" s="80">
        <f t="shared" si="134"/>
        <v>34530</v>
      </c>
      <c r="O150" s="55" t="s">
        <v>6</v>
      </c>
      <c r="P150" s="55">
        <v>142</v>
      </c>
      <c r="Q150" s="56">
        <f t="shared" si="138"/>
        <v>374</v>
      </c>
      <c r="R150" s="56">
        <f t="shared" si="135"/>
        <v>2</v>
      </c>
      <c r="S150" s="56">
        <f t="shared" si="147"/>
        <v>921</v>
      </c>
      <c r="T150" s="57">
        <v>1.4</v>
      </c>
      <c r="U150" s="56">
        <f t="shared" si="148"/>
        <v>92</v>
      </c>
      <c r="V150" s="56">
        <f t="shared" si="149"/>
        <v>110</v>
      </c>
      <c r="W150" s="56">
        <f t="shared" si="150"/>
        <v>128</v>
      </c>
      <c r="X150" s="56">
        <f t="shared" si="151"/>
        <v>147</v>
      </c>
      <c r="Y150" s="57">
        <v>0.6</v>
      </c>
      <c r="Z150" s="56">
        <v>2</v>
      </c>
      <c r="AA150" s="56">
        <f t="shared" si="136"/>
        <v>360</v>
      </c>
      <c r="AB150" s="62">
        <v>2.4</v>
      </c>
      <c r="AC150" s="56">
        <f t="shared" si="137"/>
        <v>750</v>
      </c>
      <c r="AD150" s="62">
        <v>1</v>
      </c>
    </row>
    <row r="151" spans="1:30" x14ac:dyDescent="0.3">
      <c r="A151" s="65">
        <v>150</v>
      </c>
      <c r="B151" s="65" t="s">
        <v>275</v>
      </c>
      <c r="C151" s="64">
        <v>15</v>
      </c>
      <c r="D151" s="92">
        <f t="shared" si="146"/>
        <v>648</v>
      </c>
      <c r="E151" s="64">
        <v>5</v>
      </c>
      <c r="F151" s="64">
        <v>3</v>
      </c>
      <c r="G151" s="70">
        <f t="shared" si="106"/>
        <v>2315</v>
      </c>
      <c r="H151" s="71">
        <f t="shared" si="145"/>
        <v>2315</v>
      </c>
      <c r="I151" s="71">
        <f t="shared" si="145"/>
        <v>2778</v>
      </c>
      <c r="J151" s="71">
        <f t="shared" si="145"/>
        <v>3241</v>
      </c>
      <c r="K151" s="71">
        <f t="shared" si="145"/>
        <v>3704</v>
      </c>
      <c r="L151" s="66"/>
      <c r="M151" s="67"/>
      <c r="N151" s="81">
        <f t="shared" si="134"/>
        <v>34725</v>
      </c>
      <c r="O151" s="68" t="s">
        <v>6</v>
      </c>
      <c r="P151" s="68">
        <v>144</v>
      </c>
      <c r="Q151" s="71">
        <f t="shared" si="138"/>
        <v>374</v>
      </c>
      <c r="R151" s="71">
        <f t="shared" si="135"/>
        <v>2</v>
      </c>
      <c r="S151" s="71">
        <f t="shared" si="147"/>
        <v>926</v>
      </c>
      <c r="T151" s="69">
        <v>1.4</v>
      </c>
      <c r="U151" s="71">
        <f t="shared" si="148"/>
        <v>92</v>
      </c>
      <c r="V151" s="71">
        <f t="shared" si="149"/>
        <v>111</v>
      </c>
      <c r="W151" s="71">
        <f t="shared" si="150"/>
        <v>129</v>
      </c>
      <c r="X151" s="71">
        <f t="shared" si="151"/>
        <v>148</v>
      </c>
      <c r="Y151" s="69">
        <v>0.6</v>
      </c>
      <c r="Z151" s="71">
        <v>3</v>
      </c>
      <c r="AA151" s="71">
        <f t="shared" si="136"/>
        <v>810</v>
      </c>
      <c r="AB151" s="62">
        <v>3.5999999999999996</v>
      </c>
      <c r="AC151" s="71">
        <f t="shared" si="137"/>
        <v>1125</v>
      </c>
      <c r="AD151" s="62">
        <v>1.5</v>
      </c>
    </row>
    <row r="152" spans="1:30" x14ac:dyDescent="0.3">
      <c r="A152" s="104">
        <v>4001</v>
      </c>
      <c r="B152" s="38" t="s">
        <v>290</v>
      </c>
      <c r="C152" s="39">
        <v>6</v>
      </c>
      <c r="D152" s="90">
        <f>INT(S152*0.7)</f>
        <v>56</v>
      </c>
      <c r="E152" s="39">
        <v>9</v>
      </c>
      <c r="F152" s="39">
        <v>3</v>
      </c>
      <c r="G152" s="40">
        <f>INT(S152*2.5)</f>
        <v>202</v>
      </c>
      <c r="H152" s="41">
        <f t="shared" si="145"/>
        <v>202</v>
      </c>
      <c r="I152" s="41">
        <f t="shared" si="145"/>
        <v>242</v>
      </c>
      <c r="J152" s="41">
        <f t="shared" si="145"/>
        <v>282</v>
      </c>
      <c r="K152" s="41">
        <f t="shared" si="145"/>
        <v>323</v>
      </c>
      <c r="L152" s="42"/>
      <c r="M152" s="43"/>
      <c r="N152" s="79">
        <f t="shared" si="134"/>
        <v>1212</v>
      </c>
      <c r="O152" s="44" t="s">
        <v>0</v>
      </c>
      <c r="P152" s="44">
        <v>1</v>
      </c>
      <c r="Q152" s="45">
        <f>HLOOKUP(O152,$AG$1:$AN$4,2,FALSE)</f>
        <v>100</v>
      </c>
      <c r="R152" s="45">
        <f t="shared" si="135"/>
        <v>2</v>
      </c>
      <c r="S152" s="45">
        <f>INT((Q152+(P152*R152))*T152)</f>
        <v>81</v>
      </c>
      <c r="T152" s="46">
        <v>0.8</v>
      </c>
      <c r="U152" s="45">
        <f>INT((H152/15)*$Y152)</f>
        <v>13</v>
      </c>
      <c r="V152" s="45">
        <f t="shared" ref="V152:V212" si="152">INT((I152/15)*$Y152)</f>
        <v>16</v>
      </c>
      <c r="W152" s="45">
        <f t="shared" ref="W152:W212" si="153">INT((J152/15)*$Y152)</f>
        <v>18</v>
      </c>
      <c r="X152" s="45">
        <f t="shared" ref="X152:X212" si="154">INT((K152/15)*$Y152)</f>
        <v>21</v>
      </c>
      <c r="Y152" s="46">
        <v>1</v>
      </c>
      <c r="Z152" s="45">
        <v>3</v>
      </c>
      <c r="AA152" s="45">
        <f t="shared" si="136"/>
        <v>108</v>
      </c>
      <c r="AB152" s="62">
        <v>1.2</v>
      </c>
      <c r="AC152" s="45">
        <f t="shared" si="137"/>
        <v>390</v>
      </c>
      <c r="AD152" s="62">
        <v>1.3</v>
      </c>
    </row>
    <row r="153" spans="1:30" x14ac:dyDescent="0.3">
      <c r="A153" s="51">
        <v>4002</v>
      </c>
      <c r="B153" s="51" t="s">
        <v>291</v>
      </c>
      <c r="C153" s="50">
        <v>6</v>
      </c>
      <c r="D153" s="91">
        <f t="shared" ref="D153:D243" si="155">INT(S153*0.7)</f>
        <v>58</v>
      </c>
      <c r="E153" s="50">
        <v>9</v>
      </c>
      <c r="F153" s="50">
        <v>3</v>
      </c>
      <c r="G153" s="52">
        <f t="shared" ref="G153:G243" si="156">INT(S153*2.5)</f>
        <v>210</v>
      </c>
      <c r="H153" s="56">
        <f t="shared" si="145"/>
        <v>210</v>
      </c>
      <c r="I153" s="56">
        <f t="shared" si="145"/>
        <v>252</v>
      </c>
      <c r="J153" s="56">
        <f t="shared" si="145"/>
        <v>294</v>
      </c>
      <c r="K153" s="56">
        <f t="shared" si="145"/>
        <v>336</v>
      </c>
      <c r="L153" s="53"/>
      <c r="M153" s="54"/>
      <c r="N153" s="80">
        <f t="shared" si="134"/>
        <v>1260</v>
      </c>
      <c r="O153" s="55" t="s">
        <v>0</v>
      </c>
      <c r="P153" s="55">
        <v>3</v>
      </c>
      <c r="Q153" s="56">
        <f t="shared" ref="Q153:Q184" si="157">HLOOKUP(O153,$AG$1:$AN$3,2,FALSE)</f>
        <v>100</v>
      </c>
      <c r="R153" s="56">
        <f t="shared" si="135"/>
        <v>2</v>
      </c>
      <c r="S153" s="56">
        <f t="shared" ref="S153:S216" si="158">INT((Q153+(P153*R153))*T153)</f>
        <v>84</v>
      </c>
      <c r="T153" s="57">
        <v>0.8</v>
      </c>
      <c r="U153" s="56">
        <f t="shared" ref="U153:U243" si="159">INT((H153/15)*$Y153)</f>
        <v>14</v>
      </c>
      <c r="V153" s="56">
        <f t="shared" si="152"/>
        <v>16</v>
      </c>
      <c r="W153" s="56">
        <f t="shared" si="153"/>
        <v>19</v>
      </c>
      <c r="X153" s="56">
        <f t="shared" si="154"/>
        <v>22</v>
      </c>
      <c r="Y153" s="57">
        <v>1</v>
      </c>
      <c r="Z153" s="56">
        <v>3</v>
      </c>
      <c r="AA153" s="56">
        <f t="shared" si="136"/>
        <v>108</v>
      </c>
      <c r="AB153" s="62">
        <v>1.2</v>
      </c>
      <c r="AC153" s="56">
        <f t="shared" si="137"/>
        <v>390</v>
      </c>
      <c r="AD153" s="62">
        <v>1.3</v>
      </c>
    </row>
    <row r="154" spans="1:30" x14ac:dyDescent="0.3">
      <c r="A154" s="51">
        <v>4003</v>
      </c>
      <c r="B154" s="51" t="s">
        <v>292</v>
      </c>
      <c r="C154" s="50">
        <v>6</v>
      </c>
      <c r="D154" s="91">
        <f t="shared" si="155"/>
        <v>62</v>
      </c>
      <c r="E154" s="50">
        <v>9</v>
      </c>
      <c r="F154" s="50">
        <v>3</v>
      </c>
      <c r="G154" s="52">
        <f t="shared" si="156"/>
        <v>222</v>
      </c>
      <c r="H154" s="56">
        <f t="shared" si="145"/>
        <v>222</v>
      </c>
      <c r="I154" s="56">
        <f t="shared" si="145"/>
        <v>266</v>
      </c>
      <c r="J154" s="56">
        <f t="shared" si="145"/>
        <v>310</v>
      </c>
      <c r="K154" s="56">
        <f t="shared" si="145"/>
        <v>355</v>
      </c>
      <c r="L154" s="53"/>
      <c r="M154" s="54"/>
      <c r="N154" s="80">
        <f t="shared" si="134"/>
        <v>1332</v>
      </c>
      <c r="O154" s="55" t="s">
        <v>0</v>
      </c>
      <c r="P154" s="55">
        <v>6</v>
      </c>
      <c r="Q154" s="56">
        <f t="shared" si="157"/>
        <v>100</v>
      </c>
      <c r="R154" s="56">
        <f t="shared" si="135"/>
        <v>2</v>
      </c>
      <c r="S154" s="56">
        <f t="shared" si="158"/>
        <v>89</v>
      </c>
      <c r="T154" s="57">
        <v>0.8</v>
      </c>
      <c r="U154" s="56">
        <f t="shared" si="159"/>
        <v>14</v>
      </c>
      <c r="V154" s="56">
        <f t="shared" si="152"/>
        <v>17</v>
      </c>
      <c r="W154" s="56">
        <f t="shared" si="153"/>
        <v>20</v>
      </c>
      <c r="X154" s="56">
        <f t="shared" si="154"/>
        <v>23</v>
      </c>
      <c r="Y154" s="57">
        <v>1</v>
      </c>
      <c r="Z154" s="56">
        <v>3</v>
      </c>
      <c r="AA154" s="56">
        <f t="shared" si="136"/>
        <v>108</v>
      </c>
      <c r="AB154" s="62">
        <v>1.2</v>
      </c>
      <c r="AC154" s="56">
        <f t="shared" si="137"/>
        <v>390</v>
      </c>
      <c r="AD154" s="62">
        <v>1.3</v>
      </c>
    </row>
    <row r="155" spans="1:30" x14ac:dyDescent="0.3">
      <c r="A155" s="51">
        <v>4004</v>
      </c>
      <c r="B155" s="51" t="s">
        <v>293</v>
      </c>
      <c r="C155" s="50">
        <v>6</v>
      </c>
      <c r="D155" s="91">
        <f t="shared" si="155"/>
        <v>65</v>
      </c>
      <c r="E155" s="50">
        <v>9</v>
      </c>
      <c r="F155" s="50">
        <v>3</v>
      </c>
      <c r="G155" s="52">
        <f t="shared" si="156"/>
        <v>235</v>
      </c>
      <c r="H155" s="56">
        <f t="shared" si="145"/>
        <v>235</v>
      </c>
      <c r="I155" s="56">
        <f t="shared" si="145"/>
        <v>282</v>
      </c>
      <c r="J155" s="56">
        <f t="shared" si="145"/>
        <v>329</v>
      </c>
      <c r="K155" s="56">
        <f t="shared" si="145"/>
        <v>376</v>
      </c>
      <c r="L155" s="53"/>
      <c r="M155" s="54"/>
      <c r="N155" s="80">
        <f t="shared" si="134"/>
        <v>1410</v>
      </c>
      <c r="O155" s="55" t="s">
        <v>0</v>
      </c>
      <c r="P155" s="55">
        <v>9</v>
      </c>
      <c r="Q155" s="56">
        <f t="shared" si="157"/>
        <v>100</v>
      </c>
      <c r="R155" s="56">
        <f t="shared" si="135"/>
        <v>2</v>
      </c>
      <c r="S155" s="56">
        <f t="shared" si="158"/>
        <v>94</v>
      </c>
      <c r="T155" s="57">
        <v>0.8</v>
      </c>
      <c r="U155" s="56">
        <f t="shared" si="159"/>
        <v>15</v>
      </c>
      <c r="V155" s="56">
        <f t="shared" si="152"/>
        <v>18</v>
      </c>
      <c r="W155" s="56">
        <f t="shared" si="153"/>
        <v>21</v>
      </c>
      <c r="X155" s="56">
        <f t="shared" si="154"/>
        <v>25</v>
      </c>
      <c r="Y155" s="57">
        <v>1</v>
      </c>
      <c r="Z155" s="56">
        <v>3</v>
      </c>
      <c r="AA155" s="56">
        <f t="shared" si="136"/>
        <v>108</v>
      </c>
      <c r="AB155" s="62">
        <v>1.2</v>
      </c>
      <c r="AC155" s="56">
        <f t="shared" si="137"/>
        <v>390</v>
      </c>
      <c r="AD155" s="62">
        <v>1.3</v>
      </c>
    </row>
    <row r="156" spans="1:30" x14ac:dyDescent="0.3">
      <c r="A156" s="51">
        <v>4005</v>
      </c>
      <c r="B156" s="51" t="s">
        <v>294</v>
      </c>
      <c r="C156" s="50">
        <v>6</v>
      </c>
      <c r="D156" s="91">
        <f t="shared" si="155"/>
        <v>69</v>
      </c>
      <c r="E156" s="50">
        <v>9</v>
      </c>
      <c r="F156" s="50">
        <v>3</v>
      </c>
      <c r="G156" s="52">
        <f t="shared" si="156"/>
        <v>247</v>
      </c>
      <c r="H156" s="56">
        <f t="shared" si="145"/>
        <v>247</v>
      </c>
      <c r="I156" s="56">
        <f t="shared" si="145"/>
        <v>296</v>
      </c>
      <c r="J156" s="56">
        <f t="shared" si="145"/>
        <v>345</v>
      </c>
      <c r="K156" s="56">
        <f t="shared" si="145"/>
        <v>395</v>
      </c>
      <c r="L156" s="53"/>
      <c r="M156" s="54"/>
      <c r="N156" s="80">
        <f t="shared" si="134"/>
        <v>1482</v>
      </c>
      <c r="O156" s="55" t="s">
        <v>0</v>
      </c>
      <c r="P156" s="55">
        <v>12</v>
      </c>
      <c r="Q156" s="56">
        <f t="shared" si="157"/>
        <v>100</v>
      </c>
      <c r="R156" s="56">
        <f t="shared" si="135"/>
        <v>2</v>
      </c>
      <c r="S156" s="56">
        <f t="shared" si="158"/>
        <v>99</v>
      </c>
      <c r="T156" s="57">
        <v>0.8</v>
      </c>
      <c r="U156" s="56">
        <f t="shared" si="159"/>
        <v>16</v>
      </c>
      <c r="V156" s="56">
        <f t="shared" si="152"/>
        <v>19</v>
      </c>
      <c r="W156" s="56">
        <f t="shared" si="153"/>
        <v>23</v>
      </c>
      <c r="X156" s="56">
        <f t="shared" si="154"/>
        <v>26</v>
      </c>
      <c r="Y156" s="57">
        <v>1</v>
      </c>
      <c r="Z156" s="56">
        <v>3</v>
      </c>
      <c r="AA156" s="56">
        <f t="shared" si="136"/>
        <v>108</v>
      </c>
      <c r="AB156" s="62">
        <v>1.2</v>
      </c>
      <c r="AC156" s="56">
        <f t="shared" si="137"/>
        <v>390</v>
      </c>
      <c r="AD156" s="62">
        <v>1.3</v>
      </c>
    </row>
    <row r="157" spans="1:30" x14ac:dyDescent="0.3">
      <c r="A157" s="51">
        <v>4006</v>
      </c>
      <c r="B157" s="51" t="s">
        <v>295</v>
      </c>
      <c r="C157" s="50">
        <v>6</v>
      </c>
      <c r="D157" s="91">
        <f t="shared" si="155"/>
        <v>72</v>
      </c>
      <c r="E157" s="50">
        <v>9</v>
      </c>
      <c r="F157" s="50">
        <v>3</v>
      </c>
      <c r="G157" s="52">
        <f t="shared" si="156"/>
        <v>260</v>
      </c>
      <c r="H157" s="56">
        <f t="shared" si="145"/>
        <v>260</v>
      </c>
      <c r="I157" s="56">
        <f t="shared" si="145"/>
        <v>312</v>
      </c>
      <c r="J157" s="56">
        <f t="shared" si="145"/>
        <v>364</v>
      </c>
      <c r="K157" s="56">
        <f t="shared" si="145"/>
        <v>416</v>
      </c>
      <c r="L157" s="53"/>
      <c r="M157" s="54"/>
      <c r="N157" s="80">
        <f t="shared" si="134"/>
        <v>1560</v>
      </c>
      <c r="O157" s="55" t="s">
        <v>0</v>
      </c>
      <c r="P157" s="55">
        <v>15</v>
      </c>
      <c r="Q157" s="56">
        <f t="shared" si="157"/>
        <v>100</v>
      </c>
      <c r="R157" s="56">
        <f t="shared" si="135"/>
        <v>2</v>
      </c>
      <c r="S157" s="56">
        <f t="shared" si="158"/>
        <v>104</v>
      </c>
      <c r="T157" s="57">
        <v>0.8</v>
      </c>
      <c r="U157" s="56">
        <f t="shared" si="159"/>
        <v>17</v>
      </c>
      <c r="V157" s="56">
        <f t="shared" si="152"/>
        <v>20</v>
      </c>
      <c r="W157" s="56">
        <f t="shared" si="153"/>
        <v>24</v>
      </c>
      <c r="X157" s="56">
        <f t="shared" si="154"/>
        <v>27</v>
      </c>
      <c r="Y157" s="57">
        <v>1</v>
      </c>
      <c r="Z157" s="56">
        <v>3</v>
      </c>
      <c r="AA157" s="56">
        <f t="shared" si="136"/>
        <v>108</v>
      </c>
      <c r="AB157" s="62">
        <v>1.2</v>
      </c>
      <c r="AC157" s="56">
        <f t="shared" si="137"/>
        <v>390</v>
      </c>
      <c r="AD157" s="62">
        <v>1.3</v>
      </c>
    </row>
    <row r="158" spans="1:30" x14ac:dyDescent="0.3">
      <c r="A158" s="51">
        <v>4007</v>
      </c>
      <c r="B158" s="51" t="s">
        <v>296</v>
      </c>
      <c r="C158" s="50">
        <v>6</v>
      </c>
      <c r="D158" s="91">
        <f t="shared" si="155"/>
        <v>73</v>
      </c>
      <c r="E158" s="50">
        <v>9</v>
      </c>
      <c r="F158" s="50">
        <v>3</v>
      </c>
      <c r="G158" s="52">
        <f t="shared" si="156"/>
        <v>262</v>
      </c>
      <c r="H158" s="56">
        <f t="shared" si="145"/>
        <v>262</v>
      </c>
      <c r="I158" s="56">
        <f t="shared" si="145"/>
        <v>314</v>
      </c>
      <c r="J158" s="56">
        <f t="shared" si="145"/>
        <v>366</v>
      </c>
      <c r="K158" s="56">
        <f t="shared" si="145"/>
        <v>419</v>
      </c>
      <c r="L158" s="53"/>
      <c r="M158" s="54"/>
      <c r="N158" s="80">
        <f t="shared" si="134"/>
        <v>1572</v>
      </c>
      <c r="O158" s="55" t="s">
        <v>0</v>
      </c>
      <c r="P158" s="55">
        <v>16</v>
      </c>
      <c r="Q158" s="56">
        <f t="shared" si="157"/>
        <v>100</v>
      </c>
      <c r="R158" s="56">
        <f t="shared" si="135"/>
        <v>2</v>
      </c>
      <c r="S158" s="56">
        <f t="shared" si="158"/>
        <v>105</v>
      </c>
      <c r="T158" s="57">
        <v>0.8</v>
      </c>
      <c r="U158" s="56">
        <f t="shared" si="159"/>
        <v>17</v>
      </c>
      <c r="V158" s="56">
        <f t="shared" si="152"/>
        <v>20</v>
      </c>
      <c r="W158" s="56">
        <f t="shared" si="153"/>
        <v>24</v>
      </c>
      <c r="X158" s="56">
        <f t="shared" si="154"/>
        <v>27</v>
      </c>
      <c r="Y158" s="57">
        <v>1</v>
      </c>
      <c r="Z158" s="56">
        <v>3</v>
      </c>
      <c r="AA158" s="56">
        <f t="shared" si="136"/>
        <v>108</v>
      </c>
      <c r="AB158" s="62">
        <v>1.2</v>
      </c>
      <c r="AC158" s="56">
        <f t="shared" si="137"/>
        <v>390</v>
      </c>
      <c r="AD158" s="62">
        <v>1.3</v>
      </c>
    </row>
    <row r="159" spans="1:30" x14ac:dyDescent="0.3">
      <c r="A159" s="51">
        <v>4008</v>
      </c>
      <c r="B159" s="51" t="s">
        <v>297</v>
      </c>
      <c r="C159" s="50">
        <v>6</v>
      </c>
      <c r="D159" s="91">
        <f t="shared" si="155"/>
        <v>77</v>
      </c>
      <c r="E159" s="50">
        <v>9</v>
      </c>
      <c r="F159" s="50">
        <v>3</v>
      </c>
      <c r="G159" s="52">
        <f t="shared" si="156"/>
        <v>275</v>
      </c>
      <c r="H159" s="56">
        <f t="shared" si="145"/>
        <v>275</v>
      </c>
      <c r="I159" s="56">
        <f t="shared" si="145"/>
        <v>330</v>
      </c>
      <c r="J159" s="56">
        <f t="shared" si="145"/>
        <v>385</v>
      </c>
      <c r="K159" s="56">
        <f t="shared" si="145"/>
        <v>440</v>
      </c>
      <c r="L159" s="53"/>
      <c r="M159" s="54"/>
      <c r="N159" s="80">
        <f t="shared" si="134"/>
        <v>1650</v>
      </c>
      <c r="O159" s="55" t="s">
        <v>0</v>
      </c>
      <c r="P159" s="55">
        <v>19</v>
      </c>
      <c r="Q159" s="56">
        <f t="shared" si="157"/>
        <v>100</v>
      </c>
      <c r="R159" s="56">
        <f t="shared" si="135"/>
        <v>2</v>
      </c>
      <c r="S159" s="56">
        <f t="shared" si="158"/>
        <v>110</v>
      </c>
      <c r="T159" s="57">
        <v>0.8</v>
      </c>
      <c r="U159" s="56">
        <f t="shared" si="159"/>
        <v>18</v>
      </c>
      <c r="V159" s="56">
        <f t="shared" si="152"/>
        <v>22</v>
      </c>
      <c r="W159" s="56">
        <f t="shared" si="153"/>
        <v>25</v>
      </c>
      <c r="X159" s="56">
        <f t="shared" si="154"/>
        <v>29</v>
      </c>
      <c r="Y159" s="57">
        <v>1</v>
      </c>
      <c r="Z159" s="56">
        <v>3</v>
      </c>
      <c r="AA159" s="56">
        <f t="shared" si="136"/>
        <v>108</v>
      </c>
      <c r="AB159" s="62">
        <v>1.2</v>
      </c>
      <c r="AC159" s="56">
        <f t="shared" si="137"/>
        <v>390</v>
      </c>
      <c r="AD159" s="62">
        <v>1.3</v>
      </c>
    </row>
    <row r="160" spans="1:30" x14ac:dyDescent="0.3">
      <c r="A160" s="51">
        <v>4009</v>
      </c>
      <c r="B160" s="51" t="s">
        <v>298</v>
      </c>
      <c r="C160" s="50">
        <v>6</v>
      </c>
      <c r="D160" s="91">
        <f t="shared" si="155"/>
        <v>79</v>
      </c>
      <c r="E160" s="50">
        <v>9</v>
      </c>
      <c r="F160" s="50">
        <v>3</v>
      </c>
      <c r="G160" s="52">
        <f t="shared" si="156"/>
        <v>282</v>
      </c>
      <c r="H160" s="56">
        <f t="shared" si="145"/>
        <v>282</v>
      </c>
      <c r="I160" s="56">
        <f t="shared" si="145"/>
        <v>338</v>
      </c>
      <c r="J160" s="56">
        <f t="shared" si="145"/>
        <v>394</v>
      </c>
      <c r="K160" s="56">
        <f t="shared" si="145"/>
        <v>451</v>
      </c>
      <c r="L160" s="53"/>
      <c r="M160" s="54"/>
      <c r="N160" s="80">
        <f t="shared" si="134"/>
        <v>1692</v>
      </c>
      <c r="O160" s="55" t="s">
        <v>0</v>
      </c>
      <c r="P160" s="55">
        <v>21</v>
      </c>
      <c r="Q160" s="56">
        <f t="shared" si="157"/>
        <v>100</v>
      </c>
      <c r="R160" s="56">
        <f t="shared" si="135"/>
        <v>2</v>
      </c>
      <c r="S160" s="56">
        <f t="shared" si="158"/>
        <v>113</v>
      </c>
      <c r="T160" s="57">
        <v>0.8</v>
      </c>
      <c r="U160" s="56">
        <f t="shared" si="159"/>
        <v>18</v>
      </c>
      <c r="V160" s="56">
        <f t="shared" si="152"/>
        <v>22</v>
      </c>
      <c r="W160" s="56">
        <f t="shared" si="153"/>
        <v>26</v>
      </c>
      <c r="X160" s="56">
        <f t="shared" si="154"/>
        <v>30</v>
      </c>
      <c r="Y160" s="57">
        <v>1</v>
      </c>
      <c r="Z160" s="56">
        <v>3</v>
      </c>
      <c r="AA160" s="56">
        <f t="shared" si="136"/>
        <v>108</v>
      </c>
      <c r="AB160" s="62">
        <v>1.2</v>
      </c>
      <c r="AC160" s="56">
        <f t="shared" si="137"/>
        <v>390</v>
      </c>
      <c r="AD160" s="62">
        <v>1.3</v>
      </c>
    </row>
    <row r="161" spans="1:30" x14ac:dyDescent="0.3">
      <c r="A161" s="65">
        <v>4010</v>
      </c>
      <c r="B161" s="65" t="s">
        <v>299</v>
      </c>
      <c r="C161" s="64">
        <v>6</v>
      </c>
      <c r="D161" s="92">
        <f t="shared" si="155"/>
        <v>82</v>
      </c>
      <c r="E161" s="64">
        <v>9</v>
      </c>
      <c r="F161" s="64">
        <v>3</v>
      </c>
      <c r="G161" s="70">
        <f t="shared" si="156"/>
        <v>295</v>
      </c>
      <c r="H161" s="71">
        <f t="shared" si="145"/>
        <v>295</v>
      </c>
      <c r="I161" s="71">
        <f t="shared" si="145"/>
        <v>354</v>
      </c>
      <c r="J161" s="71">
        <f t="shared" si="145"/>
        <v>413</v>
      </c>
      <c r="K161" s="71">
        <f t="shared" si="145"/>
        <v>472</v>
      </c>
      <c r="L161" s="66"/>
      <c r="M161" s="67"/>
      <c r="N161" s="81">
        <f t="shared" si="134"/>
        <v>1770</v>
      </c>
      <c r="O161" s="68" t="s">
        <v>0</v>
      </c>
      <c r="P161" s="68">
        <v>24</v>
      </c>
      <c r="Q161" s="71">
        <f t="shared" si="157"/>
        <v>100</v>
      </c>
      <c r="R161" s="71">
        <f t="shared" si="135"/>
        <v>2</v>
      </c>
      <c r="S161" s="71">
        <f t="shared" si="158"/>
        <v>118</v>
      </c>
      <c r="T161" s="69">
        <v>0.8</v>
      </c>
      <c r="U161" s="71">
        <f t="shared" si="159"/>
        <v>19</v>
      </c>
      <c r="V161" s="71">
        <f t="shared" si="152"/>
        <v>23</v>
      </c>
      <c r="W161" s="71">
        <f t="shared" si="153"/>
        <v>27</v>
      </c>
      <c r="X161" s="71">
        <f t="shared" si="154"/>
        <v>31</v>
      </c>
      <c r="Y161" s="69">
        <v>1</v>
      </c>
      <c r="Z161" s="71">
        <v>4</v>
      </c>
      <c r="AA161" s="71">
        <f t="shared" si="136"/>
        <v>216</v>
      </c>
      <c r="AB161" s="62">
        <v>1.7999999999999998</v>
      </c>
      <c r="AC161" s="71">
        <f t="shared" si="137"/>
        <v>585</v>
      </c>
      <c r="AD161" s="62">
        <v>1.9500000000000002</v>
      </c>
    </row>
    <row r="162" spans="1:30" x14ac:dyDescent="0.3">
      <c r="A162" s="38">
        <v>4011</v>
      </c>
      <c r="B162" s="38" t="s">
        <v>300</v>
      </c>
      <c r="C162" s="39">
        <v>7</v>
      </c>
      <c r="D162" s="90">
        <f t="shared" si="155"/>
        <v>96</v>
      </c>
      <c r="E162" s="39">
        <v>8</v>
      </c>
      <c r="F162" s="39">
        <v>3</v>
      </c>
      <c r="G162" s="40">
        <f t="shared" si="156"/>
        <v>345</v>
      </c>
      <c r="H162" s="41">
        <f t="shared" ref="H162:K181" si="160">INT(IFERROR(VLOOKUP(H$1,$AP:$AU,2,FALSE)*$G162,0))</f>
        <v>345</v>
      </c>
      <c r="I162" s="41">
        <f t="shared" si="160"/>
        <v>414</v>
      </c>
      <c r="J162" s="41">
        <f t="shared" si="160"/>
        <v>483</v>
      </c>
      <c r="K162" s="41">
        <f t="shared" si="160"/>
        <v>552</v>
      </c>
      <c r="L162" s="42"/>
      <c r="M162" s="43"/>
      <c r="N162" s="79">
        <f t="shared" si="134"/>
        <v>2415</v>
      </c>
      <c r="O162" s="44" t="s">
        <v>0</v>
      </c>
      <c r="P162" s="44">
        <v>27</v>
      </c>
      <c r="Q162" s="45">
        <f t="shared" si="157"/>
        <v>100</v>
      </c>
      <c r="R162" s="45">
        <f t="shared" si="135"/>
        <v>2</v>
      </c>
      <c r="S162" s="45">
        <f t="shared" si="158"/>
        <v>138</v>
      </c>
      <c r="T162" s="46">
        <v>0.9</v>
      </c>
      <c r="U162" s="45">
        <f t="shared" si="159"/>
        <v>21</v>
      </c>
      <c r="V162" s="45">
        <f t="shared" si="152"/>
        <v>26</v>
      </c>
      <c r="W162" s="45">
        <f t="shared" si="153"/>
        <v>30</v>
      </c>
      <c r="X162" s="45">
        <f t="shared" si="154"/>
        <v>34</v>
      </c>
      <c r="Y162" s="46">
        <v>0.95</v>
      </c>
      <c r="Z162" s="45">
        <v>3</v>
      </c>
      <c r="AA162" s="45">
        <f t="shared" si="136"/>
        <v>138</v>
      </c>
      <c r="AB162" s="62">
        <v>1.32</v>
      </c>
      <c r="AC162" s="45">
        <f t="shared" si="137"/>
        <v>455</v>
      </c>
      <c r="AD162" s="62">
        <v>1.3</v>
      </c>
    </row>
    <row r="163" spans="1:30" x14ac:dyDescent="0.3">
      <c r="A163" s="51">
        <v>4012</v>
      </c>
      <c r="B163" s="51" t="s">
        <v>301</v>
      </c>
      <c r="C163" s="50">
        <v>7</v>
      </c>
      <c r="D163" s="91">
        <f t="shared" si="155"/>
        <v>100</v>
      </c>
      <c r="E163" s="50">
        <v>8</v>
      </c>
      <c r="F163" s="50">
        <v>3</v>
      </c>
      <c r="G163" s="52">
        <f t="shared" si="156"/>
        <v>360</v>
      </c>
      <c r="H163" s="56">
        <f t="shared" si="160"/>
        <v>360</v>
      </c>
      <c r="I163" s="56">
        <f t="shared" si="160"/>
        <v>432</v>
      </c>
      <c r="J163" s="56">
        <f t="shared" si="160"/>
        <v>504</v>
      </c>
      <c r="K163" s="56">
        <f t="shared" si="160"/>
        <v>576</v>
      </c>
      <c r="L163" s="53"/>
      <c r="M163" s="54"/>
      <c r="N163" s="80">
        <f t="shared" si="134"/>
        <v>2520</v>
      </c>
      <c r="O163" s="55" t="s">
        <v>0</v>
      </c>
      <c r="P163" s="55">
        <v>30</v>
      </c>
      <c r="Q163" s="56">
        <f t="shared" si="157"/>
        <v>100</v>
      </c>
      <c r="R163" s="56">
        <f t="shared" si="135"/>
        <v>2</v>
      </c>
      <c r="S163" s="56">
        <f t="shared" si="158"/>
        <v>144</v>
      </c>
      <c r="T163" s="57">
        <v>0.9</v>
      </c>
      <c r="U163" s="56">
        <f t="shared" si="159"/>
        <v>22</v>
      </c>
      <c r="V163" s="56">
        <f t="shared" si="152"/>
        <v>27</v>
      </c>
      <c r="W163" s="56">
        <f t="shared" si="153"/>
        <v>31</v>
      </c>
      <c r="X163" s="56">
        <f t="shared" si="154"/>
        <v>36</v>
      </c>
      <c r="Y163" s="57">
        <v>0.95</v>
      </c>
      <c r="Z163" s="56">
        <v>3</v>
      </c>
      <c r="AA163" s="56">
        <f t="shared" si="136"/>
        <v>138</v>
      </c>
      <c r="AB163" s="62">
        <v>1.32</v>
      </c>
      <c r="AC163" s="56">
        <f t="shared" si="137"/>
        <v>455</v>
      </c>
      <c r="AD163" s="62">
        <v>1.3</v>
      </c>
    </row>
    <row r="164" spans="1:30" x14ac:dyDescent="0.3">
      <c r="A164" s="51">
        <v>4013</v>
      </c>
      <c r="B164" s="51" t="s">
        <v>302</v>
      </c>
      <c r="C164" s="50">
        <v>7</v>
      </c>
      <c r="D164" s="91">
        <f t="shared" si="155"/>
        <v>104</v>
      </c>
      <c r="E164" s="50">
        <v>8</v>
      </c>
      <c r="F164" s="50">
        <v>3</v>
      </c>
      <c r="G164" s="52">
        <f t="shared" si="156"/>
        <v>372</v>
      </c>
      <c r="H164" s="56">
        <f t="shared" si="160"/>
        <v>372</v>
      </c>
      <c r="I164" s="56">
        <f t="shared" si="160"/>
        <v>446</v>
      </c>
      <c r="J164" s="56">
        <f t="shared" si="160"/>
        <v>520</v>
      </c>
      <c r="K164" s="56">
        <f t="shared" si="160"/>
        <v>595</v>
      </c>
      <c r="L164" s="53"/>
      <c r="M164" s="54"/>
      <c r="N164" s="80">
        <f t="shared" si="134"/>
        <v>2604</v>
      </c>
      <c r="O164" s="55" t="s">
        <v>0</v>
      </c>
      <c r="P164" s="55">
        <v>33</v>
      </c>
      <c r="Q164" s="56">
        <f t="shared" si="157"/>
        <v>100</v>
      </c>
      <c r="R164" s="56">
        <f t="shared" si="135"/>
        <v>2</v>
      </c>
      <c r="S164" s="56">
        <f t="shared" si="158"/>
        <v>149</v>
      </c>
      <c r="T164" s="57">
        <v>0.9</v>
      </c>
      <c r="U164" s="56">
        <f t="shared" si="159"/>
        <v>23</v>
      </c>
      <c r="V164" s="56">
        <f t="shared" si="152"/>
        <v>28</v>
      </c>
      <c r="W164" s="56">
        <f t="shared" si="153"/>
        <v>32</v>
      </c>
      <c r="X164" s="56">
        <f t="shared" si="154"/>
        <v>37</v>
      </c>
      <c r="Y164" s="57">
        <v>0.95</v>
      </c>
      <c r="Z164" s="56">
        <v>3</v>
      </c>
      <c r="AA164" s="56">
        <f t="shared" si="136"/>
        <v>138</v>
      </c>
      <c r="AB164" s="62">
        <v>1.32</v>
      </c>
      <c r="AC164" s="56">
        <f t="shared" si="137"/>
        <v>455</v>
      </c>
      <c r="AD164" s="62">
        <v>1.3</v>
      </c>
    </row>
    <row r="165" spans="1:30" x14ac:dyDescent="0.3">
      <c r="A165" s="51">
        <v>4014</v>
      </c>
      <c r="B165" s="51" t="s">
        <v>303</v>
      </c>
      <c r="C165" s="50">
        <v>7</v>
      </c>
      <c r="D165" s="91">
        <f t="shared" si="155"/>
        <v>107</v>
      </c>
      <c r="E165" s="50">
        <v>8</v>
      </c>
      <c r="F165" s="50">
        <v>3</v>
      </c>
      <c r="G165" s="52">
        <f t="shared" si="156"/>
        <v>385</v>
      </c>
      <c r="H165" s="56">
        <f t="shared" si="160"/>
        <v>385</v>
      </c>
      <c r="I165" s="56">
        <f t="shared" si="160"/>
        <v>462</v>
      </c>
      <c r="J165" s="56">
        <f t="shared" si="160"/>
        <v>539</v>
      </c>
      <c r="K165" s="56">
        <f t="shared" si="160"/>
        <v>616</v>
      </c>
      <c r="L165" s="53"/>
      <c r="M165" s="54"/>
      <c r="N165" s="80">
        <f t="shared" si="134"/>
        <v>2695</v>
      </c>
      <c r="O165" s="55" t="s">
        <v>0</v>
      </c>
      <c r="P165" s="55">
        <v>36</v>
      </c>
      <c r="Q165" s="56">
        <f t="shared" si="157"/>
        <v>100</v>
      </c>
      <c r="R165" s="56">
        <f t="shared" si="135"/>
        <v>2</v>
      </c>
      <c r="S165" s="56">
        <f t="shared" si="158"/>
        <v>154</v>
      </c>
      <c r="T165" s="57">
        <v>0.9</v>
      </c>
      <c r="U165" s="56">
        <f t="shared" si="159"/>
        <v>24</v>
      </c>
      <c r="V165" s="56">
        <f t="shared" si="152"/>
        <v>29</v>
      </c>
      <c r="W165" s="56">
        <f t="shared" si="153"/>
        <v>34</v>
      </c>
      <c r="X165" s="56">
        <f t="shared" si="154"/>
        <v>39</v>
      </c>
      <c r="Y165" s="57">
        <v>0.95</v>
      </c>
      <c r="Z165" s="56">
        <v>3</v>
      </c>
      <c r="AA165" s="56">
        <f t="shared" si="136"/>
        <v>138</v>
      </c>
      <c r="AB165" s="62">
        <v>1.32</v>
      </c>
      <c r="AC165" s="56">
        <f t="shared" si="137"/>
        <v>455</v>
      </c>
      <c r="AD165" s="62">
        <v>1.3</v>
      </c>
    </row>
    <row r="166" spans="1:30" x14ac:dyDescent="0.3">
      <c r="A166" s="51">
        <v>4015</v>
      </c>
      <c r="B166" s="51" t="s">
        <v>304</v>
      </c>
      <c r="C166" s="50">
        <v>7</v>
      </c>
      <c r="D166" s="91">
        <f t="shared" si="155"/>
        <v>112</v>
      </c>
      <c r="E166" s="50">
        <v>8</v>
      </c>
      <c r="F166" s="50">
        <v>3</v>
      </c>
      <c r="G166" s="52">
        <f t="shared" si="156"/>
        <v>400</v>
      </c>
      <c r="H166" s="56">
        <f t="shared" si="160"/>
        <v>400</v>
      </c>
      <c r="I166" s="56">
        <f t="shared" si="160"/>
        <v>480</v>
      </c>
      <c r="J166" s="56">
        <f t="shared" si="160"/>
        <v>560</v>
      </c>
      <c r="K166" s="56">
        <f t="shared" si="160"/>
        <v>640</v>
      </c>
      <c r="L166" s="53"/>
      <c r="M166" s="54"/>
      <c r="N166" s="80">
        <f t="shared" si="134"/>
        <v>2800</v>
      </c>
      <c r="O166" s="55" t="s">
        <v>0</v>
      </c>
      <c r="P166" s="55">
        <v>39</v>
      </c>
      <c r="Q166" s="56">
        <f t="shared" si="157"/>
        <v>100</v>
      </c>
      <c r="R166" s="56">
        <f t="shared" si="135"/>
        <v>2</v>
      </c>
      <c r="S166" s="56">
        <f t="shared" si="158"/>
        <v>160</v>
      </c>
      <c r="T166" s="57">
        <v>0.9</v>
      </c>
      <c r="U166" s="56">
        <f t="shared" si="159"/>
        <v>25</v>
      </c>
      <c r="V166" s="56">
        <f t="shared" si="152"/>
        <v>30</v>
      </c>
      <c r="W166" s="56">
        <f t="shared" si="153"/>
        <v>35</v>
      </c>
      <c r="X166" s="56">
        <f t="shared" si="154"/>
        <v>40</v>
      </c>
      <c r="Y166" s="57">
        <v>0.95</v>
      </c>
      <c r="Z166" s="56">
        <v>3</v>
      </c>
      <c r="AA166" s="56">
        <f t="shared" si="136"/>
        <v>138</v>
      </c>
      <c r="AB166" s="62">
        <v>1.32</v>
      </c>
      <c r="AC166" s="56">
        <f t="shared" si="137"/>
        <v>455</v>
      </c>
      <c r="AD166" s="62">
        <v>1.3</v>
      </c>
    </row>
    <row r="167" spans="1:30" x14ac:dyDescent="0.3">
      <c r="A167" s="51">
        <v>4016</v>
      </c>
      <c r="B167" s="51" t="s">
        <v>305</v>
      </c>
      <c r="C167" s="50">
        <v>7</v>
      </c>
      <c r="D167" s="91">
        <f t="shared" si="155"/>
        <v>113</v>
      </c>
      <c r="E167" s="50">
        <v>8</v>
      </c>
      <c r="F167" s="50">
        <v>3</v>
      </c>
      <c r="G167" s="52">
        <f t="shared" si="156"/>
        <v>405</v>
      </c>
      <c r="H167" s="56">
        <f t="shared" si="160"/>
        <v>405</v>
      </c>
      <c r="I167" s="56">
        <f t="shared" si="160"/>
        <v>486</v>
      </c>
      <c r="J167" s="56">
        <f t="shared" si="160"/>
        <v>567</v>
      </c>
      <c r="K167" s="56">
        <f t="shared" si="160"/>
        <v>648</v>
      </c>
      <c r="L167" s="53"/>
      <c r="M167" s="54"/>
      <c r="N167" s="80">
        <f t="shared" si="134"/>
        <v>2835</v>
      </c>
      <c r="O167" s="55" t="s">
        <v>0</v>
      </c>
      <c r="P167" s="55">
        <v>40</v>
      </c>
      <c r="Q167" s="56">
        <f t="shared" si="157"/>
        <v>100</v>
      </c>
      <c r="R167" s="56">
        <f t="shared" si="135"/>
        <v>2</v>
      </c>
      <c r="S167" s="56">
        <f t="shared" si="158"/>
        <v>162</v>
      </c>
      <c r="T167" s="57">
        <v>0.9</v>
      </c>
      <c r="U167" s="56">
        <f t="shared" si="159"/>
        <v>25</v>
      </c>
      <c r="V167" s="56">
        <f t="shared" si="152"/>
        <v>30</v>
      </c>
      <c r="W167" s="56">
        <f t="shared" si="153"/>
        <v>35</v>
      </c>
      <c r="X167" s="56">
        <f t="shared" si="154"/>
        <v>41</v>
      </c>
      <c r="Y167" s="57">
        <v>0.95</v>
      </c>
      <c r="Z167" s="56">
        <v>3</v>
      </c>
      <c r="AA167" s="56">
        <f t="shared" si="136"/>
        <v>138</v>
      </c>
      <c r="AB167" s="62">
        <v>1.32</v>
      </c>
      <c r="AC167" s="56">
        <f t="shared" si="137"/>
        <v>455</v>
      </c>
      <c r="AD167" s="62">
        <v>1.3</v>
      </c>
    </row>
    <row r="168" spans="1:30" x14ac:dyDescent="0.3">
      <c r="A168" s="51">
        <v>4017</v>
      </c>
      <c r="B168" s="51" t="s">
        <v>306</v>
      </c>
      <c r="C168" s="50">
        <v>7</v>
      </c>
      <c r="D168" s="91">
        <f t="shared" si="155"/>
        <v>126</v>
      </c>
      <c r="E168" s="50">
        <v>8</v>
      </c>
      <c r="F168" s="50">
        <v>3</v>
      </c>
      <c r="G168" s="52">
        <f t="shared" si="156"/>
        <v>452</v>
      </c>
      <c r="H168" s="56">
        <f t="shared" si="160"/>
        <v>452</v>
      </c>
      <c r="I168" s="56">
        <f t="shared" si="160"/>
        <v>542</v>
      </c>
      <c r="J168" s="56">
        <f t="shared" si="160"/>
        <v>632</v>
      </c>
      <c r="K168" s="56">
        <f t="shared" si="160"/>
        <v>723</v>
      </c>
      <c r="L168" s="53"/>
      <c r="M168" s="54"/>
      <c r="N168" s="80">
        <f t="shared" si="134"/>
        <v>3164</v>
      </c>
      <c r="O168" s="55" t="s">
        <v>49</v>
      </c>
      <c r="P168" s="55">
        <v>1</v>
      </c>
      <c r="Q168" s="56">
        <f t="shared" si="157"/>
        <v>200</v>
      </c>
      <c r="R168" s="56">
        <f t="shared" si="135"/>
        <v>2</v>
      </c>
      <c r="S168" s="56">
        <f t="shared" si="158"/>
        <v>181</v>
      </c>
      <c r="T168" s="57">
        <v>0.9</v>
      </c>
      <c r="U168" s="56">
        <f t="shared" si="159"/>
        <v>28</v>
      </c>
      <c r="V168" s="56">
        <f t="shared" si="152"/>
        <v>34</v>
      </c>
      <c r="W168" s="56">
        <f t="shared" si="153"/>
        <v>40</v>
      </c>
      <c r="X168" s="56">
        <f t="shared" si="154"/>
        <v>45</v>
      </c>
      <c r="Y168" s="57">
        <v>0.95</v>
      </c>
      <c r="Z168" s="56">
        <v>3</v>
      </c>
      <c r="AA168" s="56">
        <f t="shared" si="136"/>
        <v>138</v>
      </c>
      <c r="AB168" s="62">
        <v>1.32</v>
      </c>
      <c r="AC168" s="56">
        <f t="shared" si="137"/>
        <v>455</v>
      </c>
      <c r="AD168" s="62">
        <v>1.3</v>
      </c>
    </row>
    <row r="169" spans="1:30" x14ac:dyDescent="0.3">
      <c r="A169" s="51">
        <v>4018</v>
      </c>
      <c r="B169" s="51" t="s">
        <v>307</v>
      </c>
      <c r="C169" s="50">
        <v>7</v>
      </c>
      <c r="D169" s="91">
        <f t="shared" si="155"/>
        <v>129</v>
      </c>
      <c r="E169" s="50">
        <v>8</v>
      </c>
      <c r="F169" s="50">
        <v>3</v>
      </c>
      <c r="G169" s="52">
        <f t="shared" si="156"/>
        <v>462</v>
      </c>
      <c r="H169" s="56">
        <f t="shared" si="160"/>
        <v>462</v>
      </c>
      <c r="I169" s="56">
        <f t="shared" si="160"/>
        <v>554</v>
      </c>
      <c r="J169" s="56">
        <f t="shared" si="160"/>
        <v>646</v>
      </c>
      <c r="K169" s="56">
        <f t="shared" si="160"/>
        <v>739</v>
      </c>
      <c r="L169" s="53"/>
      <c r="M169" s="54"/>
      <c r="N169" s="80">
        <f t="shared" si="134"/>
        <v>3234</v>
      </c>
      <c r="O169" s="55" t="s">
        <v>49</v>
      </c>
      <c r="P169" s="55">
        <v>3</v>
      </c>
      <c r="Q169" s="56">
        <f t="shared" si="157"/>
        <v>200</v>
      </c>
      <c r="R169" s="56">
        <f t="shared" si="135"/>
        <v>2</v>
      </c>
      <c r="S169" s="56">
        <f t="shared" si="158"/>
        <v>185</v>
      </c>
      <c r="T169" s="57">
        <v>0.9</v>
      </c>
      <c r="U169" s="56">
        <f t="shared" si="159"/>
        <v>29</v>
      </c>
      <c r="V169" s="56">
        <f t="shared" si="152"/>
        <v>35</v>
      </c>
      <c r="W169" s="56">
        <f t="shared" si="153"/>
        <v>40</v>
      </c>
      <c r="X169" s="56">
        <f t="shared" si="154"/>
        <v>46</v>
      </c>
      <c r="Y169" s="57">
        <v>0.95</v>
      </c>
      <c r="Z169" s="56">
        <v>3</v>
      </c>
      <c r="AA169" s="56">
        <f t="shared" si="136"/>
        <v>138</v>
      </c>
      <c r="AB169" s="62">
        <v>1.32</v>
      </c>
      <c r="AC169" s="56">
        <f t="shared" si="137"/>
        <v>455</v>
      </c>
      <c r="AD169" s="62">
        <v>1.3</v>
      </c>
    </row>
    <row r="170" spans="1:30" x14ac:dyDescent="0.3">
      <c r="A170" s="51">
        <v>4019</v>
      </c>
      <c r="B170" s="51" t="s">
        <v>308</v>
      </c>
      <c r="C170" s="50">
        <v>7</v>
      </c>
      <c r="D170" s="91">
        <f t="shared" si="155"/>
        <v>133</v>
      </c>
      <c r="E170" s="50">
        <v>8</v>
      </c>
      <c r="F170" s="50">
        <v>3</v>
      </c>
      <c r="G170" s="52">
        <f t="shared" si="156"/>
        <v>475</v>
      </c>
      <c r="H170" s="56">
        <f t="shared" si="160"/>
        <v>475</v>
      </c>
      <c r="I170" s="56">
        <f t="shared" si="160"/>
        <v>570</v>
      </c>
      <c r="J170" s="56">
        <f t="shared" si="160"/>
        <v>665</v>
      </c>
      <c r="K170" s="56">
        <f t="shared" si="160"/>
        <v>760</v>
      </c>
      <c r="L170" s="53"/>
      <c r="M170" s="54"/>
      <c r="N170" s="80">
        <f t="shared" si="134"/>
        <v>3325</v>
      </c>
      <c r="O170" s="55" t="s">
        <v>49</v>
      </c>
      <c r="P170" s="55">
        <v>6</v>
      </c>
      <c r="Q170" s="56">
        <f t="shared" si="157"/>
        <v>200</v>
      </c>
      <c r="R170" s="56">
        <f t="shared" si="135"/>
        <v>2</v>
      </c>
      <c r="S170" s="56">
        <f t="shared" si="158"/>
        <v>190</v>
      </c>
      <c r="T170" s="57">
        <v>0.9</v>
      </c>
      <c r="U170" s="56">
        <f t="shared" si="159"/>
        <v>30</v>
      </c>
      <c r="V170" s="56">
        <f t="shared" si="152"/>
        <v>36</v>
      </c>
      <c r="W170" s="56">
        <f t="shared" si="153"/>
        <v>42</v>
      </c>
      <c r="X170" s="56">
        <f t="shared" si="154"/>
        <v>48</v>
      </c>
      <c r="Y170" s="57">
        <v>0.95</v>
      </c>
      <c r="Z170" s="56">
        <v>3</v>
      </c>
      <c r="AA170" s="56">
        <f t="shared" si="136"/>
        <v>138</v>
      </c>
      <c r="AB170" s="62">
        <v>1.32</v>
      </c>
      <c r="AC170" s="56">
        <f t="shared" si="137"/>
        <v>455</v>
      </c>
      <c r="AD170" s="62">
        <v>1.3</v>
      </c>
    </row>
    <row r="171" spans="1:30" x14ac:dyDescent="0.3">
      <c r="A171" s="65">
        <v>4020</v>
      </c>
      <c r="B171" s="65" t="s">
        <v>309</v>
      </c>
      <c r="C171" s="64">
        <v>7</v>
      </c>
      <c r="D171" s="92">
        <f t="shared" si="155"/>
        <v>137</v>
      </c>
      <c r="E171" s="64">
        <v>8</v>
      </c>
      <c r="F171" s="64">
        <v>3</v>
      </c>
      <c r="G171" s="70">
        <f t="shared" si="156"/>
        <v>490</v>
      </c>
      <c r="H171" s="71">
        <f t="shared" si="160"/>
        <v>490</v>
      </c>
      <c r="I171" s="71">
        <f t="shared" si="160"/>
        <v>588</v>
      </c>
      <c r="J171" s="71">
        <f t="shared" si="160"/>
        <v>686</v>
      </c>
      <c r="K171" s="71">
        <f t="shared" si="160"/>
        <v>784</v>
      </c>
      <c r="L171" s="66"/>
      <c r="M171" s="67"/>
      <c r="N171" s="81">
        <f t="shared" si="134"/>
        <v>3430</v>
      </c>
      <c r="O171" s="68" t="s">
        <v>49</v>
      </c>
      <c r="P171" s="68">
        <v>9</v>
      </c>
      <c r="Q171" s="71">
        <f t="shared" si="157"/>
        <v>200</v>
      </c>
      <c r="R171" s="71">
        <f t="shared" si="135"/>
        <v>2</v>
      </c>
      <c r="S171" s="71">
        <f t="shared" si="158"/>
        <v>196</v>
      </c>
      <c r="T171" s="69">
        <v>0.9</v>
      </c>
      <c r="U171" s="71">
        <f t="shared" si="159"/>
        <v>31</v>
      </c>
      <c r="V171" s="71">
        <f t="shared" si="152"/>
        <v>37</v>
      </c>
      <c r="W171" s="71">
        <f t="shared" si="153"/>
        <v>43</v>
      </c>
      <c r="X171" s="71">
        <f t="shared" si="154"/>
        <v>49</v>
      </c>
      <c r="Y171" s="69">
        <v>0.95</v>
      </c>
      <c r="Z171" s="71">
        <v>4</v>
      </c>
      <c r="AA171" s="71">
        <f t="shared" si="136"/>
        <v>277</v>
      </c>
      <c r="AB171" s="62">
        <v>1.98</v>
      </c>
      <c r="AC171" s="71">
        <f t="shared" si="137"/>
        <v>682</v>
      </c>
      <c r="AD171" s="62">
        <v>1.9500000000000002</v>
      </c>
    </row>
    <row r="172" spans="1:30" x14ac:dyDescent="0.3">
      <c r="A172" s="38">
        <v>4021</v>
      </c>
      <c r="B172" s="38" t="s">
        <v>310</v>
      </c>
      <c r="C172" s="39">
        <v>7</v>
      </c>
      <c r="D172" s="90">
        <f t="shared" si="155"/>
        <v>156</v>
      </c>
      <c r="E172" s="39">
        <v>8</v>
      </c>
      <c r="F172" s="39">
        <v>3</v>
      </c>
      <c r="G172" s="40">
        <f t="shared" si="156"/>
        <v>560</v>
      </c>
      <c r="H172" s="41">
        <f t="shared" si="160"/>
        <v>560</v>
      </c>
      <c r="I172" s="41">
        <f t="shared" si="160"/>
        <v>672</v>
      </c>
      <c r="J172" s="41">
        <f t="shared" si="160"/>
        <v>784</v>
      </c>
      <c r="K172" s="41">
        <f t="shared" si="160"/>
        <v>896</v>
      </c>
      <c r="L172" s="42"/>
      <c r="M172" s="43"/>
      <c r="N172" s="79">
        <f t="shared" si="134"/>
        <v>3920</v>
      </c>
      <c r="O172" s="44" t="s">
        <v>49</v>
      </c>
      <c r="P172" s="44">
        <v>12</v>
      </c>
      <c r="Q172" s="45">
        <f t="shared" si="157"/>
        <v>200</v>
      </c>
      <c r="R172" s="45">
        <f t="shared" si="135"/>
        <v>2</v>
      </c>
      <c r="S172" s="45">
        <f t="shared" si="158"/>
        <v>224</v>
      </c>
      <c r="T172" s="46">
        <v>1</v>
      </c>
      <c r="U172" s="45">
        <f t="shared" si="159"/>
        <v>33</v>
      </c>
      <c r="V172" s="45">
        <f t="shared" si="152"/>
        <v>40</v>
      </c>
      <c r="W172" s="45">
        <f t="shared" si="153"/>
        <v>47</v>
      </c>
      <c r="X172" s="45">
        <f t="shared" si="154"/>
        <v>53</v>
      </c>
      <c r="Y172" s="46">
        <v>0.9</v>
      </c>
      <c r="Z172" s="45">
        <v>3</v>
      </c>
      <c r="AA172" s="45">
        <f t="shared" si="136"/>
        <v>151</v>
      </c>
      <c r="AB172" s="62">
        <v>1.44</v>
      </c>
      <c r="AC172" s="45">
        <f t="shared" si="137"/>
        <v>455</v>
      </c>
      <c r="AD172" s="62">
        <v>1.3</v>
      </c>
    </row>
    <row r="173" spans="1:30" x14ac:dyDescent="0.3">
      <c r="A173" s="51">
        <v>4022</v>
      </c>
      <c r="B173" s="51" t="s">
        <v>311</v>
      </c>
      <c r="C173" s="50">
        <v>7</v>
      </c>
      <c r="D173" s="91">
        <f t="shared" si="155"/>
        <v>161</v>
      </c>
      <c r="E173" s="50">
        <v>8</v>
      </c>
      <c r="F173" s="50">
        <v>3</v>
      </c>
      <c r="G173" s="52">
        <f t="shared" si="156"/>
        <v>575</v>
      </c>
      <c r="H173" s="56">
        <f t="shared" si="160"/>
        <v>575</v>
      </c>
      <c r="I173" s="56">
        <f t="shared" si="160"/>
        <v>690</v>
      </c>
      <c r="J173" s="56">
        <f t="shared" si="160"/>
        <v>805</v>
      </c>
      <c r="K173" s="56">
        <f t="shared" si="160"/>
        <v>920</v>
      </c>
      <c r="L173" s="53"/>
      <c r="M173" s="54"/>
      <c r="N173" s="80">
        <f t="shared" si="134"/>
        <v>4025</v>
      </c>
      <c r="O173" s="55" t="s">
        <v>49</v>
      </c>
      <c r="P173" s="55">
        <v>15</v>
      </c>
      <c r="Q173" s="56">
        <f t="shared" si="157"/>
        <v>200</v>
      </c>
      <c r="R173" s="56">
        <f t="shared" si="135"/>
        <v>2</v>
      </c>
      <c r="S173" s="56">
        <f t="shared" si="158"/>
        <v>230</v>
      </c>
      <c r="T173" s="57">
        <v>1</v>
      </c>
      <c r="U173" s="56">
        <f t="shared" si="159"/>
        <v>34</v>
      </c>
      <c r="V173" s="56">
        <f t="shared" si="152"/>
        <v>41</v>
      </c>
      <c r="W173" s="56">
        <f t="shared" si="153"/>
        <v>48</v>
      </c>
      <c r="X173" s="56">
        <f t="shared" si="154"/>
        <v>55</v>
      </c>
      <c r="Y173" s="57">
        <v>0.9</v>
      </c>
      <c r="Z173" s="56">
        <v>3</v>
      </c>
      <c r="AA173" s="56">
        <f t="shared" si="136"/>
        <v>151</v>
      </c>
      <c r="AB173" s="62">
        <v>1.44</v>
      </c>
      <c r="AC173" s="56">
        <f t="shared" si="137"/>
        <v>455</v>
      </c>
      <c r="AD173" s="62">
        <v>1.3</v>
      </c>
    </row>
    <row r="174" spans="1:30" x14ac:dyDescent="0.3">
      <c r="A174" s="51">
        <v>4023</v>
      </c>
      <c r="B174" s="51" t="s">
        <v>312</v>
      </c>
      <c r="C174" s="50">
        <v>7</v>
      </c>
      <c r="D174" s="91">
        <f t="shared" si="155"/>
        <v>162</v>
      </c>
      <c r="E174" s="50">
        <v>8</v>
      </c>
      <c r="F174" s="50">
        <v>3</v>
      </c>
      <c r="G174" s="52">
        <f t="shared" si="156"/>
        <v>580</v>
      </c>
      <c r="H174" s="56">
        <f t="shared" si="160"/>
        <v>580</v>
      </c>
      <c r="I174" s="56">
        <f t="shared" si="160"/>
        <v>696</v>
      </c>
      <c r="J174" s="56">
        <f t="shared" si="160"/>
        <v>812</v>
      </c>
      <c r="K174" s="56">
        <f t="shared" si="160"/>
        <v>928</v>
      </c>
      <c r="L174" s="53"/>
      <c r="M174" s="54"/>
      <c r="N174" s="80">
        <f t="shared" si="134"/>
        <v>4060</v>
      </c>
      <c r="O174" s="55" t="s">
        <v>49</v>
      </c>
      <c r="P174" s="55">
        <v>16</v>
      </c>
      <c r="Q174" s="56">
        <f t="shared" si="157"/>
        <v>200</v>
      </c>
      <c r="R174" s="56">
        <f t="shared" si="135"/>
        <v>2</v>
      </c>
      <c r="S174" s="56">
        <f t="shared" si="158"/>
        <v>232</v>
      </c>
      <c r="T174" s="57">
        <v>1</v>
      </c>
      <c r="U174" s="56">
        <f t="shared" si="159"/>
        <v>34</v>
      </c>
      <c r="V174" s="56">
        <f t="shared" si="152"/>
        <v>41</v>
      </c>
      <c r="W174" s="56">
        <f t="shared" si="153"/>
        <v>48</v>
      </c>
      <c r="X174" s="56">
        <f t="shared" si="154"/>
        <v>55</v>
      </c>
      <c r="Y174" s="57">
        <v>0.9</v>
      </c>
      <c r="Z174" s="56">
        <v>3</v>
      </c>
      <c r="AA174" s="56">
        <f t="shared" si="136"/>
        <v>151</v>
      </c>
      <c r="AB174" s="62">
        <v>1.44</v>
      </c>
      <c r="AC174" s="56">
        <f t="shared" si="137"/>
        <v>455</v>
      </c>
      <c r="AD174" s="62">
        <v>1.3</v>
      </c>
    </row>
    <row r="175" spans="1:30" x14ac:dyDescent="0.3">
      <c r="A175" s="51">
        <v>4024</v>
      </c>
      <c r="B175" s="51" t="s">
        <v>313</v>
      </c>
      <c r="C175" s="50">
        <v>7</v>
      </c>
      <c r="D175" s="91">
        <f t="shared" si="155"/>
        <v>166</v>
      </c>
      <c r="E175" s="50">
        <v>8</v>
      </c>
      <c r="F175" s="50">
        <v>3</v>
      </c>
      <c r="G175" s="52">
        <f t="shared" si="156"/>
        <v>595</v>
      </c>
      <c r="H175" s="56">
        <f t="shared" si="160"/>
        <v>595</v>
      </c>
      <c r="I175" s="56">
        <f t="shared" si="160"/>
        <v>714</v>
      </c>
      <c r="J175" s="56">
        <f t="shared" si="160"/>
        <v>833</v>
      </c>
      <c r="K175" s="56">
        <f t="shared" si="160"/>
        <v>952</v>
      </c>
      <c r="L175" s="53"/>
      <c r="M175" s="54"/>
      <c r="N175" s="80">
        <f t="shared" si="134"/>
        <v>4165</v>
      </c>
      <c r="O175" s="55" t="s">
        <v>49</v>
      </c>
      <c r="P175" s="55">
        <v>19</v>
      </c>
      <c r="Q175" s="56">
        <f t="shared" si="157"/>
        <v>200</v>
      </c>
      <c r="R175" s="56">
        <f t="shared" si="135"/>
        <v>2</v>
      </c>
      <c r="S175" s="56">
        <f t="shared" si="158"/>
        <v>238</v>
      </c>
      <c r="T175" s="57">
        <v>1</v>
      </c>
      <c r="U175" s="56">
        <f t="shared" si="159"/>
        <v>35</v>
      </c>
      <c r="V175" s="56">
        <f t="shared" si="152"/>
        <v>42</v>
      </c>
      <c r="W175" s="56">
        <f t="shared" si="153"/>
        <v>49</v>
      </c>
      <c r="X175" s="56">
        <f t="shared" si="154"/>
        <v>57</v>
      </c>
      <c r="Y175" s="57">
        <v>0.9</v>
      </c>
      <c r="Z175" s="56">
        <v>3</v>
      </c>
      <c r="AA175" s="56">
        <f t="shared" si="136"/>
        <v>151</v>
      </c>
      <c r="AB175" s="62">
        <v>1.44</v>
      </c>
      <c r="AC175" s="56">
        <f t="shared" si="137"/>
        <v>455</v>
      </c>
      <c r="AD175" s="62">
        <v>1.3</v>
      </c>
    </row>
    <row r="176" spans="1:30" x14ac:dyDescent="0.3">
      <c r="A176" s="51">
        <v>4025</v>
      </c>
      <c r="B176" s="51" t="s">
        <v>314</v>
      </c>
      <c r="C176" s="50">
        <v>7</v>
      </c>
      <c r="D176" s="91">
        <f t="shared" si="155"/>
        <v>169</v>
      </c>
      <c r="E176" s="50">
        <v>8</v>
      </c>
      <c r="F176" s="50">
        <v>3</v>
      </c>
      <c r="G176" s="52">
        <f t="shared" si="156"/>
        <v>605</v>
      </c>
      <c r="H176" s="56">
        <f t="shared" si="160"/>
        <v>605</v>
      </c>
      <c r="I176" s="56">
        <f t="shared" si="160"/>
        <v>726</v>
      </c>
      <c r="J176" s="56">
        <f t="shared" si="160"/>
        <v>847</v>
      </c>
      <c r="K176" s="56">
        <f t="shared" si="160"/>
        <v>968</v>
      </c>
      <c r="L176" s="53"/>
      <c r="M176" s="54"/>
      <c r="N176" s="80">
        <f t="shared" si="134"/>
        <v>4235</v>
      </c>
      <c r="O176" s="55" t="s">
        <v>49</v>
      </c>
      <c r="P176" s="55">
        <v>21</v>
      </c>
      <c r="Q176" s="56">
        <f t="shared" si="157"/>
        <v>200</v>
      </c>
      <c r="R176" s="56">
        <f t="shared" si="135"/>
        <v>2</v>
      </c>
      <c r="S176" s="56">
        <f t="shared" si="158"/>
        <v>242</v>
      </c>
      <c r="T176" s="57">
        <v>1</v>
      </c>
      <c r="U176" s="56">
        <f t="shared" si="159"/>
        <v>36</v>
      </c>
      <c r="V176" s="56">
        <f t="shared" si="152"/>
        <v>43</v>
      </c>
      <c r="W176" s="56">
        <f t="shared" si="153"/>
        <v>50</v>
      </c>
      <c r="X176" s="56">
        <f t="shared" si="154"/>
        <v>58</v>
      </c>
      <c r="Y176" s="57">
        <v>0.9</v>
      </c>
      <c r="Z176" s="56">
        <v>3</v>
      </c>
      <c r="AA176" s="56">
        <f t="shared" si="136"/>
        <v>151</v>
      </c>
      <c r="AB176" s="62">
        <v>1.44</v>
      </c>
      <c r="AC176" s="56">
        <f t="shared" si="137"/>
        <v>455</v>
      </c>
      <c r="AD176" s="62">
        <v>1.3</v>
      </c>
    </row>
    <row r="177" spans="1:30" x14ac:dyDescent="0.3">
      <c r="A177" s="51">
        <v>4026</v>
      </c>
      <c r="B177" s="51" t="s">
        <v>315</v>
      </c>
      <c r="C177" s="50">
        <v>8</v>
      </c>
      <c r="D177" s="91">
        <f t="shared" si="155"/>
        <v>173</v>
      </c>
      <c r="E177" s="50">
        <v>8</v>
      </c>
      <c r="F177" s="50">
        <v>3</v>
      </c>
      <c r="G177" s="52">
        <f t="shared" si="156"/>
        <v>620</v>
      </c>
      <c r="H177" s="56">
        <f t="shared" si="160"/>
        <v>620</v>
      </c>
      <c r="I177" s="56">
        <f t="shared" si="160"/>
        <v>744</v>
      </c>
      <c r="J177" s="56">
        <f t="shared" si="160"/>
        <v>868</v>
      </c>
      <c r="K177" s="56">
        <f t="shared" si="160"/>
        <v>992</v>
      </c>
      <c r="L177" s="53"/>
      <c r="M177" s="54"/>
      <c r="N177" s="80">
        <f t="shared" si="134"/>
        <v>4960</v>
      </c>
      <c r="O177" s="55" t="s">
        <v>49</v>
      </c>
      <c r="P177" s="55">
        <v>24</v>
      </c>
      <c r="Q177" s="56">
        <f t="shared" si="157"/>
        <v>200</v>
      </c>
      <c r="R177" s="56">
        <f t="shared" si="135"/>
        <v>2</v>
      </c>
      <c r="S177" s="56">
        <f t="shared" si="158"/>
        <v>248</v>
      </c>
      <c r="T177" s="57">
        <v>1</v>
      </c>
      <c r="U177" s="56">
        <f t="shared" si="159"/>
        <v>37</v>
      </c>
      <c r="V177" s="56">
        <f t="shared" si="152"/>
        <v>44</v>
      </c>
      <c r="W177" s="56">
        <f t="shared" si="153"/>
        <v>52</v>
      </c>
      <c r="X177" s="56">
        <f t="shared" si="154"/>
        <v>59</v>
      </c>
      <c r="Y177" s="57">
        <v>0.9</v>
      </c>
      <c r="Z177" s="56">
        <v>3</v>
      </c>
      <c r="AA177" s="56">
        <f t="shared" si="136"/>
        <v>172</v>
      </c>
      <c r="AB177" s="62">
        <v>1.44</v>
      </c>
      <c r="AC177" s="56">
        <f t="shared" si="137"/>
        <v>520</v>
      </c>
      <c r="AD177" s="62">
        <v>1.3</v>
      </c>
    </row>
    <row r="178" spans="1:30" x14ac:dyDescent="0.3">
      <c r="A178" s="51">
        <v>4027</v>
      </c>
      <c r="B178" s="51" t="s">
        <v>316</v>
      </c>
      <c r="C178" s="50">
        <v>8</v>
      </c>
      <c r="D178" s="91">
        <f t="shared" si="155"/>
        <v>177</v>
      </c>
      <c r="E178" s="50">
        <v>8</v>
      </c>
      <c r="F178" s="50">
        <v>3</v>
      </c>
      <c r="G178" s="52">
        <f t="shared" si="156"/>
        <v>635</v>
      </c>
      <c r="H178" s="56">
        <f t="shared" si="160"/>
        <v>635</v>
      </c>
      <c r="I178" s="56">
        <f t="shared" si="160"/>
        <v>762</v>
      </c>
      <c r="J178" s="56">
        <f t="shared" si="160"/>
        <v>889</v>
      </c>
      <c r="K178" s="56">
        <f t="shared" si="160"/>
        <v>1016</v>
      </c>
      <c r="L178" s="53"/>
      <c r="M178" s="54"/>
      <c r="N178" s="80">
        <f t="shared" si="134"/>
        <v>5080</v>
      </c>
      <c r="O178" s="55" t="s">
        <v>49</v>
      </c>
      <c r="P178" s="55">
        <v>27</v>
      </c>
      <c r="Q178" s="56">
        <f t="shared" si="157"/>
        <v>200</v>
      </c>
      <c r="R178" s="56">
        <f t="shared" si="135"/>
        <v>2</v>
      </c>
      <c r="S178" s="56">
        <f t="shared" si="158"/>
        <v>254</v>
      </c>
      <c r="T178" s="57">
        <v>1</v>
      </c>
      <c r="U178" s="56">
        <f t="shared" si="159"/>
        <v>38</v>
      </c>
      <c r="V178" s="56">
        <f t="shared" si="152"/>
        <v>45</v>
      </c>
      <c r="W178" s="56">
        <f t="shared" si="153"/>
        <v>53</v>
      </c>
      <c r="X178" s="56">
        <f t="shared" si="154"/>
        <v>60</v>
      </c>
      <c r="Y178" s="57">
        <v>0.9</v>
      </c>
      <c r="Z178" s="56">
        <v>3</v>
      </c>
      <c r="AA178" s="56">
        <f t="shared" si="136"/>
        <v>172</v>
      </c>
      <c r="AB178" s="62">
        <v>1.44</v>
      </c>
      <c r="AC178" s="56">
        <f t="shared" si="137"/>
        <v>520</v>
      </c>
      <c r="AD178" s="62">
        <v>1.3</v>
      </c>
    </row>
    <row r="179" spans="1:30" x14ac:dyDescent="0.3">
      <c r="A179" s="51">
        <v>4028</v>
      </c>
      <c r="B179" s="51" t="s">
        <v>317</v>
      </c>
      <c r="C179" s="50">
        <v>8</v>
      </c>
      <c r="D179" s="91">
        <f t="shared" si="155"/>
        <v>182</v>
      </c>
      <c r="E179" s="50">
        <v>8</v>
      </c>
      <c r="F179" s="50">
        <v>3</v>
      </c>
      <c r="G179" s="52">
        <f t="shared" si="156"/>
        <v>650</v>
      </c>
      <c r="H179" s="56">
        <f t="shared" si="160"/>
        <v>650</v>
      </c>
      <c r="I179" s="56">
        <f t="shared" si="160"/>
        <v>780</v>
      </c>
      <c r="J179" s="56">
        <f t="shared" si="160"/>
        <v>910</v>
      </c>
      <c r="K179" s="56">
        <f t="shared" si="160"/>
        <v>1040</v>
      </c>
      <c r="L179" s="53"/>
      <c r="M179" s="54"/>
      <c r="N179" s="80">
        <f t="shared" si="134"/>
        <v>5200</v>
      </c>
      <c r="O179" s="55" t="s">
        <v>49</v>
      </c>
      <c r="P179" s="55">
        <v>30</v>
      </c>
      <c r="Q179" s="56">
        <f t="shared" si="157"/>
        <v>200</v>
      </c>
      <c r="R179" s="56">
        <f t="shared" si="135"/>
        <v>2</v>
      </c>
      <c r="S179" s="56">
        <f t="shared" si="158"/>
        <v>260</v>
      </c>
      <c r="T179" s="57">
        <v>1</v>
      </c>
      <c r="U179" s="56">
        <f t="shared" si="159"/>
        <v>39</v>
      </c>
      <c r="V179" s="56">
        <f t="shared" si="152"/>
        <v>46</v>
      </c>
      <c r="W179" s="56">
        <f t="shared" si="153"/>
        <v>54</v>
      </c>
      <c r="X179" s="56">
        <f t="shared" si="154"/>
        <v>62</v>
      </c>
      <c r="Y179" s="57">
        <v>0.9</v>
      </c>
      <c r="Z179" s="56">
        <v>3</v>
      </c>
      <c r="AA179" s="56">
        <f t="shared" si="136"/>
        <v>172</v>
      </c>
      <c r="AB179" s="62">
        <v>1.44</v>
      </c>
      <c r="AC179" s="56">
        <f t="shared" si="137"/>
        <v>520</v>
      </c>
      <c r="AD179" s="62">
        <v>1.3</v>
      </c>
    </row>
    <row r="180" spans="1:30" x14ac:dyDescent="0.3">
      <c r="A180" s="51">
        <v>4029</v>
      </c>
      <c r="B180" s="51" t="s">
        <v>318</v>
      </c>
      <c r="C180" s="50">
        <v>8</v>
      </c>
      <c r="D180" s="91">
        <f t="shared" si="155"/>
        <v>186</v>
      </c>
      <c r="E180" s="50">
        <v>8</v>
      </c>
      <c r="F180" s="50">
        <v>3</v>
      </c>
      <c r="G180" s="52">
        <f t="shared" si="156"/>
        <v>665</v>
      </c>
      <c r="H180" s="56">
        <f t="shared" si="160"/>
        <v>665</v>
      </c>
      <c r="I180" s="56">
        <f t="shared" si="160"/>
        <v>798</v>
      </c>
      <c r="J180" s="56">
        <f t="shared" si="160"/>
        <v>931</v>
      </c>
      <c r="K180" s="56">
        <f t="shared" si="160"/>
        <v>1064</v>
      </c>
      <c r="L180" s="53"/>
      <c r="M180" s="54"/>
      <c r="N180" s="80">
        <f t="shared" si="134"/>
        <v>5320</v>
      </c>
      <c r="O180" s="55" t="s">
        <v>49</v>
      </c>
      <c r="P180" s="55">
        <v>33</v>
      </c>
      <c r="Q180" s="56">
        <f t="shared" si="157"/>
        <v>200</v>
      </c>
      <c r="R180" s="56">
        <f t="shared" si="135"/>
        <v>2</v>
      </c>
      <c r="S180" s="56">
        <f t="shared" si="158"/>
        <v>266</v>
      </c>
      <c r="T180" s="57">
        <v>1</v>
      </c>
      <c r="U180" s="56">
        <f t="shared" si="159"/>
        <v>39</v>
      </c>
      <c r="V180" s="56">
        <f t="shared" si="152"/>
        <v>47</v>
      </c>
      <c r="W180" s="56">
        <f t="shared" si="153"/>
        <v>55</v>
      </c>
      <c r="X180" s="56">
        <f t="shared" si="154"/>
        <v>63</v>
      </c>
      <c r="Y180" s="57">
        <v>0.9</v>
      </c>
      <c r="Z180" s="56">
        <v>3</v>
      </c>
      <c r="AA180" s="56">
        <f t="shared" si="136"/>
        <v>172</v>
      </c>
      <c r="AB180" s="62">
        <v>1.44</v>
      </c>
      <c r="AC180" s="56">
        <f t="shared" si="137"/>
        <v>520</v>
      </c>
      <c r="AD180" s="62">
        <v>1.3</v>
      </c>
    </row>
    <row r="181" spans="1:30" x14ac:dyDescent="0.3">
      <c r="A181" s="65">
        <v>4030</v>
      </c>
      <c r="B181" s="65" t="s">
        <v>319</v>
      </c>
      <c r="C181" s="64">
        <v>8</v>
      </c>
      <c r="D181" s="92">
        <f t="shared" si="155"/>
        <v>190</v>
      </c>
      <c r="E181" s="64">
        <v>8</v>
      </c>
      <c r="F181" s="64">
        <v>3</v>
      </c>
      <c r="G181" s="70">
        <f t="shared" si="156"/>
        <v>680</v>
      </c>
      <c r="H181" s="71">
        <f t="shared" si="160"/>
        <v>680</v>
      </c>
      <c r="I181" s="71">
        <f t="shared" si="160"/>
        <v>816</v>
      </c>
      <c r="J181" s="71">
        <f t="shared" si="160"/>
        <v>952</v>
      </c>
      <c r="K181" s="71">
        <f t="shared" si="160"/>
        <v>1088</v>
      </c>
      <c r="L181" s="66"/>
      <c r="M181" s="67"/>
      <c r="N181" s="81">
        <f t="shared" si="134"/>
        <v>5440</v>
      </c>
      <c r="O181" s="68" t="s">
        <v>49</v>
      </c>
      <c r="P181" s="68">
        <v>36</v>
      </c>
      <c r="Q181" s="71">
        <f t="shared" si="157"/>
        <v>200</v>
      </c>
      <c r="R181" s="71">
        <f t="shared" si="135"/>
        <v>2</v>
      </c>
      <c r="S181" s="71">
        <f t="shared" si="158"/>
        <v>272</v>
      </c>
      <c r="T181" s="69">
        <v>1</v>
      </c>
      <c r="U181" s="71">
        <f t="shared" si="159"/>
        <v>40</v>
      </c>
      <c r="V181" s="71">
        <f t="shared" si="152"/>
        <v>48</v>
      </c>
      <c r="W181" s="71">
        <f t="shared" si="153"/>
        <v>57</v>
      </c>
      <c r="X181" s="71">
        <f t="shared" si="154"/>
        <v>65</v>
      </c>
      <c r="Y181" s="69">
        <v>0.9</v>
      </c>
      <c r="Z181" s="71">
        <v>4</v>
      </c>
      <c r="AA181" s="71">
        <f t="shared" si="136"/>
        <v>345</v>
      </c>
      <c r="AB181" s="62">
        <v>2.16</v>
      </c>
      <c r="AC181" s="71">
        <f t="shared" si="137"/>
        <v>780</v>
      </c>
      <c r="AD181" s="62">
        <v>1.9500000000000002</v>
      </c>
    </row>
    <row r="182" spans="1:30" x14ac:dyDescent="0.3">
      <c r="A182" s="38">
        <v>4031</v>
      </c>
      <c r="B182" s="38" t="s">
        <v>320</v>
      </c>
      <c r="C182" s="39">
        <v>8</v>
      </c>
      <c r="D182" s="90">
        <f t="shared" si="155"/>
        <v>194</v>
      </c>
      <c r="E182" s="39">
        <v>7</v>
      </c>
      <c r="F182" s="39">
        <v>3</v>
      </c>
      <c r="G182" s="40">
        <f t="shared" si="156"/>
        <v>695</v>
      </c>
      <c r="H182" s="41">
        <f t="shared" ref="H182:K201" si="161">INT(IFERROR(VLOOKUP(H$1,$AP:$AU,2,FALSE)*$G182,0))</f>
        <v>695</v>
      </c>
      <c r="I182" s="41">
        <f t="shared" si="161"/>
        <v>834</v>
      </c>
      <c r="J182" s="41">
        <f t="shared" si="161"/>
        <v>973</v>
      </c>
      <c r="K182" s="41">
        <f t="shared" si="161"/>
        <v>1112</v>
      </c>
      <c r="L182" s="42"/>
      <c r="M182" s="43"/>
      <c r="N182" s="79">
        <f t="shared" si="134"/>
        <v>5560</v>
      </c>
      <c r="O182" s="44" t="s">
        <v>49</v>
      </c>
      <c r="P182" s="44">
        <v>39</v>
      </c>
      <c r="Q182" s="45">
        <f t="shared" si="157"/>
        <v>200</v>
      </c>
      <c r="R182" s="45">
        <f t="shared" si="135"/>
        <v>2</v>
      </c>
      <c r="S182" s="45">
        <f t="shared" si="158"/>
        <v>278</v>
      </c>
      <c r="T182" s="46">
        <v>1</v>
      </c>
      <c r="U182" s="45">
        <f t="shared" si="159"/>
        <v>39</v>
      </c>
      <c r="V182" s="45">
        <f t="shared" si="152"/>
        <v>47</v>
      </c>
      <c r="W182" s="45">
        <f t="shared" si="153"/>
        <v>55</v>
      </c>
      <c r="X182" s="45">
        <f t="shared" si="154"/>
        <v>63</v>
      </c>
      <c r="Y182" s="46">
        <v>0.85</v>
      </c>
      <c r="Z182" s="45">
        <v>3</v>
      </c>
      <c r="AA182" s="45">
        <f t="shared" si="136"/>
        <v>187</v>
      </c>
      <c r="AB182" s="62">
        <v>1.56</v>
      </c>
      <c r="AC182" s="45">
        <f t="shared" si="137"/>
        <v>520</v>
      </c>
      <c r="AD182" s="62">
        <v>1.3</v>
      </c>
    </row>
    <row r="183" spans="1:30" x14ac:dyDescent="0.3">
      <c r="A183" s="51">
        <v>4032</v>
      </c>
      <c r="B183" s="51" t="s">
        <v>322</v>
      </c>
      <c r="C183" s="50">
        <v>8</v>
      </c>
      <c r="D183" s="91">
        <f t="shared" si="155"/>
        <v>198</v>
      </c>
      <c r="E183" s="50">
        <v>7</v>
      </c>
      <c r="F183" s="50">
        <v>3</v>
      </c>
      <c r="G183" s="52">
        <f t="shared" si="156"/>
        <v>710</v>
      </c>
      <c r="H183" s="56">
        <f t="shared" si="161"/>
        <v>710</v>
      </c>
      <c r="I183" s="56">
        <f t="shared" si="161"/>
        <v>852</v>
      </c>
      <c r="J183" s="56">
        <f t="shared" si="161"/>
        <v>994</v>
      </c>
      <c r="K183" s="56">
        <f t="shared" si="161"/>
        <v>1136</v>
      </c>
      <c r="L183" s="53"/>
      <c r="M183" s="54"/>
      <c r="N183" s="80">
        <f t="shared" si="134"/>
        <v>5680</v>
      </c>
      <c r="O183" s="55" t="s">
        <v>49</v>
      </c>
      <c r="P183" s="55">
        <v>42</v>
      </c>
      <c r="Q183" s="56">
        <f t="shared" si="157"/>
        <v>200</v>
      </c>
      <c r="R183" s="56">
        <f t="shared" si="135"/>
        <v>2</v>
      </c>
      <c r="S183" s="56">
        <f t="shared" si="158"/>
        <v>284</v>
      </c>
      <c r="T183" s="57">
        <v>1</v>
      </c>
      <c r="U183" s="56">
        <f t="shared" si="159"/>
        <v>40</v>
      </c>
      <c r="V183" s="56">
        <f t="shared" si="152"/>
        <v>48</v>
      </c>
      <c r="W183" s="56">
        <f t="shared" si="153"/>
        <v>56</v>
      </c>
      <c r="X183" s="56">
        <f t="shared" si="154"/>
        <v>64</v>
      </c>
      <c r="Y183" s="57">
        <v>0.85</v>
      </c>
      <c r="Z183" s="56">
        <v>3</v>
      </c>
      <c r="AA183" s="56">
        <f t="shared" si="136"/>
        <v>187</v>
      </c>
      <c r="AB183" s="62">
        <v>1.56</v>
      </c>
      <c r="AC183" s="56">
        <f t="shared" si="137"/>
        <v>520</v>
      </c>
      <c r="AD183" s="62">
        <v>1.3</v>
      </c>
    </row>
    <row r="184" spans="1:30" x14ac:dyDescent="0.3">
      <c r="A184" s="51">
        <v>4033</v>
      </c>
      <c r="B184" s="51" t="s">
        <v>323</v>
      </c>
      <c r="C184" s="50">
        <v>8</v>
      </c>
      <c r="D184" s="91">
        <f t="shared" si="155"/>
        <v>203</v>
      </c>
      <c r="E184" s="50">
        <v>7</v>
      </c>
      <c r="F184" s="50">
        <v>3</v>
      </c>
      <c r="G184" s="52">
        <f t="shared" si="156"/>
        <v>725</v>
      </c>
      <c r="H184" s="56">
        <f t="shared" si="161"/>
        <v>725</v>
      </c>
      <c r="I184" s="56">
        <f t="shared" si="161"/>
        <v>870</v>
      </c>
      <c r="J184" s="56">
        <f t="shared" si="161"/>
        <v>1015</v>
      </c>
      <c r="K184" s="56">
        <f t="shared" si="161"/>
        <v>1160</v>
      </c>
      <c r="L184" s="53"/>
      <c r="M184" s="54"/>
      <c r="N184" s="80">
        <f t="shared" si="134"/>
        <v>5800</v>
      </c>
      <c r="O184" s="55" t="s">
        <v>49</v>
      </c>
      <c r="P184" s="55">
        <v>45</v>
      </c>
      <c r="Q184" s="56">
        <f t="shared" si="157"/>
        <v>200</v>
      </c>
      <c r="R184" s="56">
        <f t="shared" si="135"/>
        <v>2</v>
      </c>
      <c r="S184" s="56">
        <f t="shared" si="158"/>
        <v>290</v>
      </c>
      <c r="T184" s="57">
        <v>1</v>
      </c>
      <c r="U184" s="56">
        <f t="shared" si="159"/>
        <v>41</v>
      </c>
      <c r="V184" s="56">
        <f t="shared" si="152"/>
        <v>49</v>
      </c>
      <c r="W184" s="56">
        <f t="shared" si="153"/>
        <v>57</v>
      </c>
      <c r="X184" s="56">
        <f t="shared" si="154"/>
        <v>65</v>
      </c>
      <c r="Y184" s="57">
        <v>0.85</v>
      </c>
      <c r="Z184" s="56">
        <v>3</v>
      </c>
      <c r="AA184" s="56">
        <f t="shared" si="136"/>
        <v>187</v>
      </c>
      <c r="AB184" s="62">
        <v>1.56</v>
      </c>
      <c r="AC184" s="56">
        <f t="shared" si="137"/>
        <v>520</v>
      </c>
      <c r="AD184" s="62">
        <v>1.3</v>
      </c>
    </row>
    <row r="185" spans="1:30" x14ac:dyDescent="0.3">
      <c r="A185" s="51">
        <v>4034</v>
      </c>
      <c r="B185" s="51" t="s">
        <v>324</v>
      </c>
      <c r="C185" s="50">
        <v>8</v>
      </c>
      <c r="D185" s="91">
        <f t="shared" si="155"/>
        <v>207</v>
      </c>
      <c r="E185" s="50">
        <v>7</v>
      </c>
      <c r="F185" s="50">
        <v>3</v>
      </c>
      <c r="G185" s="52">
        <f t="shared" si="156"/>
        <v>740</v>
      </c>
      <c r="H185" s="56">
        <f t="shared" si="161"/>
        <v>740</v>
      </c>
      <c r="I185" s="56">
        <f t="shared" si="161"/>
        <v>888</v>
      </c>
      <c r="J185" s="56">
        <f t="shared" si="161"/>
        <v>1036</v>
      </c>
      <c r="K185" s="56">
        <f t="shared" si="161"/>
        <v>1184</v>
      </c>
      <c r="L185" s="53"/>
      <c r="M185" s="54"/>
      <c r="N185" s="80">
        <f t="shared" si="134"/>
        <v>5920</v>
      </c>
      <c r="O185" s="55" t="s">
        <v>49</v>
      </c>
      <c r="P185" s="55">
        <v>48</v>
      </c>
      <c r="Q185" s="56">
        <f t="shared" ref="Q185:Q216" si="162">HLOOKUP(O185,$AG$1:$AN$3,2,FALSE)</f>
        <v>200</v>
      </c>
      <c r="R185" s="56">
        <f t="shared" si="135"/>
        <v>2</v>
      </c>
      <c r="S185" s="56">
        <f t="shared" si="158"/>
        <v>296</v>
      </c>
      <c r="T185" s="57">
        <v>1</v>
      </c>
      <c r="U185" s="56">
        <f t="shared" si="159"/>
        <v>41</v>
      </c>
      <c r="V185" s="56">
        <f t="shared" si="152"/>
        <v>50</v>
      </c>
      <c r="W185" s="56">
        <f t="shared" si="153"/>
        <v>58</v>
      </c>
      <c r="X185" s="56">
        <f t="shared" si="154"/>
        <v>67</v>
      </c>
      <c r="Y185" s="57">
        <v>0.85</v>
      </c>
      <c r="Z185" s="56">
        <v>3</v>
      </c>
      <c r="AA185" s="56">
        <f t="shared" si="136"/>
        <v>187</v>
      </c>
      <c r="AB185" s="62">
        <v>1.56</v>
      </c>
      <c r="AC185" s="56">
        <f t="shared" si="137"/>
        <v>520</v>
      </c>
      <c r="AD185" s="62">
        <v>1.3</v>
      </c>
    </row>
    <row r="186" spans="1:30" x14ac:dyDescent="0.3">
      <c r="A186" s="51">
        <v>4035</v>
      </c>
      <c r="B186" s="51" t="s">
        <v>325</v>
      </c>
      <c r="C186" s="50">
        <v>8</v>
      </c>
      <c r="D186" s="91">
        <f t="shared" si="155"/>
        <v>211</v>
      </c>
      <c r="E186" s="50">
        <v>7</v>
      </c>
      <c r="F186" s="50">
        <v>3</v>
      </c>
      <c r="G186" s="52">
        <f t="shared" si="156"/>
        <v>755</v>
      </c>
      <c r="H186" s="56">
        <f t="shared" si="161"/>
        <v>755</v>
      </c>
      <c r="I186" s="56">
        <f t="shared" si="161"/>
        <v>906</v>
      </c>
      <c r="J186" s="56">
        <f t="shared" si="161"/>
        <v>1057</v>
      </c>
      <c r="K186" s="56">
        <f t="shared" si="161"/>
        <v>1208</v>
      </c>
      <c r="L186" s="53"/>
      <c r="M186" s="54"/>
      <c r="N186" s="80">
        <f t="shared" si="134"/>
        <v>6040</v>
      </c>
      <c r="O186" s="55" t="s">
        <v>49</v>
      </c>
      <c r="P186" s="55">
        <v>51</v>
      </c>
      <c r="Q186" s="56">
        <f t="shared" si="162"/>
        <v>200</v>
      </c>
      <c r="R186" s="56">
        <f t="shared" si="135"/>
        <v>2</v>
      </c>
      <c r="S186" s="56">
        <f t="shared" si="158"/>
        <v>302</v>
      </c>
      <c r="T186" s="57">
        <v>1</v>
      </c>
      <c r="U186" s="56">
        <f t="shared" si="159"/>
        <v>42</v>
      </c>
      <c r="V186" s="56">
        <f t="shared" si="152"/>
        <v>51</v>
      </c>
      <c r="W186" s="56">
        <f t="shared" si="153"/>
        <v>59</v>
      </c>
      <c r="X186" s="56">
        <f t="shared" si="154"/>
        <v>68</v>
      </c>
      <c r="Y186" s="57">
        <v>0.85</v>
      </c>
      <c r="Z186" s="56">
        <v>3</v>
      </c>
      <c r="AA186" s="56">
        <f t="shared" si="136"/>
        <v>187</v>
      </c>
      <c r="AB186" s="62">
        <v>1.56</v>
      </c>
      <c r="AC186" s="56">
        <f t="shared" si="137"/>
        <v>520</v>
      </c>
      <c r="AD186" s="62">
        <v>1.3</v>
      </c>
    </row>
    <row r="187" spans="1:30" x14ac:dyDescent="0.3">
      <c r="A187" s="51">
        <v>4036</v>
      </c>
      <c r="B187" s="51" t="s">
        <v>326</v>
      </c>
      <c r="C187" s="50">
        <v>8</v>
      </c>
      <c r="D187" s="91">
        <f t="shared" si="155"/>
        <v>215</v>
      </c>
      <c r="E187" s="50">
        <v>7</v>
      </c>
      <c r="F187" s="50">
        <v>3</v>
      </c>
      <c r="G187" s="52">
        <f t="shared" si="156"/>
        <v>770</v>
      </c>
      <c r="H187" s="56">
        <f t="shared" si="161"/>
        <v>770</v>
      </c>
      <c r="I187" s="56">
        <f t="shared" si="161"/>
        <v>924</v>
      </c>
      <c r="J187" s="56">
        <f t="shared" si="161"/>
        <v>1078</v>
      </c>
      <c r="K187" s="56">
        <f t="shared" si="161"/>
        <v>1232</v>
      </c>
      <c r="L187" s="53"/>
      <c r="M187" s="54"/>
      <c r="N187" s="80">
        <f t="shared" si="134"/>
        <v>6160</v>
      </c>
      <c r="O187" s="55" t="s">
        <v>49</v>
      </c>
      <c r="P187" s="55">
        <v>54</v>
      </c>
      <c r="Q187" s="56">
        <f t="shared" si="162"/>
        <v>200</v>
      </c>
      <c r="R187" s="56">
        <f t="shared" si="135"/>
        <v>2</v>
      </c>
      <c r="S187" s="56">
        <f t="shared" si="158"/>
        <v>308</v>
      </c>
      <c r="T187" s="57">
        <v>1</v>
      </c>
      <c r="U187" s="56">
        <f t="shared" si="159"/>
        <v>43</v>
      </c>
      <c r="V187" s="56">
        <f t="shared" si="152"/>
        <v>52</v>
      </c>
      <c r="W187" s="56">
        <f t="shared" si="153"/>
        <v>61</v>
      </c>
      <c r="X187" s="56">
        <f t="shared" si="154"/>
        <v>69</v>
      </c>
      <c r="Y187" s="57">
        <v>0.85</v>
      </c>
      <c r="Z187" s="56">
        <v>3</v>
      </c>
      <c r="AA187" s="56">
        <f t="shared" si="136"/>
        <v>187</v>
      </c>
      <c r="AB187" s="62">
        <v>1.56</v>
      </c>
      <c r="AC187" s="56">
        <f t="shared" si="137"/>
        <v>520</v>
      </c>
      <c r="AD187" s="62">
        <v>1.3</v>
      </c>
    </row>
    <row r="188" spans="1:30" x14ac:dyDescent="0.3">
      <c r="A188" s="51">
        <v>4037</v>
      </c>
      <c r="B188" s="51" t="s">
        <v>327</v>
      </c>
      <c r="C188" s="50">
        <v>8</v>
      </c>
      <c r="D188" s="91">
        <f t="shared" si="155"/>
        <v>219</v>
      </c>
      <c r="E188" s="50">
        <v>7</v>
      </c>
      <c r="F188" s="50">
        <v>3</v>
      </c>
      <c r="G188" s="52">
        <f t="shared" si="156"/>
        <v>785</v>
      </c>
      <c r="H188" s="56">
        <f t="shared" si="161"/>
        <v>785</v>
      </c>
      <c r="I188" s="56">
        <f t="shared" si="161"/>
        <v>942</v>
      </c>
      <c r="J188" s="56">
        <f t="shared" si="161"/>
        <v>1099</v>
      </c>
      <c r="K188" s="56">
        <f t="shared" si="161"/>
        <v>1256</v>
      </c>
      <c r="L188" s="53"/>
      <c r="M188" s="54"/>
      <c r="N188" s="80">
        <f t="shared" si="134"/>
        <v>6280</v>
      </c>
      <c r="O188" s="55" t="s">
        <v>49</v>
      </c>
      <c r="P188" s="55">
        <v>57</v>
      </c>
      <c r="Q188" s="56">
        <f t="shared" si="162"/>
        <v>200</v>
      </c>
      <c r="R188" s="56">
        <f t="shared" si="135"/>
        <v>2</v>
      </c>
      <c r="S188" s="56">
        <f t="shared" si="158"/>
        <v>314</v>
      </c>
      <c r="T188" s="57">
        <v>1</v>
      </c>
      <c r="U188" s="56">
        <f t="shared" si="159"/>
        <v>44</v>
      </c>
      <c r="V188" s="56">
        <f t="shared" si="152"/>
        <v>53</v>
      </c>
      <c r="W188" s="56">
        <f t="shared" si="153"/>
        <v>62</v>
      </c>
      <c r="X188" s="56">
        <f t="shared" si="154"/>
        <v>71</v>
      </c>
      <c r="Y188" s="57">
        <v>0.85</v>
      </c>
      <c r="Z188" s="56">
        <v>3</v>
      </c>
      <c r="AA188" s="56">
        <f t="shared" si="136"/>
        <v>187</v>
      </c>
      <c r="AB188" s="62">
        <v>1.56</v>
      </c>
      <c r="AC188" s="56">
        <f t="shared" si="137"/>
        <v>520</v>
      </c>
      <c r="AD188" s="62">
        <v>1.3</v>
      </c>
    </row>
    <row r="189" spans="1:30" x14ac:dyDescent="0.3">
      <c r="A189" s="51">
        <v>4038</v>
      </c>
      <c r="B189" s="51" t="s">
        <v>328</v>
      </c>
      <c r="C189" s="50">
        <v>8</v>
      </c>
      <c r="D189" s="91">
        <f t="shared" si="155"/>
        <v>224</v>
      </c>
      <c r="E189" s="50">
        <v>7</v>
      </c>
      <c r="F189" s="50">
        <v>3</v>
      </c>
      <c r="G189" s="52">
        <f t="shared" si="156"/>
        <v>800</v>
      </c>
      <c r="H189" s="56">
        <f t="shared" si="161"/>
        <v>800</v>
      </c>
      <c r="I189" s="56">
        <f t="shared" si="161"/>
        <v>960</v>
      </c>
      <c r="J189" s="56">
        <f t="shared" si="161"/>
        <v>1120</v>
      </c>
      <c r="K189" s="56">
        <f t="shared" si="161"/>
        <v>1280</v>
      </c>
      <c r="L189" s="53"/>
      <c r="M189" s="54"/>
      <c r="N189" s="80">
        <f t="shared" si="134"/>
        <v>6400</v>
      </c>
      <c r="O189" s="55" t="s">
        <v>49</v>
      </c>
      <c r="P189" s="55">
        <v>60</v>
      </c>
      <c r="Q189" s="56">
        <f t="shared" si="162"/>
        <v>200</v>
      </c>
      <c r="R189" s="56">
        <f t="shared" si="135"/>
        <v>2</v>
      </c>
      <c r="S189" s="56">
        <f t="shared" si="158"/>
        <v>320</v>
      </c>
      <c r="T189" s="57">
        <v>1</v>
      </c>
      <c r="U189" s="56">
        <f t="shared" si="159"/>
        <v>45</v>
      </c>
      <c r="V189" s="56">
        <f t="shared" si="152"/>
        <v>54</v>
      </c>
      <c r="W189" s="56">
        <f t="shared" si="153"/>
        <v>63</v>
      </c>
      <c r="X189" s="56">
        <f t="shared" si="154"/>
        <v>72</v>
      </c>
      <c r="Y189" s="57">
        <v>0.85</v>
      </c>
      <c r="Z189" s="56">
        <v>3</v>
      </c>
      <c r="AA189" s="56">
        <f t="shared" si="136"/>
        <v>187</v>
      </c>
      <c r="AB189" s="62">
        <v>1.56</v>
      </c>
      <c r="AC189" s="56">
        <f t="shared" si="137"/>
        <v>520</v>
      </c>
      <c r="AD189" s="62">
        <v>1.3</v>
      </c>
    </row>
    <row r="190" spans="1:30" x14ac:dyDescent="0.3">
      <c r="A190" s="51">
        <v>4039</v>
      </c>
      <c r="B190" s="51" t="s">
        <v>329</v>
      </c>
      <c r="C190" s="50">
        <v>8</v>
      </c>
      <c r="D190" s="91">
        <f t="shared" si="155"/>
        <v>239</v>
      </c>
      <c r="E190" s="50">
        <v>7</v>
      </c>
      <c r="F190" s="50">
        <v>3</v>
      </c>
      <c r="G190" s="52">
        <f t="shared" si="156"/>
        <v>855</v>
      </c>
      <c r="H190" s="56">
        <f t="shared" si="161"/>
        <v>855</v>
      </c>
      <c r="I190" s="56">
        <f t="shared" si="161"/>
        <v>1026</v>
      </c>
      <c r="J190" s="56">
        <f t="shared" si="161"/>
        <v>1197</v>
      </c>
      <c r="K190" s="56">
        <f t="shared" si="161"/>
        <v>1368</v>
      </c>
      <c r="L190" s="53"/>
      <c r="M190" s="54"/>
      <c r="N190" s="80">
        <f t="shared" si="134"/>
        <v>6840</v>
      </c>
      <c r="O190" s="55" t="s">
        <v>4</v>
      </c>
      <c r="P190" s="55">
        <v>1</v>
      </c>
      <c r="Q190" s="56">
        <f t="shared" si="162"/>
        <v>340</v>
      </c>
      <c r="R190" s="56">
        <f t="shared" si="135"/>
        <v>2</v>
      </c>
      <c r="S190" s="56">
        <f t="shared" si="158"/>
        <v>342</v>
      </c>
      <c r="T190" s="57">
        <v>1</v>
      </c>
      <c r="U190" s="56">
        <f t="shared" si="159"/>
        <v>48</v>
      </c>
      <c r="V190" s="56">
        <f t="shared" si="152"/>
        <v>58</v>
      </c>
      <c r="W190" s="56">
        <f t="shared" si="153"/>
        <v>67</v>
      </c>
      <c r="X190" s="56">
        <f t="shared" si="154"/>
        <v>77</v>
      </c>
      <c r="Y190" s="57">
        <v>0.85</v>
      </c>
      <c r="Z190" s="56">
        <v>3</v>
      </c>
      <c r="AA190" s="56">
        <f t="shared" si="136"/>
        <v>187</v>
      </c>
      <c r="AB190" s="62">
        <v>1.56</v>
      </c>
      <c r="AC190" s="56">
        <f t="shared" si="137"/>
        <v>520</v>
      </c>
      <c r="AD190" s="62">
        <v>1.3</v>
      </c>
    </row>
    <row r="191" spans="1:30" x14ac:dyDescent="0.3">
      <c r="A191" s="65">
        <v>4040</v>
      </c>
      <c r="B191" s="65" t="s">
        <v>330</v>
      </c>
      <c r="C191" s="64">
        <v>8</v>
      </c>
      <c r="D191" s="92">
        <f t="shared" si="155"/>
        <v>242</v>
      </c>
      <c r="E191" s="64">
        <v>7</v>
      </c>
      <c r="F191" s="64">
        <v>3</v>
      </c>
      <c r="G191" s="70">
        <f t="shared" si="156"/>
        <v>865</v>
      </c>
      <c r="H191" s="71">
        <f t="shared" si="161"/>
        <v>865</v>
      </c>
      <c r="I191" s="71">
        <f t="shared" si="161"/>
        <v>1038</v>
      </c>
      <c r="J191" s="71">
        <f t="shared" si="161"/>
        <v>1211</v>
      </c>
      <c r="K191" s="71">
        <f t="shared" si="161"/>
        <v>1384</v>
      </c>
      <c r="L191" s="66"/>
      <c r="M191" s="67"/>
      <c r="N191" s="81">
        <f t="shared" si="134"/>
        <v>6920</v>
      </c>
      <c r="O191" s="68" t="s">
        <v>4</v>
      </c>
      <c r="P191" s="68">
        <v>3</v>
      </c>
      <c r="Q191" s="71">
        <f t="shared" si="162"/>
        <v>340</v>
      </c>
      <c r="R191" s="71">
        <f t="shared" si="135"/>
        <v>2</v>
      </c>
      <c r="S191" s="71">
        <f t="shared" si="158"/>
        <v>346</v>
      </c>
      <c r="T191" s="69">
        <v>1</v>
      </c>
      <c r="U191" s="71">
        <f t="shared" si="159"/>
        <v>49</v>
      </c>
      <c r="V191" s="71">
        <f t="shared" si="152"/>
        <v>58</v>
      </c>
      <c r="W191" s="71">
        <f t="shared" si="153"/>
        <v>68</v>
      </c>
      <c r="X191" s="71">
        <f t="shared" si="154"/>
        <v>78</v>
      </c>
      <c r="Y191" s="69">
        <v>0.85</v>
      </c>
      <c r="Z191" s="71">
        <v>4</v>
      </c>
      <c r="AA191" s="71">
        <f t="shared" si="136"/>
        <v>374</v>
      </c>
      <c r="AB191" s="62">
        <v>2.34</v>
      </c>
      <c r="AC191" s="71">
        <f t="shared" si="137"/>
        <v>780</v>
      </c>
      <c r="AD191" s="62">
        <v>1.9500000000000002</v>
      </c>
    </row>
    <row r="192" spans="1:30" x14ac:dyDescent="0.3">
      <c r="A192" s="38">
        <v>4041</v>
      </c>
      <c r="B192" s="38" t="s">
        <v>321</v>
      </c>
      <c r="C192" s="39">
        <v>9</v>
      </c>
      <c r="D192" s="90">
        <f t="shared" si="155"/>
        <v>246</v>
      </c>
      <c r="E192" s="39">
        <v>7</v>
      </c>
      <c r="F192" s="39">
        <v>3</v>
      </c>
      <c r="G192" s="40">
        <f t="shared" si="156"/>
        <v>880</v>
      </c>
      <c r="H192" s="41">
        <f t="shared" si="161"/>
        <v>880</v>
      </c>
      <c r="I192" s="41">
        <f t="shared" si="161"/>
        <v>1056</v>
      </c>
      <c r="J192" s="41">
        <f t="shared" si="161"/>
        <v>1232</v>
      </c>
      <c r="K192" s="41">
        <f t="shared" si="161"/>
        <v>1408</v>
      </c>
      <c r="L192" s="42"/>
      <c r="M192" s="43"/>
      <c r="N192" s="79">
        <f t="shared" si="134"/>
        <v>7920</v>
      </c>
      <c r="O192" s="44" t="s">
        <v>4</v>
      </c>
      <c r="P192" s="44">
        <v>6</v>
      </c>
      <c r="Q192" s="45">
        <f t="shared" si="162"/>
        <v>340</v>
      </c>
      <c r="R192" s="45">
        <f t="shared" si="135"/>
        <v>2</v>
      </c>
      <c r="S192" s="45">
        <f t="shared" si="158"/>
        <v>352</v>
      </c>
      <c r="T192" s="46">
        <v>1</v>
      </c>
      <c r="U192" s="45">
        <f t="shared" si="159"/>
        <v>46</v>
      </c>
      <c r="V192" s="45">
        <f t="shared" si="152"/>
        <v>56</v>
      </c>
      <c r="W192" s="45">
        <f t="shared" si="153"/>
        <v>65</v>
      </c>
      <c r="X192" s="45">
        <f t="shared" si="154"/>
        <v>75</v>
      </c>
      <c r="Y192" s="46">
        <v>0.8</v>
      </c>
      <c r="Z192" s="45">
        <v>3</v>
      </c>
      <c r="AA192" s="45">
        <f t="shared" si="136"/>
        <v>226</v>
      </c>
      <c r="AB192" s="62">
        <v>1.68</v>
      </c>
      <c r="AC192" s="45">
        <f t="shared" si="137"/>
        <v>585</v>
      </c>
      <c r="AD192" s="62">
        <v>1.3</v>
      </c>
    </row>
    <row r="193" spans="1:30" x14ac:dyDescent="0.3">
      <c r="A193" s="51">
        <v>4042</v>
      </c>
      <c r="B193" s="51" t="s">
        <v>331</v>
      </c>
      <c r="C193" s="50">
        <v>9</v>
      </c>
      <c r="D193" s="91">
        <f t="shared" si="155"/>
        <v>250</v>
      </c>
      <c r="E193" s="50">
        <v>7</v>
      </c>
      <c r="F193" s="50">
        <v>3</v>
      </c>
      <c r="G193" s="52">
        <f t="shared" si="156"/>
        <v>895</v>
      </c>
      <c r="H193" s="56">
        <f t="shared" si="161"/>
        <v>895</v>
      </c>
      <c r="I193" s="56">
        <f t="shared" si="161"/>
        <v>1074</v>
      </c>
      <c r="J193" s="56">
        <f t="shared" si="161"/>
        <v>1253</v>
      </c>
      <c r="K193" s="56">
        <f t="shared" si="161"/>
        <v>1432</v>
      </c>
      <c r="L193" s="53"/>
      <c r="M193" s="54"/>
      <c r="N193" s="80">
        <f t="shared" si="134"/>
        <v>8055</v>
      </c>
      <c r="O193" s="55" t="s">
        <v>4</v>
      </c>
      <c r="P193" s="55">
        <v>9</v>
      </c>
      <c r="Q193" s="56">
        <f t="shared" si="162"/>
        <v>340</v>
      </c>
      <c r="R193" s="56">
        <f t="shared" si="135"/>
        <v>2</v>
      </c>
      <c r="S193" s="56">
        <f t="shared" si="158"/>
        <v>358</v>
      </c>
      <c r="T193" s="57">
        <v>1</v>
      </c>
      <c r="U193" s="56">
        <f t="shared" si="159"/>
        <v>47</v>
      </c>
      <c r="V193" s="56">
        <f t="shared" si="152"/>
        <v>57</v>
      </c>
      <c r="W193" s="56">
        <f t="shared" si="153"/>
        <v>66</v>
      </c>
      <c r="X193" s="56">
        <f t="shared" si="154"/>
        <v>76</v>
      </c>
      <c r="Y193" s="57">
        <v>0.8</v>
      </c>
      <c r="Z193" s="56">
        <v>3</v>
      </c>
      <c r="AA193" s="56">
        <f t="shared" si="136"/>
        <v>226</v>
      </c>
      <c r="AB193" s="62">
        <v>1.68</v>
      </c>
      <c r="AC193" s="56">
        <f t="shared" si="137"/>
        <v>585</v>
      </c>
      <c r="AD193" s="62">
        <v>1.3</v>
      </c>
    </row>
    <row r="194" spans="1:30" x14ac:dyDescent="0.3">
      <c r="A194" s="51">
        <v>4043</v>
      </c>
      <c r="B194" s="51" t="s">
        <v>332</v>
      </c>
      <c r="C194" s="50">
        <v>9</v>
      </c>
      <c r="D194" s="91">
        <f t="shared" si="155"/>
        <v>252</v>
      </c>
      <c r="E194" s="50">
        <v>7</v>
      </c>
      <c r="F194" s="50">
        <v>3</v>
      </c>
      <c r="G194" s="52">
        <f t="shared" si="156"/>
        <v>900</v>
      </c>
      <c r="H194" s="56">
        <f t="shared" si="161"/>
        <v>900</v>
      </c>
      <c r="I194" s="56">
        <f t="shared" si="161"/>
        <v>1080</v>
      </c>
      <c r="J194" s="56">
        <f t="shared" si="161"/>
        <v>1260</v>
      </c>
      <c r="K194" s="56">
        <f t="shared" si="161"/>
        <v>1440</v>
      </c>
      <c r="L194" s="53"/>
      <c r="M194" s="54"/>
      <c r="N194" s="80">
        <f t="shared" ref="N194:N257" si="163">G194*C194</f>
        <v>8100</v>
      </c>
      <c r="O194" s="55" t="s">
        <v>4</v>
      </c>
      <c r="P194" s="55">
        <v>10</v>
      </c>
      <c r="Q194" s="56">
        <f t="shared" si="162"/>
        <v>340</v>
      </c>
      <c r="R194" s="56">
        <f t="shared" ref="R194:R257" si="164">HLOOKUP(O194,$AG$1:$AN$4,4,FALSE)</f>
        <v>2</v>
      </c>
      <c r="S194" s="56">
        <f t="shared" si="158"/>
        <v>360</v>
      </c>
      <c r="T194" s="57">
        <v>1</v>
      </c>
      <c r="U194" s="56">
        <f t="shared" si="159"/>
        <v>48</v>
      </c>
      <c r="V194" s="56">
        <f t="shared" si="152"/>
        <v>57</v>
      </c>
      <c r="W194" s="56">
        <f t="shared" si="153"/>
        <v>67</v>
      </c>
      <c r="X194" s="56">
        <f t="shared" si="154"/>
        <v>76</v>
      </c>
      <c r="Y194" s="57">
        <v>0.8</v>
      </c>
      <c r="Z194" s="56">
        <v>3</v>
      </c>
      <c r="AA194" s="56">
        <f t="shared" ref="AA194:AA257" si="165">INT(((Z194*C194)*5)*AB194)</f>
        <v>226</v>
      </c>
      <c r="AB194" s="62">
        <v>1.68</v>
      </c>
      <c r="AC194" s="56">
        <f t="shared" ref="AC194:AC257" si="166">INT((C194*50)*AD194)</f>
        <v>585</v>
      </c>
      <c r="AD194" s="62">
        <v>1.3</v>
      </c>
    </row>
    <row r="195" spans="1:30" x14ac:dyDescent="0.3">
      <c r="A195" s="51">
        <v>4044</v>
      </c>
      <c r="B195" s="51" t="s">
        <v>333</v>
      </c>
      <c r="C195" s="50">
        <v>9</v>
      </c>
      <c r="D195" s="91">
        <f t="shared" si="155"/>
        <v>254</v>
      </c>
      <c r="E195" s="50">
        <v>7</v>
      </c>
      <c r="F195" s="50">
        <v>3</v>
      </c>
      <c r="G195" s="52">
        <f t="shared" si="156"/>
        <v>910</v>
      </c>
      <c r="H195" s="56">
        <f t="shared" si="161"/>
        <v>910</v>
      </c>
      <c r="I195" s="56">
        <f t="shared" si="161"/>
        <v>1092</v>
      </c>
      <c r="J195" s="56">
        <f t="shared" si="161"/>
        <v>1274</v>
      </c>
      <c r="K195" s="56">
        <f t="shared" si="161"/>
        <v>1456</v>
      </c>
      <c r="L195" s="53"/>
      <c r="M195" s="54"/>
      <c r="N195" s="80">
        <f t="shared" si="163"/>
        <v>8190</v>
      </c>
      <c r="O195" s="55" t="s">
        <v>4</v>
      </c>
      <c r="P195" s="55">
        <v>12</v>
      </c>
      <c r="Q195" s="56">
        <f t="shared" si="162"/>
        <v>340</v>
      </c>
      <c r="R195" s="56">
        <f t="shared" si="164"/>
        <v>2</v>
      </c>
      <c r="S195" s="56">
        <f t="shared" si="158"/>
        <v>364</v>
      </c>
      <c r="T195" s="57">
        <v>1</v>
      </c>
      <c r="U195" s="56">
        <f t="shared" si="159"/>
        <v>48</v>
      </c>
      <c r="V195" s="56">
        <f t="shared" si="152"/>
        <v>58</v>
      </c>
      <c r="W195" s="56">
        <f t="shared" si="153"/>
        <v>67</v>
      </c>
      <c r="X195" s="56">
        <f t="shared" si="154"/>
        <v>77</v>
      </c>
      <c r="Y195" s="57">
        <v>0.8</v>
      </c>
      <c r="Z195" s="56">
        <v>3</v>
      </c>
      <c r="AA195" s="56">
        <f t="shared" si="165"/>
        <v>226</v>
      </c>
      <c r="AB195" s="62">
        <v>1.68</v>
      </c>
      <c r="AC195" s="56">
        <f t="shared" si="166"/>
        <v>585</v>
      </c>
      <c r="AD195" s="62">
        <v>1.3</v>
      </c>
    </row>
    <row r="196" spans="1:30" x14ac:dyDescent="0.3">
      <c r="A196" s="51">
        <v>4045</v>
      </c>
      <c r="B196" s="51" t="s">
        <v>334</v>
      </c>
      <c r="C196" s="50">
        <v>9</v>
      </c>
      <c r="D196" s="91">
        <f t="shared" si="155"/>
        <v>257</v>
      </c>
      <c r="E196" s="50">
        <v>7</v>
      </c>
      <c r="F196" s="50">
        <v>3</v>
      </c>
      <c r="G196" s="52">
        <f t="shared" si="156"/>
        <v>920</v>
      </c>
      <c r="H196" s="56">
        <f t="shared" si="161"/>
        <v>920</v>
      </c>
      <c r="I196" s="56">
        <f t="shared" si="161"/>
        <v>1104</v>
      </c>
      <c r="J196" s="56">
        <f t="shared" si="161"/>
        <v>1288</v>
      </c>
      <c r="K196" s="56">
        <f t="shared" si="161"/>
        <v>1472</v>
      </c>
      <c r="L196" s="53"/>
      <c r="M196" s="54"/>
      <c r="N196" s="80">
        <f t="shared" si="163"/>
        <v>8280</v>
      </c>
      <c r="O196" s="55" t="s">
        <v>4</v>
      </c>
      <c r="P196" s="55">
        <v>14</v>
      </c>
      <c r="Q196" s="56">
        <f t="shared" si="162"/>
        <v>340</v>
      </c>
      <c r="R196" s="56">
        <f t="shared" si="164"/>
        <v>2</v>
      </c>
      <c r="S196" s="56">
        <f t="shared" si="158"/>
        <v>368</v>
      </c>
      <c r="T196" s="57">
        <v>1</v>
      </c>
      <c r="U196" s="56">
        <f t="shared" si="159"/>
        <v>49</v>
      </c>
      <c r="V196" s="56">
        <f t="shared" si="152"/>
        <v>58</v>
      </c>
      <c r="W196" s="56">
        <f t="shared" si="153"/>
        <v>68</v>
      </c>
      <c r="X196" s="56">
        <f t="shared" si="154"/>
        <v>78</v>
      </c>
      <c r="Y196" s="57">
        <v>0.8</v>
      </c>
      <c r="Z196" s="56">
        <v>3</v>
      </c>
      <c r="AA196" s="56">
        <f t="shared" si="165"/>
        <v>226</v>
      </c>
      <c r="AB196" s="62">
        <v>1.68</v>
      </c>
      <c r="AC196" s="56">
        <f t="shared" si="166"/>
        <v>585</v>
      </c>
      <c r="AD196" s="62">
        <v>1.3</v>
      </c>
    </row>
    <row r="197" spans="1:30" x14ac:dyDescent="0.3">
      <c r="A197" s="51">
        <v>4046</v>
      </c>
      <c r="B197" s="51" t="s">
        <v>335</v>
      </c>
      <c r="C197" s="50">
        <v>9</v>
      </c>
      <c r="D197" s="91">
        <f t="shared" si="155"/>
        <v>260</v>
      </c>
      <c r="E197" s="50">
        <v>7</v>
      </c>
      <c r="F197" s="50">
        <v>3</v>
      </c>
      <c r="G197" s="52">
        <f t="shared" si="156"/>
        <v>930</v>
      </c>
      <c r="H197" s="56">
        <f t="shared" si="161"/>
        <v>930</v>
      </c>
      <c r="I197" s="56">
        <f t="shared" si="161"/>
        <v>1116</v>
      </c>
      <c r="J197" s="56">
        <f t="shared" si="161"/>
        <v>1302</v>
      </c>
      <c r="K197" s="56">
        <f t="shared" si="161"/>
        <v>1488</v>
      </c>
      <c r="L197" s="53"/>
      <c r="M197" s="54"/>
      <c r="N197" s="80">
        <f t="shared" si="163"/>
        <v>8370</v>
      </c>
      <c r="O197" s="55" t="s">
        <v>4</v>
      </c>
      <c r="P197" s="55">
        <v>16</v>
      </c>
      <c r="Q197" s="56">
        <f t="shared" si="162"/>
        <v>340</v>
      </c>
      <c r="R197" s="56">
        <f t="shared" si="164"/>
        <v>2</v>
      </c>
      <c r="S197" s="56">
        <f t="shared" si="158"/>
        <v>372</v>
      </c>
      <c r="T197" s="57">
        <v>1</v>
      </c>
      <c r="U197" s="56">
        <f t="shared" si="159"/>
        <v>49</v>
      </c>
      <c r="V197" s="56">
        <f t="shared" si="152"/>
        <v>59</v>
      </c>
      <c r="W197" s="56">
        <f t="shared" si="153"/>
        <v>69</v>
      </c>
      <c r="X197" s="56">
        <f t="shared" si="154"/>
        <v>79</v>
      </c>
      <c r="Y197" s="57">
        <v>0.8</v>
      </c>
      <c r="Z197" s="56">
        <v>3</v>
      </c>
      <c r="AA197" s="56">
        <f t="shared" si="165"/>
        <v>226</v>
      </c>
      <c r="AB197" s="62">
        <v>1.68</v>
      </c>
      <c r="AC197" s="56">
        <f t="shared" si="166"/>
        <v>585</v>
      </c>
      <c r="AD197" s="62">
        <v>1.3</v>
      </c>
    </row>
    <row r="198" spans="1:30" x14ac:dyDescent="0.3">
      <c r="A198" s="51">
        <v>4047</v>
      </c>
      <c r="B198" s="51" t="s">
        <v>336</v>
      </c>
      <c r="C198" s="50">
        <v>9</v>
      </c>
      <c r="D198" s="91">
        <f t="shared" si="155"/>
        <v>263</v>
      </c>
      <c r="E198" s="50">
        <v>7</v>
      </c>
      <c r="F198" s="50">
        <v>3</v>
      </c>
      <c r="G198" s="52">
        <f t="shared" si="156"/>
        <v>940</v>
      </c>
      <c r="H198" s="56">
        <f t="shared" si="161"/>
        <v>940</v>
      </c>
      <c r="I198" s="56">
        <f t="shared" si="161"/>
        <v>1128</v>
      </c>
      <c r="J198" s="56">
        <f t="shared" si="161"/>
        <v>1316</v>
      </c>
      <c r="K198" s="56">
        <f t="shared" si="161"/>
        <v>1504</v>
      </c>
      <c r="L198" s="53"/>
      <c r="M198" s="54"/>
      <c r="N198" s="80">
        <f t="shared" si="163"/>
        <v>8460</v>
      </c>
      <c r="O198" s="55" t="s">
        <v>4</v>
      </c>
      <c r="P198" s="55">
        <v>18</v>
      </c>
      <c r="Q198" s="56">
        <f t="shared" si="162"/>
        <v>340</v>
      </c>
      <c r="R198" s="56">
        <f t="shared" si="164"/>
        <v>2</v>
      </c>
      <c r="S198" s="56">
        <f t="shared" si="158"/>
        <v>376</v>
      </c>
      <c r="T198" s="57">
        <v>1</v>
      </c>
      <c r="U198" s="56">
        <f t="shared" si="159"/>
        <v>50</v>
      </c>
      <c r="V198" s="56">
        <f t="shared" si="152"/>
        <v>60</v>
      </c>
      <c r="W198" s="56">
        <f t="shared" si="153"/>
        <v>70</v>
      </c>
      <c r="X198" s="56">
        <f t="shared" si="154"/>
        <v>80</v>
      </c>
      <c r="Y198" s="57">
        <v>0.8</v>
      </c>
      <c r="Z198" s="56">
        <v>3</v>
      </c>
      <c r="AA198" s="56">
        <f t="shared" si="165"/>
        <v>226</v>
      </c>
      <c r="AB198" s="62">
        <v>1.68</v>
      </c>
      <c r="AC198" s="56">
        <f t="shared" si="166"/>
        <v>585</v>
      </c>
      <c r="AD198" s="62">
        <v>1.3</v>
      </c>
    </row>
    <row r="199" spans="1:30" x14ac:dyDescent="0.3">
      <c r="A199" s="51">
        <v>4048</v>
      </c>
      <c r="B199" s="51" t="s">
        <v>337</v>
      </c>
      <c r="C199" s="50">
        <v>9</v>
      </c>
      <c r="D199" s="91">
        <f t="shared" si="155"/>
        <v>266</v>
      </c>
      <c r="E199" s="50">
        <v>7</v>
      </c>
      <c r="F199" s="50">
        <v>3</v>
      </c>
      <c r="G199" s="52">
        <f t="shared" si="156"/>
        <v>950</v>
      </c>
      <c r="H199" s="56">
        <f t="shared" si="161"/>
        <v>950</v>
      </c>
      <c r="I199" s="56">
        <f t="shared" si="161"/>
        <v>1140</v>
      </c>
      <c r="J199" s="56">
        <f t="shared" si="161"/>
        <v>1330</v>
      </c>
      <c r="K199" s="56">
        <f t="shared" si="161"/>
        <v>1520</v>
      </c>
      <c r="L199" s="53"/>
      <c r="M199" s="54"/>
      <c r="N199" s="80">
        <f t="shared" si="163"/>
        <v>8550</v>
      </c>
      <c r="O199" s="55" t="s">
        <v>4</v>
      </c>
      <c r="P199" s="55">
        <v>20</v>
      </c>
      <c r="Q199" s="56">
        <f t="shared" si="162"/>
        <v>340</v>
      </c>
      <c r="R199" s="56">
        <f t="shared" si="164"/>
        <v>2</v>
      </c>
      <c r="S199" s="56">
        <f t="shared" si="158"/>
        <v>380</v>
      </c>
      <c r="T199" s="57">
        <v>1</v>
      </c>
      <c r="U199" s="56">
        <f t="shared" si="159"/>
        <v>50</v>
      </c>
      <c r="V199" s="56">
        <f t="shared" si="152"/>
        <v>60</v>
      </c>
      <c r="W199" s="56">
        <f t="shared" si="153"/>
        <v>70</v>
      </c>
      <c r="X199" s="56">
        <f t="shared" si="154"/>
        <v>81</v>
      </c>
      <c r="Y199" s="57">
        <v>0.8</v>
      </c>
      <c r="Z199" s="56">
        <v>3</v>
      </c>
      <c r="AA199" s="56">
        <f t="shared" si="165"/>
        <v>226</v>
      </c>
      <c r="AB199" s="62">
        <v>1.68</v>
      </c>
      <c r="AC199" s="56">
        <f t="shared" si="166"/>
        <v>585</v>
      </c>
      <c r="AD199" s="62">
        <v>1.3</v>
      </c>
    </row>
    <row r="200" spans="1:30" x14ac:dyDescent="0.3">
      <c r="A200" s="51">
        <v>4049</v>
      </c>
      <c r="B200" s="51" t="s">
        <v>338</v>
      </c>
      <c r="C200" s="50">
        <v>9</v>
      </c>
      <c r="D200" s="91">
        <f t="shared" si="155"/>
        <v>268</v>
      </c>
      <c r="E200" s="50">
        <v>7</v>
      </c>
      <c r="F200" s="50">
        <v>3</v>
      </c>
      <c r="G200" s="52">
        <f t="shared" si="156"/>
        <v>960</v>
      </c>
      <c r="H200" s="56">
        <f t="shared" si="161"/>
        <v>960</v>
      </c>
      <c r="I200" s="56">
        <f t="shared" si="161"/>
        <v>1152</v>
      </c>
      <c r="J200" s="56">
        <f t="shared" si="161"/>
        <v>1344</v>
      </c>
      <c r="K200" s="56">
        <f t="shared" si="161"/>
        <v>1536</v>
      </c>
      <c r="L200" s="53"/>
      <c r="M200" s="54"/>
      <c r="N200" s="80">
        <f t="shared" si="163"/>
        <v>8640</v>
      </c>
      <c r="O200" s="55" t="s">
        <v>4</v>
      </c>
      <c r="P200" s="55">
        <v>22</v>
      </c>
      <c r="Q200" s="56">
        <f t="shared" si="162"/>
        <v>340</v>
      </c>
      <c r="R200" s="56">
        <f t="shared" si="164"/>
        <v>2</v>
      </c>
      <c r="S200" s="56">
        <f t="shared" si="158"/>
        <v>384</v>
      </c>
      <c r="T200" s="57">
        <v>1</v>
      </c>
      <c r="U200" s="56">
        <f t="shared" si="159"/>
        <v>51</v>
      </c>
      <c r="V200" s="56">
        <f t="shared" si="152"/>
        <v>61</v>
      </c>
      <c r="W200" s="56">
        <f t="shared" si="153"/>
        <v>71</v>
      </c>
      <c r="X200" s="56">
        <f t="shared" si="154"/>
        <v>81</v>
      </c>
      <c r="Y200" s="57">
        <v>0.8</v>
      </c>
      <c r="Z200" s="56">
        <v>3</v>
      </c>
      <c r="AA200" s="56">
        <f t="shared" si="165"/>
        <v>226</v>
      </c>
      <c r="AB200" s="62">
        <v>1.68</v>
      </c>
      <c r="AC200" s="56">
        <f t="shared" si="166"/>
        <v>585</v>
      </c>
      <c r="AD200" s="62">
        <v>1.3</v>
      </c>
    </row>
    <row r="201" spans="1:30" x14ac:dyDescent="0.3">
      <c r="A201" s="65">
        <v>4050</v>
      </c>
      <c r="B201" s="65" t="s">
        <v>339</v>
      </c>
      <c r="C201" s="64">
        <v>9</v>
      </c>
      <c r="D201" s="92">
        <f t="shared" si="155"/>
        <v>271</v>
      </c>
      <c r="E201" s="64">
        <v>7</v>
      </c>
      <c r="F201" s="64">
        <v>3</v>
      </c>
      <c r="G201" s="70">
        <f t="shared" si="156"/>
        <v>970</v>
      </c>
      <c r="H201" s="71">
        <f t="shared" si="161"/>
        <v>970</v>
      </c>
      <c r="I201" s="71">
        <f t="shared" si="161"/>
        <v>1164</v>
      </c>
      <c r="J201" s="71">
        <f t="shared" si="161"/>
        <v>1358</v>
      </c>
      <c r="K201" s="71">
        <f t="shared" si="161"/>
        <v>1552</v>
      </c>
      <c r="L201" s="66"/>
      <c r="M201" s="67"/>
      <c r="N201" s="81">
        <f t="shared" si="163"/>
        <v>8730</v>
      </c>
      <c r="O201" s="68" t="s">
        <v>4</v>
      </c>
      <c r="P201" s="68">
        <v>24</v>
      </c>
      <c r="Q201" s="71">
        <f t="shared" si="162"/>
        <v>340</v>
      </c>
      <c r="R201" s="71">
        <f t="shared" si="164"/>
        <v>2</v>
      </c>
      <c r="S201" s="71">
        <f t="shared" si="158"/>
        <v>388</v>
      </c>
      <c r="T201" s="69">
        <v>1</v>
      </c>
      <c r="U201" s="71">
        <f t="shared" si="159"/>
        <v>51</v>
      </c>
      <c r="V201" s="71">
        <f t="shared" si="152"/>
        <v>62</v>
      </c>
      <c r="W201" s="71">
        <f t="shared" si="153"/>
        <v>72</v>
      </c>
      <c r="X201" s="71">
        <f t="shared" si="154"/>
        <v>82</v>
      </c>
      <c r="Y201" s="69">
        <v>0.8</v>
      </c>
      <c r="Z201" s="71">
        <v>4</v>
      </c>
      <c r="AA201" s="71">
        <f t="shared" si="165"/>
        <v>453</v>
      </c>
      <c r="AB201" s="62">
        <v>2.52</v>
      </c>
      <c r="AC201" s="71">
        <f t="shared" si="166"/>
        <v>877</v>
      </c>
      <c r="AD201" s="62">
        <v>1.9500000000000002</v>
      </c>
    </row>
    <row r="202" spans="1:30" x14ac:dyDescent="0.3">
      <c r="A202" s="38">
        <v>4051</v>
      </c>
      <c r="B202" s="38" t="s">
        <v>340</v>
      </c>
      <c r="C202" s="39">
        <v>9</v>
      </c>
      <c r="D202" s="90">
        <f t="shared" si="155"/>
        <v>274</v>
      </c>
      <c r="E202" s="39">
        <v>6</v>
      </c>
      <c r="F202" s="39">
        <v>3</v>
      </c>
      <c r="G202" s="40">
        <f t="shared" si="156"/>
        <v>980</v>
      </c>
      <c r="H202" s="41">
        <f t="shared" ref="H202:K221" si="167">INT(IFERROR(VLOOKUP(H$1,$AP:$AU,2,FALSE)*$G202,0))</f>
        <v>980</v>
      </c>
      <c r="I202" s="41">
        <f t="shared" si="167"/>
        <v>1176</v>
      </c>
      <c r="J202" s="41">
        <f t="shared" si="167"/>
        <v>1372</v>
      </c>
      <c r="K202" s="41">
        <f t="shared" si="167"/>
        <v>1568</v>
      </c>
      <c r="L202" s="42"/>
      <c r="M202" s="43"/>
      <c r="N202" s="79">
        <f t="shared" si="163"/>
        <v>8820</v>
      </c>
      <c r="O202" s="44" t="s">
        <v>4</v>
      </c>
      <c r="P202" s="44">
        <v>26</v>
      </c>
      <c r="Q202" s="45">
        <f t="shared" si="162"/>
        <v>340</v>
      </c>
      <c r="R202" s="45">
        <f t="shared" si="164"/>
        <v>2</v>
      </c>
      <c r="S202" s="45">
        <f t="shared" si="158"/>
        <v>392</v>
      </c>
      <c r="T202" s="46">
        <v>1</v>
      </c>
      <c r="U202" s="45">
        <f t="shared" si="159"/>
        <v>49</v>
      </c>
      <c r="V202" s="45">
        <f t="shared" si="152"/>
        <v>58</v>
      </c>
      <c r="W202" s="45">
        <f t="shared" si="153"/>
        <v>68</v>
      </c>
      <c r="X202" s="45">
        <f t="shared" si="154"/>
        <v>78</v>
      </c>
      <c r="Y202" s="46">
        <v>0.75</v>
      </c>
      <c r="Z202" s="45">
        <v>3</v>
      </c>
      <c r="AA202" s="45">
        <f t="shared" si="165"/>
        <v>243</v>
      </c>
      <c r="AB202" s="62">
        <v>1.7999999999999998</v>
      </c>
      <c r="AC202" s="45">
        <f t="shared" si="166"/>
        <v>585</v>
      </c>
      <c r="AD202" s="62">
        <v>1.3</v>
      </c>
    </row>
    <row r="203" spans="1:30" x14ac:dyDescent="0.3">
      <c r="A203" s="51">
        <v>4052</v>
      </c>
      <c r="B203" s="51" t="s">
        <v>343</v>
      </c>
      <c r="C203" s="50">
        <v>9</v>
      </c>
      <c r="D203" s="91">
        <f t="shared" si="155"/>
        <v>277</v>
      </c>
      <c r="E203" s="50">
        <v>6</v>
      </c>
      <c r="F203" s="50">
        <v>3</v>
      </c>
      <c r="G203" s="52">
        <f t="shared" si="156"/>
        <v>990</v>
      </c>
      <c r="H203" s="56">
        <f t="shared" si="167"/>
        <v>990</v>
      </c>
      <c r="I203" s="56">
        <f t="shared" si="167"/>
        <v>1188</v>
      </c>
      <c r="J203" s="56">
        <f t="shared" si="167"/>
        <v>1386</v>
      </c>
      <c r="K203" s="56">
        <f t="shared" si="167"/>
        <v>1584</v>
      </c>
      <c r="L203" s="53"/>
      <c r="M203" s="54"/>
      <c r="N203" s="80">
        <f t="shared" si="163"/>
        <v>8910</v>
      </c>
      <c r="O203" s="55" t="s">
        <v>4</v>
      </c>
      <c r="P203" s="55">
        <v>28</v>
      </c>
      <c r="Q203" s="56">
        <f t="shared" si="162"/>
        <v>340</v>
      </c>
      <c r="R203" s="56">
        <f t="shared" si="164"/>
        <v>2</v>
      </c>
      <c r="S203" s="56">
        <f t="shared" si="158"/>
        <v>396</v>
      </c>
      <c r="T203" s="57">
        <v>1</v>
      </c>
      <c r="U203" s="56">
        <f t="shared" si="159"/>
        <v>49</v>
      </c>
      <c r="V203" s="56">
        <f t="shared" si="152"/>
        <v>59</v>
      </c>
      <c r="W203" s="56">
        <f t="shared" si="153"/>
        <v>69</v>
      </c>
      <c r="X203" s="56">
        <f t="shared" si="154"/>
        <v>79</v>
      </c>
      <c r="Y203" s="57">
        <v>0.75</v>
      </c>
      <c r="Z203" s="56">
        <v>3</v>
      </c>
      <c r="AA203" s="56">
        <f t="shared" si="165"/>
        <v>243</v>
      </c>
      <c r="AB203" s="62">
        <v>1.7999999999999998</v>
      </c>
      <c r="AC203" s="56">
        <f t="shared" si="166"/>
        <v>585</v>
      </c>
      <c r="AD203" s="62">
        <v>1.3</v>
      </c>
    </row>
    <row r="204" spans="1:30" x14ac:dyDescent="0.3">
      <c r="A204" s="51">
        <v>4053</v>
      </c>
      <c r="B204" s="51" t="s">
        <v>344</v>
      </c>
      <c r="C204" s="50">
        <v>9</v>
      </c>
      <c r="D204" s="91">
        <f t="shared" si="155"/>
        <v>280</v>
      </c>
      <c r="E204" s="50">
        <v>6</v>
      </c>
      <c r="F204" s="50">
        <v>3</v>
      </c>
      <c r="G204" s="52">
        <f t="shared" si="156"/>
        <v>1000</v>
      </c>
      <c r="H204" s="56">
        <f t="shared" si="167"/>
        <v>1000</v>
      </c>
      <c r="I204" s="56">
        <f t="shared" si="167"/>
        <v>1200</v>
      </c>
      <c r="J204" s="56">
        <f t="shared" si="167"/>
        <v>1400</v>
      </c>
      <c r="K204" s="56">
        <f t="shared" si="167"/>
        <v>1600</v>
      </c>
      <c r="L204" s="53"/>
      <c r="M204" s="54"/>
      <c r="N204" s="80">
        <f t="shared" si="163"/>
        <v>9000</v>
      </c>
      <c r="O204" s="55" t="s">
        <v>4</v>
      </c>
      <c r="P204" s="55">
        <v>30</v>
      </c>
      <c r="Q204" s="56">
        <f t="shared" si="162"/>
        <v>340</v>
      </c>
      <c r="R204" s="56">
        <f t="shared" si="164"/>
        <v>2</v>
      </c>
      <c r="S204" s="56">
        <f t="shared" si="158"/>
        <v>400</v>
      </c>
      <c r="T204" s="57">
        <v>1</v>
      </c>
      <c r="U204" s="56">
        <f t="shared" si="159"/>
        <v>50</v>
      </c>
      <c r="V204" s="56">
        <f t="shared" si="152"/>
        <v>60</v>
      </c>
      <c r="W204" s="56">
        <f t="shared" si="153"/>
        <v>70</v>
      </c>
      <c r="X204" s="56">
        <f t="shared" si="154"/>
        <v>80</v>
      </c>
      <c r="Y204" s="57">
        <v>0.75</v>
      </c>
      <c r="Z204" s="56">
        <v>3</v>
      </c>
      <c r="AA204" s="56">
        <f t="shared" si="165"/>
        <v>243</v>
      </c>
      <c r="AB204" s="62">
        <v>1.7999999999999998</v>
      </c>
      <c r="AC204" s="56">
        <f t="shared" si="166"/>
        <v>585</v>
      </c>
      <c r="AD204" s="62">
        <v>1.3</v>
      </c>
    </row>
    <row r="205" spans="1:30" x14ac:dyDescent="0.3">
      <c r="A205" s="51">
        <v>4054</v>
      </c>
      <c r="B205" s="51" t="s">
        <v>345</v>
      </c>
      <c r="C205" s="50">
        <v>9</v>
      </c>
      <c r="D205" s="91">
        <f t="shared" si="155"/>
        <v>282</v>
      </c>
      <c r="E205" s="50">
        <v>6</v>
      </c>
      <c r="F205" s="50">
        <v>3</v>
      </c>
      <c r="G205" s="52">
        <f t="shared" si="156"/>
        <v>1010</v>
      </c>
      <c r="H205" s="56">
        <f t="shared" si="167"/>
        <v>1010</v>
      </c>
      <c r="I205" s="56">
        <f t="shared" si="167"/>
        <v>1212</v>
      </c>
      <c r="J205" s="56">
        <f t="shared" si="167"/>
        <v>1414</v>
      </c>
      <c r="K205" s="56">
        <f t="shared" si="167"/>
        <v>1616</v>
      </c>
      <c r="L205" s="53"/>
      <c r="M205" s="54"/>
      <c r="N205" s="80">
        <f t="shared" si="163"/>
        <v>9090</v>
      </c>
      <c r="O205" s="55" t="s">
        <v>4</v>
      </c>
      <c r="P205" s="55">
        <v>32</v>
      </c>
      <c r="Q205" s="56">
        <f t="shared" si="162"/>
        <v>340</v>
      </c>
      <c r="R205" s="56">
        <f t="shared" si="164"/>
        <v>2</v>
      </c>
      <c r="S205" s="56">
        <f t="shared" si="158"/>
        <v>404</v>
      </c>
      <c r="T205" s="57">
        <v>1</v>
      </c>
      <c r="U205" s="56">
        <f t="shared" si="159"/>
        <v>50</v>
      </c>
      <c r="V205" s="56">
        <f t="shared" si="152"/>
        <v>60</v>
      </c>
      <c r="W205" s="56">
        <f t="shared" si="153"/>
        <v>70</v>
      </c>
      <c r="X205" s="56">
        <f t="shared" si="154"/>
        <v>80</v>
      </c>
      <c r="Y205" s="57">
        <v>0.75</v>
      </c>
      <c r="Z205" s="56">
        <v>3</v>
      </c>
      <c r="AA205" s="56">
        <f t="shared" si="165"/>
        <v>243</v>
      </c>
      <c r="AB205" s="62">
        <v>1.7999999999999998</v>
      </c>
      <c r="AC205" s="56">
        <f t="shared" si="166"/>
        <v>585</v>
      </c>
      <c r="AD205" s="62">
        <v>1.3</v>
      </c>
    </row>
    <row r="206" spans="1:30" x14ac:dyDescent="0.3">
      <c r="A206" s="51">
        <v>4055</v>
      </c>
      <c r="B206" s="51" t="s">
        <v>346</v>
      </c>
      <c r="C206" s="50">
        <v>9</v>
      </c>
      <c r="D206" s="91">
        <f t="shared" si="155"/>
        <v>285</v>
      </c>
      <c r="E206" s="50">
        <v>6</v>
      </c>
      <c r="F206" s="50">
        <v>3</v>
      </c>
      <c r="G206" s="52">
        <f t="shared" si="156"/>
        <v>1020</v>
      </c>
      <c r="H206" s="56">
        <f t="shared" si="167"/>
        <v>1020</v>
      </c>
      <c r="I206" s="56">
        <f t="shared" si="167"/>
        <v>1224</v>
      </c>
      <c r="J206" s="56">
        <f t="shared" si="167"/>
        <v>1428</v>
      </c>
      <c r="K206" s="56">
        <f t="shared" si="167"/>
        <v>1632</v>
      </c>
      <c r="L206" s="53"/>
      <c r="M206" s="54"/>
      <c r="N206" s="80">
        <f t="shared" si="163"/>
        <v>9180</v>
      </c>
      <c r="O206" s="55" t="s">
        <v>4</v>
      </c>
      <c r="P206" s="55">
        <v>34</v>
      </c>
      <c r="Q206" s="56">
        <f t="shared" si="162"/>
        <v>340</v>
      </c>
      <c r="R206" s="56">
        <f t="shared" si="164"/>
        <v>2</v>
      </c>
      <c r="S206" s="56">
        <f t="shared" si="158"/>
        <v>408</v>
      </c>
      <c r="T206" s="57">
        <v>1</v>
      </c>
      <c r="U206" s="56">
        <f t="shared" si="159"/>
        <v>51</v>
      </c>
      <c r="V206" s="56">
        <f t="shared" si="152"/>
        <v>61</v>
      </c>
      <c r="W206" s="56">
        <f t="shared" si="153"/>
        <v>71</v>
      </c>
      <c r="X206" s="56">
        <f t="shared" si="154"/>
        <v>81</v>
      </c>
      <c r="Y206" s="57">
        <v>0.75</v>
      </c>
      <c r="Z206" s="56">
        <v>3</v>
      </c>
      <c r="AA206" s="56">
        <f t="shared" si="165"/>
        <v>243</v>
      </c>
      <c r="AB206" s="62">
        <v>1.7999999999999998</v>
      </c>
      <c r="AC206" s="56">
        <f t="shared" si="166"/>
        <v>585</v>
      </c>
      <c r="AD206" s="62">
        <v>1.3</v>
      </c>
    </row>
    <row r="207" spans="1:30" x14ac:dyDescent="0.3">
      <c r="A207" s="51">
        <v>4056</v>
      </c>
      <c r="B207" s="51" t="s">
        <v>347</v>
      </c>
      <c r="C207" s="50">
        <v>10</v>
      </c>
      <c r="D207" s="91">
        <f t="shared" si="155"/>
        <v>288</v>
      </c>
      <c r="E207" s="50">
        <v>6</v>
      </c>
      <c r="F207" s="50">
        <v>3</v>
      </c>
      <c r="G207" s="52">
        <f t="shared" si="156"/>
        <v>1030</v>
      </c>
      <c r="H207" s="56">
        <f t="shared" si="167"/>
        <v>1030</v>
      </c>
      <c r="I207" s="56">
        <f t="shared" si="167"/>
        <v>1236</v>
      </c>
      <c r="J207" s="56">
        <f t="shared" si="167"/>
        <v>1442</v>
      </c>
      <c r="K207" s="56">
        <f t="shared" si="167"/>
        <v>1648</v>
      </c>
      <c r="L207" s="53"/>
      <c r="M207" s="54"/>
      <c r="N207" s="80">
        <f t="shared" si="163"/>
        <v>10300</v>
      </c>
      <c r="O207" s="55" t="s">
        <v>4</v>
      </c>
      <c r="P207" s="55">
        <v>36</v>
      </c>
      <c r="Q207" s="56">
        <f t="shared" si="162"/>
        <v>340</v>
      </c>
      <c r="R207" s="56">
        <f t="shared" si="164"/>
        <v>2</v>
      </c>
      <c r="S207" s="56">
        <f t="shared" si="158"/>
        <v>412</v>
      </c>
      <c r="T207" s="57">
        <v>1</v>
      </c>
      <c r="U207" s="56">
        <f t="shared" si="159"/>
        <v>51</v>
      </c>
      <c r="V207" s="56">
        <f t="shared" si="152"/>
        <v>61</v>
      </c>
      <c r="W207" s="56">
        <f t="shared" si="153"/>
        <v>72</v>
      </c>
      <c r="X207" s="56">
        <f t="shared" si="154"/>
        <v>82</v>
      </c>
      <c r="Y207" s="57">
        <v>0.75</v>
      </c>
      <c r="Z207" s="56">
        <v>3</v>
      </c>
      <c r="AA207" s="56">
        <f t="shared" si="165"/>
        <v>270</v>
      </c>
      <c r="AB207" s="62">
        <v>1.7999999999999998</v>
      </c>
      <c r="AC207" s="56">
        <f t="shared" si="166"/>
        <v>650</v>
      </c>
      <c r="AD207" s="62">
        <v>1.3</v>
      </c>
    </row>
    <row r="208" spans="1:30" x14ac:dyDescent="0.3">
      <c r="A208" s="51">
        <v>4057</v>
      </c>
      <c r="B208" s="51" t="s">
        <v>348</v>
      </c>
      <c r="C208" s="50">
        <v>10</v>
      </c>
      <c r="D208" s="91">
        <f t="shared" si="155"/>
        <v>291</v>
      </c>
      <c r="E208" s="50">
        <v>6</v>
      </c>
      <c r="F208" s="50">
        <v>3</v>
      </c>
      <c r="G208" s="52">
        <f t="shared" si="156"/>
        <v>1040</v>
      </c>
      <c r="H208" s="56">
        <f t="shared" si="167"/>
        <v>1040</v>
      </c>
      <c r="I208" s="56">
        <f t="shared" si="167"/>
        <v>1248</v>
      </c>
      <c r="J208" s="56">
        <f t="shared" si="167"/>
        <v>1456</v>
      </c>
      <c r="K208" s="56">
        <f t="shared" si="167"/>
        <v>1664</v>
      </c>
      <c r="L208" s="53"/>
      <c r="M208" s="54"/>
      <c r="N208" s="80">
        <f t="shared" si="163"/>
        <v>10400</v>
      </c>
      <c r="O208" s="55" t="s">
        <v>4</v>
      </c>
      <c r="P208" s="55">
        <v>38</v>
      </c>
      <c r="Q208" s="56">
        <f t="shared" si="162"/>
        <v>340</v>
      </c>
      <c r="R208" s="56">
        <f t="shared" si="164"/>
        <v>2</v>
      </c>
      <c r="S208" s="56">
        <f t="shared" si="158"/>
        <v>416</v>
      </c>
      <c r="T208" s="57">
        <v>1</v>
      </c>
      <c r="U208" s="56">
        <f t="shared" si="159"/>
        <v>52</v>
      </c>
      <c r="V208" s="56">
        <f t="shared" si="152"/>
        <v>62</v>
      </c>
      <c r="W208" s="56">
        <f t="shared" si="153"/>
        <v>72</v>
      </c>
      <c r="X208" s="56">
        <f t="shared" si="154"/>
        <v>83</v>
      </c>
      <c r="Y208" s="57">
        <v>0.75</v>
      </c>
      <c r="Z208" s="56">
        <v>3</v>
      </c>
      <c r="AA208" s="56">
        <f t="shared" si="165"/>
        <v>270</v>
      </c>
      <c r="AB208" s="62">
        <v>1.7999999999999998</v>
      </c>
      <c r="AC208" s="56">
        <f t="shared" si="166"/>
        <v>650</v>
      </c>
      <c r="AD208" s="62">
        <v>1.3</v>
      </c>
    </row>
    <row r="209" spans="1:30" x14ac:dyDescent="0.3">
      <c r="A209" s="51">
        <v>4058</v>
      </c>
      <c r="B209" s="51" t="s">
        <v>349</v>
      </c>
      <c r="C209" s="50">
        <v>10</v>
      </c>
      <c r="D209" s="91">
        <f t="shared" si="155"/>
        <v>294</v>
      </c>
      <c r="E209" s="50">
        <v>6</v>
      </c>
      <c r="F209" s="50">
        <v>3</v>
      </c>
      <c r="G209" s="52">
        <f t="shared" si="156"/>
        <v>1050</v>
      </c>
      <c r="H209" s="56">
        <f t="shared" si="167"/>
        <v>1050</v>
      </c>
      <c r="I209" s="56">
        <f t="shared" si="167"/>
        <v>1260</v>
      </c>
      <c r="J209" s="56">
        <f t="shared" si="167"/>
        <v>1470</v>
      </c>
      <c r="K209" s="56">
        <f t="shared" si="167"/>
        <v>1680</v>
      </c>
      <c r="L209" s="53"/>
      <c r="M209" s="54"/>
      <c r="N209" s="80">
        <f t="shared" si="163"/>
        <v>10500</v>
      </c>
      <c r="O209" s="55" t="s">
        <v>4</v>
      </c>
      <c r="P209" s="55">
        <v>40</v>
      </c>
      <c r="Q209" s="56">
        <f t="shared" si="162"/>
        <v>340</v>
      </c>
      <c r="R209" s="56">
        <f t="shared" si="164"/>
        <v>2</v>
      </c>
      <c r="S209" s="56">
        <f t="shared" si="158"/>
        <v>420</v>
      </c>
      <c r="T209" s="57">
        <v>1</v>
      </c>
      <c r="U209" s="56">
        <f t="shared" si="159"/>
        <v>52</v>
      </c>
      <c r="V209" s="56">
        <f t="shared" si="152"/>
        <v>63</v>
      </c>
      <c r="W209" s="56">
        <f t="shared" si="153"/>
        <v>73</v>
      </c>
      <c r="X209" s="56">
        <f t="shared" si="154"/>
        <v>84</v>
      </c>
      <c r="Y209" s="57">
        <v>0.75</v>
      </c>
      <c r="Z209" s="56">
        <v>3</v>
      </c>
      <c r="AA209" s="56">
        <f t="shared" si="165"/>
        <v>270</v>
      </c>
      <c r="AB209" s="62">
        <v>1.7999999999999998</v>
      </c>
      <c r="AC209" s="56">
        <f t="shared" si="166"/>
        <v>650</v>
      </c>
      <c r="AD209" s="62">
        <v>1.3</v>
      </c>
    </row>
    <row r="210" spans="1:30" x14ac:dyDescent="0.3">
      <c r="A210" s="51">
        <v>4059</v>
      </c>
      <c r="B210" s="51" t="s">
        <v>350</v>
      </c>
      <c r="C210" s="50">
        <v>10</v>
      </c>
      <c r="D210" s="91">
        <f t="shared" si="155"/>
        <v>296</v>
      </c>
      <c r="E210" s="50">
        <v>6</v>
      </c>
      <c r="F210" s="50">
        <v>3</v>
      </c>
      <c r="G210" s="52">
        <f t="shared" si="156"/>
        <v>1060</v>
      </c>
      <c r="H210" s="56">
        <f t="shared" si="167"/>
        <v>1060</v>
      </c>
      <c r="I210" s="56">
        <f t="shared" si="167"/>
        <v>1272</v>
      </c>
      <c r="J210" s="56">
        <f t="shared" si="167"/>
        <v>1484</v>
      </c>
      <c r="K210" s="56">
        <f t="shared" si="167"/>
        <v>1696</v>
      </c>
      <c r="L210" s="53"/>
      <c r="M210" s="54"/>
      <c r="N210" s="80">
        <f t="shared" si="163"/>
        <v>10600</v>
      </c>
      <c r="O210" s="55" t="s">
        <v>4</v>
      </c>
      <c r="P210" s="55">
        <v>42</v>
      </c>
      <c r="Q210" s="56">
        <f t="shared" si="162"/>
        <v>340</v>
      </c>
      <c r="R210" s="56">
        <f t="shared" si="164"/>
        <v>2</v>
      </c>
      <c r="S210" s="56">
        <f t="shared" si="158"/>
        <v>424</v>
      </c>
      <c r="T210" s="57">
        <v>1</v>
      </c>
      <c r="U210" s="56">
        <f t="shared" si="159"/>
        <v>53</v>
      </c>
      <c r="V210" s="56">
        <f t="shared" si="152"/>
        <v>63</v>
      </c>
      <c r="W210" s="56">
        <f t="shared" si="153"/>
        <v>74</v>
      </c>
      <c r="X210" s="56">
        <f t="shared" si="154"/>
        <v>84</v>
      </c>
      <c r="Y210" s="57">
        <v>0.75</v>
      </c>
      <c r="Z210" s="56">
        <v>3</v>
      </c>
      <c r="AA210" s="56">
        <f t="shared" si="165"/>
        <v>270</v>
      </c>
      <c r="AB210" s="62">
        <v>1.7999999999999998</v>
      </c>
      <c r="AC210" s="56">
        <f t="shared" si="166"/>
        <v>650</v>
      </c>
      <c r="AD210" s="62">
        <v>1.3</v>
      </c>
    </row>
    <row r="211" spans="1:30" x14ac:dyDescent="0.3">
      <c r="A211" s="65">
        <v>4060</v>
      </c>
      <c r="B211" s="65" t="s">
        <v>351</v>
      </c>
      <c r="C211" s="64">
        <v>10</v>
      </c>
      <c r="D211" s="92">
        <f t="shared" si="155"/>
        <v>299</v>
      </c>
      <c r="E211" s="64">
        <v>6</v>
      </c>
      <c r="F211" s="64">
        <v>3</v>
      </c>
      <c r="G211" s="70">
        <f t="shared" si="156"/>
        <v>1070</v>
      </c>
      <c r="H211" s="71">
        <f t="shared" si="167"/>
        <v>1070</v>
      </c>
      <c r="I211" s="71">
        <f t="shared" si="167"/>
        <v>1284</v>
      </c>
      <c r="J211" s="71">
        <f t="shared" si="167"/>
        <v>1498</v>
      </c>
      <c r="K211" s="71">
        <f t="shared" si="167"/>
        <v>1712</v>
      </c>
      <c r="L211" s="66"/>
      <c r="M211" s="67"/>
      <c r="N211" s="81">
        <f t="shared" si="163"/>
        <v>10700</v>
      </c>
      <c r="O211" s="68" t="s">
        <v>4</v>
      </c>
      <c r="P211" s="68">
        <v>44</v>
      </c>
      <c r="Q211" s="71">
        <f t="shared" si="162"/>
        <v>340</v>
      </c>
      <c r="R211" s="71">
        <f t="shared" si="164"/>
        <v>2</v>
      </c>
      <c r="S211" s="71">
        <f t="shared" si="158"/>
        <v>428</v>
      </c>
      <c r="T211" s="69">
        <v>1</v>
      </c>
      <c r="U211" s="71">
        <f t="shared" si="159"/>
        <v>53</v>
      </c>
      <c r="V211" s="71">
        <f t="shared" si="152"/>
        <v>64</v>
      </c>
      <c r="W211" s="71">
        <f t="shared" si="153"/>
        <v>74</v>
      </c>
      <c r="X211" s="71">
        <f t="shared" si="154"/>
        <v>85</v>
      </c>
      <c r="Y211" s="69">
        <v>0.75</v>
      </c>
      <c r="Z211" s="71">
        <v>4</v>
      </c>
      <c r="AA211" s="71">
        <f t="shared" si="165"/>
        <v>540</v>
      </c>
      <c r="AB211" s="62">
        <v>2.6999999999999997</v>
      </c>
      <c r="AC211" s="71">
        <f t="shared" si="166"/>
        <v>975</v>
      </c>
      <c r="AD211" s="62">
        <v>1.9500000000000002</v>
      </c>
    </row>
    <row r="212" spans="1:30" x14ac:dyDescent="0.3">
      <c r="A212" s="38">
        <v>4061</v>
      </c>
      <c r="B212" s="38" t="s">
        <v>341</v>
      </c>
      <c r="C212" s="39">
        <v>10</v>
      </c>
      <c r="D212" s="90">
        <f t="shared" si="155"/>
        <v>302</v>
      </c>
      <c r="E212" s="39">
        <v>6</v>
      </c>
      <c r="F212" s="39">
        <v>3</v>
      </c>
      <c r="G212" s="40">
        <f t="shared" si="156"/>
        <v>1080</v>
      </c>
      <c r="H212" s="41">
        <f t="shared" si="167"/>
        <v>1080</v>
      </c>
      <c r="I212" s="41">
        <f t="shared" si="167"/>
        <v>1296</v>
      </c>
      <c r="J212" s="41">
        <f t="shared" si="167"/>
        <v>1512</v>
      </c>
      <c r="K212" s="41">
        <f t="shared" si="167"/>
        <v>1728</v>
      </c>
      <c r="L212" s="42"/>
      <c r="M212" s="43"/>
      <c r="N212" s="79">
        <f t="shared" si="163"/>
        <v>10800</v>
      </c>
      <c r="O212" s="44" t="s">
        <v>4</v>
      </c>
      <c r="P212" s="44">
        <v>46</v>
      </c>
      <c r="Q212" s="45">
        <f t="shared" si="162"/>
        <v>340</v>
      </c>
      <c r="R212" s="45">
        <f t="shared" si="164"/>
        <v>2</v>
      </c>
      <c r="S212" s="45">
        <f t="shared" si="158"/>
        <v>432</v>
      </c>
      <c r="T212" s="46">
        <v>1</v>
      </c>
      <c r="U212" s="45">
        <f t="shared" si="159"/>
        <v>50</v>
      </c>
      <c r="V212" s="45">
        <f t="shared" si="152"/>
        <v>60</v>
      </c>
      <c r="W212" s="45">
        <f t="shared" si="153"/>
        <v>70</v>
      </c>
      <c r="X212" s="45">
        <f t="shared" si="154"/>
        <v>80</v>
      </c>
      <c r="Y212" s="46">
        <v>0.7</v>
      </c>
      <c r="Z212" s="45">
        <v>3</v>
      </c>
      <c r="AA212" s="45">
        <f t="shared" si="165"/>
        <v>288</v>
      </c>
      <c r="AB212" s="62">
        <v>1.92</v>
      </c>
      <c r="AC212" s="45">
        <f t="shared" si="166"/>
        <v>650</v>
      </c>
      <c r="AD212" s="62">
        <v>1.3</v>
      </c>
    </row>
    <row r="213" spans="1:30" x14ac:dyDescent="0.3">
      <c r="A213" s="51">
        <v>4062</v>
      </c>
      <c r="B213" s="51" t="s">
        <v>352</v>
      </c>
      <c r="C213" s="50">
        <v>10</v>
      </c>
      <c r="D213" s="91">
        <f t="shared" si="155"/>
        <v>305</v>
      </c>
      <c r="E213" s="50">
        <v>6</v>
      </c>
      <c r="F213" s="50">
        <v>3</v>
      </c>
      <c r="G213" s="52">
        <f t="shared" si="156"/>
        <v>1090</v>
      </c>
      <c r="H213" s="56">
        <f t="shared" si="167"/>
        <v>1090</v>
      </c>
      <c r="I213" s="56">
        <f t="shared" si="167"/>
        <v>1308</v>
      </c>
      <c r="J213" s="56">
        <f t="shared" si="167"/>
        <v>1526</v>
      </c>
      <c r="K213" s="56">
        <f t="shared" si="167"/>
        <v>1744</v>
      </c>
      <c r="L213" s="53"/>
      <c r="M213" s="54"/>
      <c r="N213" s="80">
        <f t="shared" si="163"/>
        <v>10900</v>
      </c>
      <c r="O213" s="55" t="s">
        <v>4</v>
      </c>
      <c r="P213" s="55">
        <v>48</v>
      </c>
      <c r="Q213" s="56">
        <f t="shared" si="162"/>
        <v>340</v>
      </c>
      <c r="R213" s="56">
        <f t="shared" si="164"/>
        <v>2</v>
      </c>
      <c r="S213" s="56">
        <f t="shared" si="158"/>
        <v>436</v>
      </c>
      <c r="T213" s="57">
        <v>1</v>
      </c>
      <c r="U213" s="56">
        <f t="shared" si="159"/>
        <v>50</v>
      </c>
      <c r="V213" s="56">
        <f t="shared" ref="V213:V301" si="168">INT((I213/15)*$Y213)</f>
        <v>61</v>
      </c>
      <c r="W213" s="56">
        <f t="shared" ref="W213:W301" si="169">INT((J213/15)*$Y213)</f>
        <v>71</v>
      </c>
      <c r="X213" s="56">
        <f t="shared" ref="X213:X301" si="170">INT((K213/15)*$Y213)</f>
        <v>81</v>
      </c>
      <c r="Y213" s="57">
        <v>0.7</v>
      </c>
      <c r="Z213" s="56">
        <v>3</v>
      </c>
      <c r="AA213" s="56">
        <f t="shared" si="165"/>
        <v>288</v>
      </c>
      <c r="AB213" s="62">
        <v>1.92</v>
      </c>
      <c r="AC213" s="56">
        <f t="shared" si="166"/>
        <v>650</v>
      </c>
      <c r="AD213" s="62">
        <v>1.3</v>
      </c>
    </row>
    <row r="214" spans="1:30" x14ac:dyDescent="0.3">
      <c r="A214" s="51">
        <v>4063</v>
      </c>
      <c r="B214" s="51" t="s">
        <v>353</v>
      </c>
      <c r="C214" s="50">
        <v>10</v>
      </c>
      <c r="D214" s="91">
        <f t="shared" si="155"/>
        <v>308</v>
      </c>
      <c r="E214" s="50">
        <v>6</v>
      </c>
      <c r="F214" s="50">
        <v>3</v>
      </c>
      <c r="G214" s="52">
        <f t="shared" si="156"/>
        <v>1100</v>
      </c>
      <c r="H214" s="56">
        <f t="shared" si="167"/>
        <v>1100</v>
      </c>
      <c r="I214" s="56">
        <f t="shared" si="167"/>
        <v>1320</v>
      </c>
      <c r="J214" s="56">
        <f t="shared" si="167"/>
        <v>1540</v>
      </c>
      <c r="K214" s="56">
        <f t="shared" si="167"/>
        <v>1760</v>
      </c>
      <c r="L214" s="53"/>
      <c r="M214" s="54"/>
      <c r="N214" s="80">
        <f t="shared" si="163"/>
        <v>11000</v>
      </c>
      <c r="O214" s="55" t="s">
        <v>4</v>
      </c>
      <c r="P214" s="55">
        <v>50</v>
      </c>
      <c r="Q214" s="56">
        <f t="shared" si="162"/>
        <v>340</v>
      </c>
      <c r="R214" s="56">
        <f t="shared" si="164"/>
        <v>2</v>
      </c>
      <c r="S214" s="56">
        <f t="shared" si="158"/>
        <v>440</v>
      </c>
      <c r="T214" s="57">
        <v>1</v>
      </c>
      <c r="U214" s="56">
        <f t="shared" si="159"/>
        <v>51</v>
      </c>
      <c r="V214" s="56">
        <f t="shared" si="168"/>
        <v>61</v>
      </c>
      <c r="W214" s="56">
        <f t="shared" si="169"/>
        <v>71</v>
      </c>
      <c r="X214" s="56">
        <f t="shared" si="170"/>
        <v>82</v>
      </c>
      <c r="Y214" s="57">
        <v>0.7</v>
      </c>
      <c r="Z214" s="56">
        <v>3</v>
      </c>
      <c r="AA214" s="56">
        <f t="shared" si="165"/>
        <v>288</v>
      </c>
      <c r="AB214" s="62">
        <v>1.92</v>
      </c>
      <c r="AC214" s="56">
        <f t="shared" si="166"/>
        <v>650</v>
      </c>
      <c r="AD214" s="62">
        <v>1.3</v>
      </c>
    </row>
    <row r="215" spans="1:30" x14ac:dyDescent="0.3">
      <c r="A215" s="51">
        <v>4064</v>
      </c>
      <c r="B215" s="51" t="s">
        <v>354</v>
      </c>
      <c r="C215" s="50">
        <v>10</v>
      </c>
      <c r="D215" s="91">
        <f t="shared" si="155"/>
        <v>310</v>
      </c>
      <c r="E215" s="50">
        <v>6</v>
      </c>
      <c r="F215" s="50">
        <v>3</v>
      </c>
      <c r="G215" s="52">
        <f t="shared" si="156"/>
        <v>1110</v>
      </c>
      <c r="H215" s="56">
        <f t="shared" si="167"/>
        <v>1110</v>
      </c>
      <c r="I215" s="56">
        <f t="shared" si="167"/>
        <v>1332</v>
      </c>
      <c r="J215" s="56">
        <f t="shared" si="167"/>
        <v>1554</v>
      </c>
      <c r="K215" s="56">
        <f t="shared" si="167"/>
        <v>1776</v>
      </c>
      <c r="L215" s="53"/>
      <c r="M215" s="54"/>
      <c r="N215" s="80">
        <f t="shared" si="163"/>
        <v>11100</v>
      </c>
      <c r="O215" s="55" t="s">
        <v>4</v>
      </c>
      <c r="P215" s="55">
        <v>52</v>
      </c>
      <c r="Q215" s="56">
        <f t="shared" si="162"/>
        <v>340</v>
      </c>
      <c r="R215" s="56">
        <f t="shared" si="164"/>
        <v>2</v>
      </c>
      <c r="S215" s="56">
        <f t="shared" si="158"/>
        <v>444</v>
      </c>
      <c r="T215" s="57">
        <v>1</v>
      </c>
      <c r="U215" s="56">
        <f t="shared" si="159"/>
        <v>51</v>
      </c>
      <c r="V215" s="56">
        <f t="shared" si="168"/>
        <v>62</v>
      </c>
      <c r="W215" s="56">
        <f t="shared" si="169"/>
        <v>72</v>
      </c>
      <c r="X215" s="56">
        <f t="shared" si="170"/>
        <v>82</v>
      </c>
      <c r="Y215" s="57">
        <v>0.7</v>
      </c>
      <c r="Z215" s="56">
        <v>3</v>
      </c>
      <c r="AA215" s="56">
        <f t="shared" si="165"/>
        <v>288</v>
      </c>
      <c r="AB215" s="62">
        <v>1.92</v>
      </c>
      <c r="AC215" s="56">
        <f t="shared" si="166"/>
        <v>650</v>
      </c>
      <c r="AD215" s="62">
        <v>1.3</v>
      </c>
    </row>
    <row r="216" spans="1:30" x14ac:dyDescent="0.3">
      <c r="A216" s="51">
        <v>4065</v>
      </c>
      <c r="B216" s="51" t="s">
        <v>355</v>
      </c>
      <c r="C216" s="50">
        <v>10</v>
      </c>
      <c r="D216" s="91">
        <f t="shared" si="155"/>
        <v>313</v>
      </c>
      <c r="E216" s="50">
        <v>6</v>
      </c>
      <c r="F216" s="50">
        <v>3</v>
      </c>
      <c r="G216" s="52">
        <f t="shared" si="156"/>
        <v>1120</v>
      </c>
      <c r="H216" s="56">
        <f t="shared" si="167"/>
        <v>1120</v>
      </c>
      <c r="I216" s="56">
        <f t="shared" si="167"/>
        <v>1344</v>
      </c>
      <c r="J216" s="56">
        <f t="shared" si="167"/>
        <v>1568</v>
      </c>
      <c r="K216" s="56">
        <f t="shared" si="167"/>
        <v>1792</v>
      </c>
      <c r="L216" s="53"/>
      <c r="M216" s="54"/>
      <c r="N216" s="80">
        <f t="shared" si="163"/>
        <v>11200</v>
      </c>
      <c r="O216" s="55" t="s">
        <v>4</v>
      </c>
      <c r="P216" s="55">
        <v>54</v>
      </c>
      <c r="Q216" s="56">
        <f t="shared" si="162"/>
        <v>340</v>
      </c>
      <c r="R216" s="56">
        <f t="shared" si="164"/>
        <v>2</v>
      </c>
      <c r="S216" s="56">
        <f t="shared" si="158"/>
        <v>448</v>
      </c>
      <c r="T216" s="57">
        <v>1</v>
      </c>
      <c r="U216" s="56">
        <f t="shared" si="159"/>
        <v>52</v>
      </c>
      <c r="V216" s="56">
        <f t="shared" si="168"/>
        <v>62</v>
      </c>
      <c r="W216" s="56">
        <f t="shared" si="169"/>
        <v>73</v>
      </c>
      <c r="X216" s="56">
        <f t="shared" si="170"/>
        <v>83</v>
      </c>
      <c r="Y216" s="57">
        <v>0.7</v>
      </c>
      <c r="Z216" s="56">
        <v>3</v>
      </c>
      <c r="AA216" s="56">
        <f t="shared" si="165"/>
        <v>288</v>
      </c>
      <c r="AB216" s="62">
        <v>1.92</v>
      </c>
      <c r="AC216" s="56">
        <f t="shared" si="166"/>
        <v>650</v>
      </c>
      <c r="AD216" s="62">
        <v>1.3</v>
      </c>
    </row>
    <row r="217" spans="1:30" x14ac:dyDescent="0.3">
      <c r="A217" s="51">
        <v>4066</v>
      </c>
      <c r="B217" s="51" t="s">
        <v>356</v>
      </c>
      <c r="C217" s="50">
        <v>10</v>
      </c>
      <c r="D217" s="91">
        <f t="shared" si="155"/>
        <v>316</v>
      </c>
      <c r="E217" s="50">
        <v>6</v>
      </c>
      <c r="F217" s="50">
        <v>3</v>
      </c>
      <c r="G217" s="52">
        <f t="shared" si="156"/>
        <v>1130</v>
      </c>
      <c r="H217" s="56">
        <f t="shared" si="167"/>
        <v>1130</v>
      </c>
      <c r="I217" s="56">
        <f t="shared" si="167"/>
        <v>1356</v>
      </c>
      <c r="J217" s="56">
        <f t="shared" si="167"/>
        <v>1582</v>
      </c>
      <c r="K217" s="56">
        <f t="shared" si="167"/>
        <v>1808</v>
      </c>
      <c r="L217" s="53"/>
      <c r="M217" s="54"/>
      <c r="N217" s="80">
        <f t="shared" si="163"/>
        <v>11300</v>
      </c>
      <c r="O217" s="55" t="s">
        <v>4</v>
      </c>
      <c r="P217" s="55">
        <v>56</v>
      </c>
      <c r="Q217" s="56">
        <f t="shared" ref="Q217:Q248" si="171">HLOOKUP(O217,$AG$1:$AN$3,2,FALSE)</f>
        <v>340</v>
      </c>
      <c r="R217" s="56">
        <f t="shared" si="164"/>
        <v>2</v>
      </c>
      <c r="S217" s="56">
        <f t="shared" ref="S217:S293" si="172">INT((Q217+(P217*R217))*T217)</f>
        <v>452</v>
      </c>
      <c r="T217" s="57">
        <v>1</v>
      </c>
      <c r="U217" s="56">
        <f t="shared" si="159"/>
        <v>52</v>
      </c>
      <c r="V217" s="56">
        <f t="shared" si="168"/>
        <v>63</v>
      </c>
      <c r="W217" s="56">
        <f t="shared" si="169"/>
        <v>73</v>
      </c>
      <c r="X217" s="56">
        <f t="shared" si="170"/>
        <v>84</v>
      </c>
      <c r="Y217" s="57">
        <v>0.7</v>
      </c>
      <c r="Z217" s="56">
        <v>3</v>
      </c>
      <c r="AA217" s="56">
        <f t="shared" si="165"/>
        <v>288</v>
      </c>
      <c r="AB217" s="62">
        <v>1.92</v>
      </c>
      <c r="AC217" s="56">
        <f t="shared" si="166"/>
        <v>650</v>
      </c>
      <c r="AD217" s="62">
        <v>1.3</v>
      </c>
    </row>
    <row r="218" spans="1:30" x14ac:dyDescent="0.3">
      <c r="A218" s="51">
        <v>4067</v>
      </c>
      <c r="B218" s="51" t="s">
        <v>357</v>
      </c>
      <c r="C218" s="50">
        <v>10</v>
      </c>
      <c r="D218" s="91">
        <f t="shared" si="155"/>
        <v>319</v>
      </c>
      <c r="E218" s="50">
        <v>6</v>
      </c>
      <c r="F218" s="50">
        <v>3</v>
      </c>
      <c r="G218" s="52">
        <f t="shared" si="156"/>
        <v>1140</v>
      </c>
      <c r="H218" s="56">
        <f t="shared" si="167"/>
        <v>1140</v>
      </c>
      <c r="I218" s="56">
        <f t="shared" si="167"/>
        <v>1368</v>
      </c>
      <c r="J218" s="56">
        <f t="shared" si="167"/>
        <v>1596</v>
      </c>
      <c r="K218" s="56">
        <f t="shared" si="167"/>
        <v>1824</v>
      </c>
      <c r="L218" s="53"/>
      <c r="M218" s="54"/>
      <c r="N218" s="80">
        <f t="shared" si="163"/>
        <v>11400</v>
      </c>
      <c r="O218" s="55" t="s">
        <v>4</v>
      </c>
      <c r="P218" s="55">
        <v>58</v>
      </c>
      <c r="Q218" s="56">
        <f t="shared" si="171"/>
        <v>340</v>
      </c>
      <c r="R218" s="56">
        <f t="shared" si="164"/>
        <v>2</v>
      </c>
      <c r="S218" s="56">
        <f t="shared" si="172"/>
        <v>456</v>
      </c>
      <c r="T218" s="57">
        <v>1</v>
      </c>
      <c r="U218" s="56">
        <f t="shared" si="159"/>
        <v>53</v>
      </c>
      <c r="V218" s="56">
        <f t="shared" si="168"/>
        <v>63</v>
      </c>
      <c r="W218" s="56">
        <f t="shared" si="169"/>
        <v>74</v>
      </c>
      <c r="X218" s="56">
        <f t="shared" si="170"/>
        <v>85</v>
      </c>
      <c r="Y218" s="57">
        <v>0.7</v>
      </c>
      <c r="Z218" s="56">
        <v>3</v>
      </c>
      <c r="AA218" s="56">
        <f t="shared" si="165"/>
        <v>288</v>
      </c>
      <c r="AB218" s="62">
        <v>1.92</v>
      </c>
      <c r="AC218" s="56">
        <f t="shared" si="166"/>
        <v>650</v>
      </c>
      <c r="AD218" s="62">
        <v>1.3</v>
      </c>
    </row>
    <row r="219" spans="1:30" x14ac:dyDescent="0.3">
      <c r="A219" s="51">
        <v>4068</v>
      </c>
      <c r="B219" s="51" t="s">
        <v>358</v>
      </c>
      <c r="C219" s="50">
        <v>10</v>
      </c>
      <c r="D219" s="91">
        <f t="shared" si="155"/>
        <v>322</v>
      </c>
      <c r="E219" s="50">
        <v>6</v>
      </c>
      <c r="F219" s="50">
        <v>3</v>
      </c>
      <c r="G219" s="52">
        <f t="shared" si="156"/>
        <v>1150</v>
      </c>
      <c r="H219" s="56">
        <f t="shared" si="167"/>
        <v>1150</v>
      </c>
      <c r="I219" s="56">
        <f t="shared" si="167"/>
        <v>1380</v>
      </c>
      <c r="J219" s="56">
        <f t="shared" si="167"/>
        <v>1610</v>
      </c>
      <c r="K219" s="56">
        <f t="shared" si="167"/>
        <v>1840</v>
      </c>
      <c r="L219" s="53"/>
      <c r="M219" s="54"/>
      <c r="N219" s="80">
        <f t="shared" si="163"/>
        <v>11500</v>
      </c>
      <c r="O219" s="55" t="s">
        <v>4</v>
      </c>
      <c r="P219" s="55">
        <v>60</v>
      </c>
      <c r="Q219" s="56">
        <f t="shared" si="171"/>
        <v>340</v>
      </c>
      <c r="R219" s="56">
        <f t="shared" si="164"/>
        <v>2</v>
      </c>
      <c r="S219" s="56">
        <f t="shared" si="172"/>
        <v>460</v>
      </c>
      <c r="T219" s="57">
        <v>1</v>
      </c>
      <c r="U219" s="56">
        <f t="shared" si="159"/>
        <v>53</v>
      </c>
      <c r="V219" s="56">
        <f t="shared" si="168"/>
        <v>64</v>
      </c>
      <c r="W219" s="56">
        <f t="shared" si="169"/>
        <v>75</v>
      </c>
      <c r="X219" s="56">
        <f t="shared" si="170"/>
        <v>85</v>
      </c>
      <c r="Y219" s="57">
        <v>0.7</v>
      </c>
      <c r="Z219" s="56">
        <v>3</v>
      </c>
      <c r="AA219" s="56">
        <f t="shared" si="165"/>
        <v>288</v>
      </c>
      <c r="AB219" s="62">
        <v>1.92</v>
      </c>
      <c r="AC219" s="56">
        <f t="shared" si="166"/>
        <v>650</v>
      </c>
      <c r="AD219" s="62">
        <v>1.3</v>
      </c>
    </row>
    <row r="220" spans="1:30" x14ac:dyDescent="0.3">
      <c r="A220" s="51">
        <v>4069</v>
      </c>
      <c r="B220" s="51" t="s">
        <v>359</v>
      </c>
      <c r="C220" s="50">
        <v>10</v>
      </c>
      <c r="D220" s="91">
        <f t="shared" si="155"/>
        <v>324</v>
      </c>
      <c r="E220" s="50">
        <v>6</v>
      </c>
      <c r="F220" s="50">
        <v>3</v>
      </c>
      <c r="G220" s="52">
        <f t="shared" si="156"/>
        <v>1160</v>
      </c>
      <c r="H220" s="56">
        <f t="shared" si="167"/>
        <v>1160</v>
      </c>
      <c r="I220" s="56">
        <f t="shared" si="167"/>
        <v>1392</v>
      </c>
      <c r="J220" s="56">
        <f t="shared" si="167"/>
        <v>1624</v>
      </c>
      <c r="K220" s="56">
        <f t="shared" si="167"/>
        <v>1856</v>
      </c>
      <c r="L220" s="53"/>
      <c r="M220" s="54"/>
      <c r="N220" s="80">
        <f t="shared" si="163"/>
        <v>11600</v>
      </c>
      <c r="O220" s="55" t="s">
        <v>4</v>
      </c>
      <c r="P220" s="55">
        <v>62</v>
      </c>
      <c r="Q220" s="56">
        <f t="shared" si="171"/>
        <v>340</v>
      </c>
      <c r="R220" s="56">
        <f t="shared" si="164"/>
        <v>2</v>
      </c>
      <c r="S220" s="56">
        <f t="shared" si="172"/>
        <v>464</v>
      </c>
      <c r="T220" s="57">
        <v>1</v>
      </c>
      <c r="U220" s="56">
        <f t="shared" si="159"/>
        <v>54</v>
      </c>
      <c r="V220" s="56">
        <f t="shared" si="168"/>
        <v>64</v>
      </c>
      <c r="W220" s="56">
        <f t="shared" si="169"/>
        <v>75</v>
      </c>
      <c r="X220" s="56">
        <f t="shared" si="170"/>
        <v>86</v>
      </c>
      <c r="Y220" s="57">
        <v>0.7</v>
      </c>
      <c r="Z220" s="56">
        <v>3</v>
      </c>
      <c r="AA220" s="56">
        <f t="shared" si="165"/>
        <v>288</v>
      </c>
      <c r="AB220" s="62">
        <v>1.92</v>
      </c>
      <c r="AC220" s="56">
        <f t="shared" si="166"/>
        <v>650</v>
      </c>
      <c r="AD220" s="62">
        <v>1.3</v>
      </c>
    </row>
    <row r="221" spans="1:30" x14ac:dyDescent="0.3">
      <c r="A221" s="65">
        <v>4070</v>
      </c>
      <c r="B221" s="65" t="s">
        <v>360</v>
      </c>
      <c r="C221" s="64">
        <v>10</v>
      </c>
      <c r="D221" s="92">
        <f t="shared" si="155"/>
        <v>327</v>
      </c>
      <c r="E221" s="64">
        <v>6</v>
      </c>
      <c r="F221" s="64">
        <v>3</v>
      </c>
      <c r="G221" s="70">
        <f t="shared" si="156"/>
        <v>1170</v>
      </c>
      <c r="H221" s="71">
        <f t="shared" si="167"/>
        <v>1170</v>
      </c>
      <c r="I221" s="71">
        <f t="shared" si="167"/>
        <v>1404</v>
      </c>
      <c r="J221" s="71">
        <f t="shared" si="167"/>
        <v>1638</v>
      </c>
      <c r="K221" s="71">
        <f t="shared" si="167"/>
        <v>1872</v>
      </c>
      <c r="L221" s="66"/>
      <c r="M221" s="67"/>
      <c r="N221" s="81">
        <f t="shared" si="163"/>
        <v>11700</v>
      </c>
      <c r="O221" s="68" t="s">
        <v>4</v>
      </c>
      <c r="P221" s="68">
        <v>64</v>
      </c>
      <c r="Q221" s="71">
        <f t="shared" si="171"/>
        <v>340</v>
      </c>
      <c r="R221" s="71">
        <f t="shared" si="164"/>
        <v>2</v>
      </c>
      <c r="S221" s="71">
        <f t="shared" si="172"/>
        <v>468</v>
      </c>
      <c r="T221" s="69">
        <v>1</v>
      </c>
      <c r="U221" s="71">
        <f t="shared" si="159"/>
        <v>54</v>
      </c>
      <c r="V221" s="71">
        <f t="shared" si="168"/>
        <v>65</v>
      </c>
      <c r="W221" s="71">
        <f t="shared" si="169"/>
        <v>76</v>
      </c>
      <c r="X221" s="71">
        <f t="shared" si="170"/>
        <v>87</v>
      </c>
      <c r="Y221" s="69">
        <v>0.7</v>
      </c>
      <c r="Z221" s="71">
        <v>4</v>
      </c>
      <c r="AA221" s="71">
        <f t="shared" si="165"/>
        <v>576</v>
      </c>
      <c r="AB221" s="62">
        <v>2.88</v>
      </c>
      <c r="AC221" s="71">
        <f t="shared" si="166"/>
        <v>975</v>
      </c>
      <c r="AD221" s="62">
        <v>1.9500000000000002</v>
      </c>
    </row>
    <row r="222" spans="1:30" x14ac:dyDescent="0.3">
      <c r="A222" s="38">
        <v>4071</v>
      </c>
      <c r="B222" s="38" t="s">
        <v>342</v>
      </c>
      <c r="C222" s="39">
        <v>11</v>
      </c>
      <c r="D222" s="90">
        <f t="shared" si="155"/>
        <v>330</v>
      </c>
      <c r="E222" s="39">
        <v>6</v>
      </c>
      <c r="F222" s="39">
        <v>3</v>
      </c>
      <c r="G222" s="40">
        <f t="shared" si="156"/>
        <v>1180</v>
      </c>
      <c r="H222" s="41">
        <f t="shared" ref="H222:K241" si="173">INT(IFERROR(VLOOKUP(H$1,$AP:$AU,2,FALSE)*$G222,0))</f>
        <v>1180</v>
      </c>
      <c r="I222" s="41">
        <f t="shared" si="173"/>
        <v>1416</v>
      </c>
      <c r="J222" s="41">
        <f t="shared" si="173"/>
        <v>1652</v>
      </c>
      <c r="K222" s="41">
        <f t="shared" si="173"/>
        <v>1888</v>
      </c>
      <c r="L222" s="42"/>
      <c r="M222" s="43"/>
      <c r="N222" s="79">
        <f t="shared" si="163"/>
        <v>12980</v>
      </c>
      <c r="O222" s="44" t="s">
        <v>4</v>
      </c>
      <c r="P222" s="44">
        <v>66</v>
      </c>
      <c r="Q222" s="45">
        <f t="shared" si="171"/>
        <v>340</v>
      </c>
      <c r="R222" s="45">
        <f t="shared" si="164"/>
        <v>2</v>
      </c>
      <c r="S222" s="45">
        <f t="shared" si="172"/>
        <v>472</v>
      </c>
      <c r="T222" s="46">
        <v>1</v>
      </c>
      <c r="U222" s="45">
        <f t="shared" si="159"/>
        <v>51</v>
      </c>
      <c r="V222" s="45">
        <f t="shared" si="168"/>
        <v>61</v>
      </c>
      <c r="W222" s="45">
        <f t="shared" si="169"/>
        <v>71</v>
      </c>
      <c r="X222" s="45">
        <f t="shared" si="170"/>
        <v>81</v>
      </c>
      <c r="Y222" s="46">
        <v>0.65</v>
      </c>
      <c r="Z222" s="45">
        <v>3</v>
      </c>
      <c r="AA222" s="45">
        <f t="shared" si="165"/>
        <v>336</v>
      </c>
      <c r="AB222" s="62">
        <v>2.04</v>
      </c>
      <c r="AC222" s="45">
        <f t="shared" si="166"/>
        <v>715</v>
      </c>
      <c r="AD222" s="62">
        <v>1.3</v>
      </c>
    </row>
    <row r="223" spans="1:30" x14ac:dyDescent="0.3">
      <c r="A223" s="51">
        <v>4072</v>
      </c>
      <c r="B223" s="51" t="s">
        <v>361</v>
      </c>
      <c r="C223" s="50">
        <v>11</v>
      </c>
      <c r="D223" s="91">
        <f t="shared" si="155"/>
        <v>333</v>
      </c>
      <c r="E223" s="50">
        <v>6</v>
      </c>
      <c r="F223" s="50">
        <v>3</v>
      </c>
      <c r="G223" s="52">
        <f t="shared" si="156"/>
        <v>1190</v>
      </c>
      <c r="H223" s="56">
        <f t="shared" si="173"/>
        <v>1190</v>
      </c>
      <c r="I223" s="56">
        <f t="shared" si="173"/>
        <v>1428</v>
      </c>
      <c r="J223" s="56">
        <f t="shared" si="173"/>
        <v>1666</v>
      </c>
      <c r="K223" s="56">
        <f t="shared" si="173"/>
        <v>1904</v>
      </c>
      <c r="L223" s="53"/>
      <c r="M223" s="54"/>
      <c r="N223" s="80">
        <f t="shared" si="163"/>
        <v>13090</v>
      </c>
      <c r="O223" s="55" t="s">
        <v>4</v>
      </c>
      <c r="P223" s="55">
        <v>68</v>
      </c>
      <c r="Q223" s="56">
        <f t="shared" si="171"/>
        <v>340</v>
      </c>
      <c r="R223" s="56">
        <f t="shared" si="164"/>
        <v>2</v>
      </c>
      <c r="S223" s="56">
        <f t="shared" si="172"/>
        <v>476</v>
      </c>
      <c r="T223" s="57">
        <v>1</v>
      </c>
      <c r="U223" s="56">
        <f t="shared" si="159"/>
        <v>51</v>
      </c>
      <c r="V223" s="56">
        <f t="shared" si="168"/>
        <v>61</v>
      </c>
      <c r="W223" s="56">
        <f t="shared" si="169"/>
        <v>72</v>
      </c>
      <c r="X223" s="56">
        <f t="shared" si="170"/>
        <v>82</v>
      </c>
      <c r="Y223" s="57">
        <v>0.65</v>
      </c>
      <c r="Z223" s="56">
        <v>3</v>
      </c>
      <c r="AA223" s="56">
        <f t="shared" si="165"/>
        <v>336</v>
      </c>
      <c r="AB223" s="62">
        <v>2.04</v>
      </c>
      <c r="AC223" s="56">
        <f t="shared" si="166"/>
        <v>715</v>
      </c>
      <c r="AD223" s="62">
        <v>1.3</v>
      </c>
    </row>
    <row r="224" spans="1:30" x14ac:dyDescent="0.3">
      <c r="A224" s="51">
        <v>4073</v>
      </c>
      <c r="B224" s="51" t="s">
        <v>362</v>
      </c>
      <c r="C224" s="50">
        <v>11</v>
      </c>
      <c r="D224" s="91">
        <f t="shared" si="155"/>
        <v>336</v>
      </c>
      <c r="E224" s="50">
        <v>6</v>
      </c>
      <c r="F224" s="50">
        <v>3</v>
      </c>
      <c r="G224" s="52">
        <f t="shared" si="156"/>
        <v>1200</v>
      </c>
      <c r="H224" s="56">
        <f t="shared" si="173"/>
        <v>1200</v>
      </c>
      <c r="I224" s="56">
        <f t="shared" si="173"/>
        <v>1440</v>
      </c>
      <c r="J224" s="56">
        <f t="shared" si="173"/>
        <v>1680</v>
      </c>
      <c r="K224" s="56">
        <f t="shared" si="173"/>
        <v>1920</v>
      </c>
      <c r="L224" s="53"/>
      <c r="M224" s="54"/>
      <c r="N224" s="80">
        <f t="shared" si="163"/>
        <v>13200</v>
      </c>
      <c r="O224" s="55" t="s">
        <v>4</v>
      </c>
      <c r="P224" s="55">
        <v>70</v>
      </c>
      <c r="Q224" s="56">
        <f t="shared" si="171"/>
        <v>340</v>
      </c>
      <c r="R224" s="56">
        <f t="shared" si="164"/>
        <v>2</v>
      </c>
      <c r="S224" s="56">
        <f t="shared" si="172"/>
        <v>480</v>
      </c>
      <c r="T224" s="57">
        <v>1</v>
      </c>
      <c r="U224" s="56">
        <f t="shared" si="159"/>
        <v>52</v>
      </c>
      <c r="V224" s="56">
        <f t="shared" si="168"/>
        <v>62</v>
      </c>
      <c r="W224" s="56">
        <f t="shared" si="169"/>
        <v>72</v>
      </c>
      <c r="X224" s="56">
        <f t="shared" si="170"/>
        <v>83</v>
      </c>
      <c r="Y224" s="57">
        <v>0.65</v>
      </c>
      <c r="Z224" s="56">
        <v>3</v>
      </c>
      <c r="AA224" s="56">
        <f t="shared" si="165"/>
        <v>336</v>
      </c>
      <c r="AB224" s="62">
        <v>2.04</v>
      </c>
      <c r="AC224" s="56">
        <f t="shared" si="166"/>
        <v>715</v>
      </c>
      <c r="AD224" s="62">
        <v>1.3</v>
      </c>
    </row>
    <row r="225" spans="1:30" x14ac:dyDescent="0.3">
      <c r="A225" s="51">
        <v>4074</v>
      </c>
      <c r="B225" s="51" t="s">
        <v>363</v>
      </c>
      <c r="C225" s="50">
        <v>11</v>
      </c>
      <c r="D225" s="91">
        <f t="shared" si="155"/>
        <v>338</v>
      </c>
      <c r="E225" s="50">
        <v>6</v>
      </c>
      <c r="F225" s="50">
        <v>3</v>
      </c>
      <c r="G225" s="52">
        <f t="shared" si="156"/>
        <v>1210</v>
      </c>
      <c r="H225" s="56">
        <f t="shared" si="173"/>
        <v>1210</v>
      </c>
      <c r="I225" s="56">
        <f t="shared" si="173"/>
        <v>1452</v>
      </c>
      <c r="J225" s="56">
        <f t="shared" si="173"/>
        <v>1694</v>
      </c>
      <c r="K225" s="56">
        <f t="shared" si="173"/>
        <v>1936</v>
      </c>
      <c r="L225" s="53"/>
      <c r="M225" s="54"/>
      <c r="N225" s="80">
        <f t="shared" si="163"/>
        <v>13310</v>
      </c>
      <c r="O225" s="55" t="s">
        <v>4</v>
      </c>
      <c r="P225" s="55">
        <v>72</v>
      </c>
      <c r="Q225" s="56">
        <f t="shared" si="171"/>
        <v>340</v>
      </c>
      <c r="R225" s="56">
        <f t="shared" si="164"/>
        <v>2</v>
      </c>
      <c r="S225" s="56">
        <f t="shared" si="172"/>
        <v>484</v>
      </c>
      <c r="T225" s="57">
        <v>1</v>
      </c>
      <c r="U225" s="56">
        <f t="shared" si="159"/>
        <v>52</v>
      </c>
      <c r="V225" s="56">
        <f t="shared" si="168"/>
        <v>62</v>
      </c>
      <c r="W225" s="56">
        <f t="shared" si="169"/>
        <v>73</v>
      </c>
      <c r="X225" s="56">
        <f t="shared" si="170"/>
        <v>83</v>
      </c>
      <c r="Y225" s="57">
        <v>0.65</v>
      </c>
      <c r="Z225" s="56">
        <v>3</v>
      </c>
      <c r="AA225" s="56">
        <f t="shared" si="165"/>
        <v>336</v>
      </c>
      <c r="AB225" s="62">
        <v>2.04</v>
      </c>
      <c r="AC225" s="56">
        <f t="shared" si="166"/>
        <v>715</v>
      </c>
      <c r="AD225" s="62">
        <v>1.3</v>
      </c>
    </row>
    <row r="226" spans="1:30" x14ac:dyDescent="0.3">
      <c r="A226" s="51">
        <v>4075</v>
      </c>
      <c r="B226" s="51" t="s">
        <v>364</v>
      </c>
      <c r="C226" s="50">
        <v>11</v>
      </c>
      <c r="D226" s="91">
        <f t="shared" si="155"/>
        <v>341</v>
      </c>
      <c r="E226" s="50">
        <v>6</v>
      </c>
      <c r="F226" s="50">
        <v>3</v>
      </c>
      <c r="G226" s="52">
        <f t="shared" si="156"/>
        <v>1220</v>
      </c>
      <c r="H226" s="56">
        <f t="shared" si="173"/>
        <v>1220</v>
      </c>
      <c r="I226" s="56">
        <f t="shared" si="173"/>
        <v>1464</v>
      </c>
      <c r="J226" s="56">
        <f t="shared" si="173"/>
        <v>1708</v>
      </c>
      <c r="K226" s="56">
        <f t="shared" si="173"/>
        <v>1952</v>
      </c>
      <c r="L226" s="53"/>
      <c r="M226" s="54"/>
      <c r="N226" s="80">
        <f t="shared" si="163"/>
        <v>13420</v>
      </c>
      <c r="O226" s="55" t="s">
        <v>4</v>
      </c>
      <c r="P226" s="55">
        <v>74</v>
      </c>
      <c r="Q226" s="56">
        <f t="shared" si="171"/>
        <v>340</v>
      </c>
      <c r="R226" s="56">
        <f t="shared" si="164"/>
        <v>2</v>
      </c>
      <c r="S226" s="56">
        <f t="shared" si="172"/>
        <v>488</v>
      </c>
      <c r="T226" s="57">
        <v>1</v>
      </c>
      <c r="U226" s="56">
        <f t="shared" si="159"/>
        <v>52</v>
      </c>
      <c r="V226" s="56">
        <f t="shared" si="168"/>
        <v>63</v>
      </c>
      <c r="W226" s="56">
        <f t="shared" si="169"/>
        <v>74</v>
      </c>
      <c r="X226" s="56">
        <f t="shared" si="170"/>
        <v>84</v>
      </c>
      <c r="Y226" s="57">
        <v>0.65</v>
      </c>
      <c r="Z226" s="56">
        <v>3</v>
      </c>
      <c r="AA226" s="56">
        <f t="shared" si="165"/>
        <v>336</v>
      </c>
      <c r="AB226" s="62">
        <v>2.04</v>
      </c>
      <c r="AC226" s="56">
        <f t="shared" si="166"/>
        <v>715</v>
      </c>
      <c r="AD226" s="62">
        <v>1.3</v>
      </c>
    </row>
    <row r="227" spans="1:30" x14ac:dyDescent="0.3">
      <c r="A227" s="51">
        <v>4076</v>
      </c>
      <c r="B227" s="51" t="s">
        <v>365</v>
      </c>
      <c r="C227" s="50">
        <v>11</v>
      </c>
      <c r="D227" s="91">
        <f t="shared" si="155"/>
        <v>344</v>
      </c>
      <c r="E227" s="50">
        <v>6</v>
      </c>
      <c r="F227" s="50">
        <v>3</v>
      </c>
      <c r="G227" s="52">
        <f t="shared" si="156"/>
        <v>1230</v>
      </c>
      <c r="H227" s="56">
        <f t="shared" si="173"/>
        <v>1230</v>
      </c>
      <c r="I227" s="56">
        <f t="shared" si="173"/>
        <v>1476</v>
      </c>
      <c r="J227" s="56">
        <f t="shared" si="173"/>
        <v>1722</v>
      </c>
      <c r="K227" s="56">
        <f t="shared" si="173"/>
        <v>1968</v>
      </c>
      <c r="L227" s="53"/>
      <c r="M227" s="54"/>
      <c r="N227" s="80">
        <f t="shared" si="163"/>
        <v>13530</v>
      </c>
      <c r="O227" s="55" t="s">
        <v>4</v>
      </c>
      <c r="P227" s="55">
        <v>76</v>
      </c>
      <c r="Q227" s="56">
        <f t="shared" si="171"/>
        <v>340</v>
      </c>
      <c r="R227" s="56">
        <f t="shared" si="164"/>
        <v>2</v>
      </c>
      <c r="S227" s="56">
        <f t="shared" si="172"/>
        <v>492</v>
      </c>
      <c r="T227" s="57">
        <v>1</v>
      </c>
      <c r="U227" s="56">
        <f t="shared" si="159"/>
        <v>53</v>
      </c>
      <c r="V227" s="56">
        <f t="shared" si="168"/>
        <v>63</v>
      </c>
      <c r="W227" s="56">
        <f t="shared" si="169"/>
        <v>74</v>
      </c>
      <c r="X227" s="56">
        <f t="shared" si="170"/>
        <v>85</v>
      </c>
      <c r="Y227" s="57">
        <v>0.65</v>
      </c>
      <c r="Z227" s="56">
        <v>3</v>
      </c>
      <c r="AA227" s="56">
        <f t="shared" si="165"/>
        <v>336</v>
      </c>
      <c r="AB227" s="62">
        <v>2.04</v>
      </c>
      <c r="AC227" s="56">
        <f t="shared" si="166"/>
        <v>715</v>
      </c>
      <c r="AD227" s="62">
        <v>1.3</v>
      </c>
    </row>
    <row r="228" spans="1:30" x14ac:dyDescent="0.3">
      <c r="A228" s="51">
        <v>4077</v>
      </c>
      <c r="B228" s="51" t="s">
        <v>366</v>
      </c>
      <c r="C228" s="50">
        <v>11</v>
      </c>
      <c r="D228" s="91">
        <f t="shared" si="155"/>
        <v>305</v>
      </c>
      <c r="E228" s="50">
        <v>6</v>
      </c>
      <c r="F228" s="50">
        <v>3</v>
      </c>
      <c r="G228" s="52">
        <f t="shared" si="156"/>
        <v>1090</v>
      </c>
      <c r="H228" s="56">
        <f t="shared" si="173"/>
        <v>1090</v>
      </c>
      <c r="I228" s="56">
        <f t="shared" si="173"/>
        <v>1308</v>
      </c>
      <c r="J228" s="56">
        <f t="shared" si="173"/>
        <v>1526</v>
      </c>
      <c r="K228" s="56">
        <f t="shared" si="173"/>
        <v>1744</v>
      </c>
      <c r="L228" s="53"/>
      <c r="M228" s="54"/>
      <c r="N228" s="80">
        <f t="shared" si="163"/>
        <v>11990</v>
      </c>
      <c r="O228" s="55" t="s">
        <v>4</v>
      </c>
      <c r="P228" s="55">
        <v>48</v>
      </c>
      <c r="Q228" s="56">
        <f t="shared" si="171"/>
        <v>340</v>
      </c>
      <c r="R228" s="56">
        <f t="shared" si="164"/>
        <v>2</v>
      </c>
      <c r="S228" s="56">
        <f t="shared" si="172"/>
        <v>436</v>
      </c>
      <c r="T228" s="57">
        <v>1</v>
      </c>
      <c r="U228" s="56">
        <f t="shared" si="159"/>
        <v>47</v>
      </c>
      <c r="V228" s="56">
        <f t="shared" si="168"/>
        <v>56</v>
      </c>
      <c r="W228" s="56">
        <f t="shared" si="169"/>
        <v>66</v>
      </c>
      <c r="X228" s="56">
        <f t="shared" si="170"/>
        <v>75</v>
      </c>
      <c r="Y228" s="57">
        <v>0.65</v>
      </c>
      <c r="Z228" s="56">
        <v>3</v>
      </c>
      <c r="AA228" s="56">
        <f t="shared" si="165"/>
        <v>336</v>
      </c>
      <c r="AB228" s="62">
        <v>2.04</v>
      </c>
      <c r="AC228" s="56">
        <f t="shared" si="166"/>
        <v>715</v>
      </c>
      <c r="AD228" s="62">
        <v>1.3</v>
      </c>
    </row>
    <row r="229" spans="1:30" x14ac:dyDescent="0.3">
      <c r="A229" s="51">
        <v>4078</v>
      </c>
      <c r="B229" s="51" t="s">
        <v>367</v>
      </c>
      <c r="C229" s="50">
        <v>11</v>
      </c>
      <c r="D229" s="91">
        <f t="shared" si="155"/>
        <v>350</v>
      </c>
      <c r="E229" s="50">
        <v>6</v>
      </c>
      <c r="F229" s="50">
        <v>3</v>
      </c>
      <c r="G229" s="52">
        <f t="shared" si="156"/>
        <v>1250</v>
      </c>
      <c r="H229" s="56">
        <f t="shared" si="173"/>
        <v>1250</v>
      </c>
      <c r="I229" s="56">
        <f t="shared" si="173"/>
        <v>1500</v>
      </c>
      <c r="J229" s="56">
        <f t="shared" si="173"/>
        <v>1750</v>
      </c>
      <c r="K229" s="56">
        <f t="shared" si="173"/>
        <v>2000</v>
      </c>
      <c r="L229" s="53"/>
      <c r="M229" s="54"/>
      <c r="N229" s="80">
        <f t="shared" si="163"/>
        <v>13750</v>
      </c>
      <c r="O229" s="55" t="s">
        <v>4</v>
      </c>
      <c r="P229" s="55">
        <v>80</v>
      </c>
      <c r="Q229" s="56">
        <f t="shared" si="171"/>
        <v>340</v>
      </c>
      <c r="R229" s="56">
        <f t="shared" si="164"/>
        <v>2</v>
      </c>
      <c r="S229" s="56">
        <f t="shared" si="172"/>
        <v>500</v>
      </c>
      <c r="T229" s="57">
        <v>1</v>
      </c>
      <c r="U229" s="56">
        <f t="shared" si="159"/>
        <v>54</v>
      </c>
      <c r="V229" s="56">
        <f t="shared" si="168"/>
        <v>65</v>
      </c>
      <c r="W229" s="56">
        <f t="shared" si="169"/>
        <v>75</v>
      </c>
      <c r="X229" s="56">
        <f t="shared" si="170"/>
        <v>86</v>
      </c>
      <c r="Y229" s="57">
        <v>0.65</v>
      </c>
      <c r="Z229" s="56">
        <v>3</v>
      </c>
      <c r="AA229" s="56">
        <f t="shared" si="165"/>
        <v>336</v>
      </c>
      <c r="AB229" s="62">
        <v>2.04</v>
      </c>
      <c r="AC229" s="56">
        <f t="shared" si="166"/>
        <v>715</v>
      </c>
      <c r="AD229" s="62">
        <v>1.3</v>
      </c>
    </row>
    <row r="230" spans="1:30" x14ac:dyDescent="0.3">
      <c r="A230" s="51">
        <v>4079</v>
      </c>
      <c r="B230" s="51" t="s">
        <v>368</v>
      </c>
      <c r="C230" s="50">
        <v>11</v>
      </c>
      <c r="D230" s="91">
        <f t="shared" si="155"/>
        <v>370</v>
      </c>
      <c r="E230" s="50">
        <v>6</v>
      </c>
      <c r="F230" s="50">
        <v>3</v>
      </c>
      <c r="G230" s="52">
        <f t="shared" si="156"/>
        <v>1322</v>
      </c>
      <c r="H230" s="56">
        <f t="shared" si="173"/>
        <v>1322</v>
      </c>
      <c r="I230" s="56">
        <f t="shared" si="173"/>
        <v>1586</v>
      </c>
      <c r="J230" s="56">
        <f t="shared" si="173"/>
        <v>1850</v>
      </c>
      <c r="K230" s="56">
        <f t="shared" si="173"/>
        <v>2115</v>
      </c>
      <c r="L230" s="53"/>
      <c r="M230" s="54"/>
      <c r="N230" s="80">
        <f t="shared" si="163"/>
        <v>14542</v>
      </c>
      <c r="O230" s="55" t="s">
        <v>6</v>
      </c>
      <c r="P230" s="55">
        <v>2</v>
      </c>
      <c r="Q230" s="56">
        <f t="shared" si="171"/>
        <v>374</v>
      </c>
      <c r="R230" s="56">
        <f t="shared" si="164"/>
        <v>2</v>
      </c>
      <c r="S230" s="56">
        <f t="shared" si="172"/>
        <v>529</v>
      </c>
      <c r="T230" s="57">
        <v>1.4</v>
      </c>
      <c r="U230" s="56">
        <f t="shared" si="159"/>
        <v>57</v>
      </c>
      <c r="V230" s="56">
        <f t="shared" si="168"/>
        <v>68</v>
      </c>
      <c r="W230" s="56">
        <f t="shared" si="169"/>
        <v>80</v>
      </c>
      <c r="X230" s="56">
        <f t="shared" si="170"/>
        <v>91</v>
      </c>
      <c r="Y230" s="57">
        <v>0.65</v>
      </c>
      <c r="Z230" s="56">
        <v>3</v>
      </c>
      <c r="AA230" s="56">
        <f t="shared" si="165"/>
        <v>336</v>
      </c>
      <c r="AB230" s="62">
        <v>2.04</v>
      </c>
      <c r="AC230" s="56">
        <f t="shared" si="166"/>
        <v>715</v>
      </c>
      <c r="AD230" s="62">
        <v>1.3</v>
      </c>
    </row>
    <row r="231" spans="1:30" x14ac:dyDescent="0.3">
      <c r="A231" s="65">
        <v>4080</v>
      </c>
      <c r="B231" s="65" t="s">
        <v>369</v>
      </c>
      <c r="C231" s="64">
        <v>11</v>
      </c>
      <c r="D231" s="92">
        <f t="shared" si="155"/>
        <v>373</v>
      </c>
      <c r="E231" s="64">
        <v>6</v>
      </c>
      <c r="F231" s="64">
        <v>3</v>
      </c>
      <c r="G231" s="70">
        <f t="shared" si="156"/>
        <v>1335</v>
      </c>
      <c r="H231" s="71">
        <f t="shared" si="173"/>
        <v>1335</v>
      </c>
      <c r="I231" s="71">
        <f t="shared" si="173"/>
        <v>1602</v>
      </c>
      <c r="J231" s="71">
        <f t="shared" si="173"/>
        <v>1869</v>
      </c>
      <c r="K231" s="71">
        <f t="shared" si="173"/>
        <v>2136</v>
      </c>
      <c r="L231" s="66"/>
      <c r="M231" s="67"/>
      <c r="N231" s="81">
        <f t="shared" si="163"/>
        <v>14685</v>
      </c>
      <c r="O231" s="68" t="s">
        <v>6</v>
      </c>
      <c r="P231" s="68">
        <v>4</v>
      </c>
      <c r="Q231" s="71">
        <f t="shared" si="171"/>
        <v>374</v>
      </c>
      <c r="R231" s="71">
        <f t="shared" si="164"/>
        <v>2</v>
      </c>
      <c r="S231" s="71">
        <f t="shared" si="172"/>
        <v>534</v>
      </c>
      <c r="T231" s="69">
        <v>1.4</v>
      </c>
      <c r="U231" s="71">
        <f t="shared" si="159"/>
        <v>57</v>
      </c>
      <c r="V231" s="71">
        <f t="shared" si="168"/>
        <v>69</v>
      </c>
      <c r="W231" s="71">
        <f t="shared" si="169"/>
        <v>80</v>
      </c>
      <c r="X231" s="71">
        <f t="shared" si="170"/>
        <v>92</v>
      </c>
      <c r="Y231" s="69">
        <v>0.65</v>
      </c>
      <c r="Z231" s="71">
        <v>4</v>
      </c>
      <c r="AA231" s="71">
        <f t="shared" si="165"/>
        <v>673</v>
      </c>
      <c r="AB231" s="62">
        <v>3.06</v>
      </c>
      <c r="AC231" s="71">
        <f t="shared" si="166"/>
        <v>1072</v>
      </c>
      <c r="AD231" s="62">
        <v>1.9500000000000002</v>
      </c>
    </row>
    <row r="232" spans="1:30" x14ac:dyDescent="0.3">
      <c r="A232" s="38">
        <v>4081</v>
      </c>
      <c r="B232" s="38" t="s">
        <v>370</v>
      </c>
      <c r="C232" s="39">
        <v>11</v>
      </c>
      <c r="D232" s="90">
        <f t="shared" si="155"/>
        <v>378</v>
      </c>
      <c r="E232" s="39">
        <v>6</v>
      </c>
      <c r="F232" s="39">
        <v>3</v>
      </c>
      <c r="G232" s="40">
        <f t="shared" si="156"/>
        <v>1350</v>
      </c>
      <c r="H232" s="41">
        <f t="shared" si="173"/>
        <v>1350</v>
      </c>
      <c r="I232" s="41">
        <f t="shared" si="173"/>
        <v>1620</v>
      </c>
      <c r="J232" s="41">
        <f t="shared" si="173"/>
        <v>1890</v>
      </c>
      <c r="K232" s="41">
        <f t="shared" si="173"/>
        <v>2160</v>
      </c>
      <c r="L232" s="42"/>
      <c r="M232" s="43"/>
      <c r="N232" s="79">
        <f t="shared" si="163"/>
        <v>14850</v>
      </c>
      <c r="O232" s="44" t="s">
        <v>6</v>
      </c>
      <c r="P232" s="44">
        <v>6</v>
      </c>
      <c r="Q232" s="45">
        <f t="shared" si="171"/>
        <v>374</v>
      </c>
      <c r="R232" s="45">
        <f t="shared" si="164"/>
        <v>2</v>
      </c>
      <c r="S232" s="45">
        <f t="shared" si="172"/>
        <v>540</v>
      </c>
      <c r="T232" s="46">
        <v>1.4</v>
      </c>
      <c r="U232" s="45">
        <f t="shared" si="159"/>
        <v>54</v>
      </c>
      <c r="V232" s="45">
        <f t="shared" si="168"/>
        <v>64</v>
      </c>
      <c r="W232" s="45">
        <f t="shared" si="169"/>
        <v>75</v>
      </c>
      <c r="X232" s="45">
        <f t="shared" si="170"/>
        <v>86</v>
      </c>
      <c r="Y232" s="46">
        <v>0.6</v>
      </c>
      <c r="Z232" s="45">
        <v>3</v>
      </c>
      <c r="AA232" s="45">
        <f t="shared" si="165"/>
        <v>356</v>
      </c>
      <c r="AB232" s="62">
        <v>2.16</v>
      </c>
      <c r="AC232" s="45">
        <f t="shared" si="166"/>
        <v>715</v>
      </c>
      <c r="AD232" s="62">
        <v>1.3</v>
      </c>
    </row>
    <row r="233" spans="1:30" x14ac:dyDescent="0.3">
      <c r="A233" s="51">
        <v>4082</v>
      </c>
      <c r="B233" s="51" t="s">
        <v>374</v>
      </c>
      <c r="C233" s="50">
        <v>11</v>
      </c>
      <c r="D233" s="91">
        <f t="shared" si="155"/>
        <v>382</v>
      </c>
      <c r="E233" s="50">
        <v>6</v>
      </c>
      <c r="F233" s="50">
        <v>3</v>
      </c>
      <c r="G233" s="52">
        <f t="shared" si="156"/>
        <v>1365</v>
      </c>
      <c r="H233" s="56">
        <f t="shared" si="173"/>
        <v>1365</v>
      </c>
      <c r="I233" s="56">
        <f t="shared" si="173"/>
        <v>1638</v>
      </c>
      <c r="J233" s="56">
        <f t="shared" si="173"/>
        <v>1911</v>
      </c>
      <c r="K233" s="56">
        <f t="shared" si="173"/>
        <v>2184</v>
      </c>
      <c r="L233" s="53"/>
      <c r="M233" s="54"/>
      <c r="N233" s="80">
        <f t="shared" si="163"/>
        <v>15015</v>
      </c>
      <c r="O233" s="55" t="s">
        <v>6</v>
      </c>
      <c r="P233" s="55">
        <v>8</v>
      </c>
      <c r="Q233" s="56">
        <f t="shared" si="171"/>
        <v>374</v>
      </c>
      <c r="R233" s="56">
        <f t="shared" si="164"/>
        <v>2</v>
      </c>
      <c r="S233" s="56">
        <f t="shared" si="172"/>
        <v>546</v>
      </c>
      <c r="T233" s="57">
        <v>1.4</v>
      </c>
      <c r="U233" s="56">
        <f t="shared" si="159"/>
        <v>54</v>
      </c>
      <c r="V233" s="56">
        <f t="shared" si="168"/>
        <v>65</v>
      </c>
      <c r="W233" s="56">
        <f t="shared" si="169"/>
        <v>76</v>
      </c>
      <c r="X233" s="56">
        <f t="shared" si="170"/>
        <v>87</v>
      </c>
      <c r="Y233" s="57">
        <v>0.6</v>
      </c>
      <c r="Z233" s="56">
        <v>3</v>
      </c>
      <c r="AA233" s="56">
        <f t="shared" si="165"/>
        <v>356</v>
      </c>
      <c r="AB233" s="62">
        <v>2.16</v>
      </c>
      <c r="AC233" s="56">
        <f t="shared" si="166"/>
        <v>715</v>
      </c>
      <c r="AD233" s="62">
        <v>1.3</v>
      </c>
    </row>
    <row r="234" spans="1:30" x14ac:dyDescent="0.3">
      <c r="A234" s="51">
        <v>4083</v>
      </c>
      <c r="B234" s="51" t="s">
        <v>375</v>
      </c>
      <c r="C234" s="50">
        <v>11</v>
      </c>
      <c r="D234" s="91">
        <f t="shared" si="155"/>
        <v>385</v>
      </c>
      <c r="E234" s="50">
        <v>6</v>
      </c>
      <c r="F234" s="50">
        <v>3</v>
      </c>
      <c r="G234" s="52">
        <f t="shared" si="156"/>
        <v>1377</v>
      </c>
      <c r="H234" s="56">
        <f t="shared" si="173"/>
        <v>1377</v>
      </c>
      <c r="I234" s="56">
        <f t="shared" si="173"/>
        <v>1652</v>
      </c>
      <c r="J234" s="56">
        <f t="shared" si="173"/>
        <v>1927</v>
      </c>
      <c r="K234" s="56">
        <f t="shared" si="173"/>
        <v>2203</v>
      </c>
      <c r="L234" s="53"/>
      <c r="M234" s="54"/>
      <c r="N234" s="80">
        <f t="shared" si="163"/>
        <v>15147</v>
      </c>
      <c r="O234" s="55" t="s">
        <v>6</v>
      </c>
      <c r="P234" s="55">
        <v>10</v>
      </c>
      <c r="Q234" s="56">
        <f t="shared" si="171"/>
        <v>374</v>
      </c>
      <c r="R234" s="56">
        <f t="shared" si="164"/>
        <v>2</v>
      </c>
      <c r="S234" s="56">
        <f t="shared" si="172"/>
        <v>551</v>
      </c>
      <c r="T234" s="57">
        <v>1.4</v>
      </c>
      <c r="U234" s="56">
        <f t="shared" si="159"/>
        <v>55</v>
      </c>
      <c r="V234" s="56">
        <f t="shared" si="168"/>
        <v>66</v>
      </c>
      <c r="W234" s="56">
        <f t="shared" si="169"/>
        <v>77</v>
      </c>
      <c r="X234" s="56">
        <f t="shared" si="170"/>
        <v>88</v>
      </c>
      <c r="Y234" s="57">
        <v>0.6</v>
      </c>
      <c r="Z234" s="56">
        <v>3</v>
      </c>
      <c r="AA234" s="56">
        <f t="shared" si="165"/>
        <v>356</v>
      </c>
      <c r="AB234" s="62">
        <v>2.16</v>
      </c>
      <c r="AC234" s="56">
        <f t="shared" si="166"/>
        <v>715</v>
      </c>
      <c r="AD234" s="62">
        <v>1.3</v>
      </c>
    </row>
    <row r="235" spans="1:30" x14ac:dyDescent="0.3">
      <c r="A235" s="51">
        <v>4084</v>
      </c>
      <c r="B235" s="51" t="s">
        <v>376</v>
      </c>
      <c r="C235" s="50">
        <v>11</v>
      </c>
      <c r="D235" s="91">
        <f t="shared" si="155"/>
        <v>389</v>
      </c>
      <c r="E235" s="50">
        <v>6</v>
      </c>
      <c r="F235" s="50">
        <v>3</v>
      </c>
      <c r="G235" s="52">
        <f t="shared" si="156"/>
        <v>1392</v>
      </c>
      <c r="H235" s="56">
        <f t="shared" si="173"/>
        <v>1392</v>
      </c>
      <c r="I235" s="56">
        <f t="shared" si="173"/>
        <v>1670</v>
      </c>
      <c r="J235" s="56">
        <f t="shared" si="173"/>
        <v>1948</v>
      </c>
      <c r="K235" s="56">
        <f t="shared" si="173"/>
        <v>2227</v>
      </c>
      <c r="L235" s="53"/>
      <c r="M235" s="54"/>
      <c r="N235" s="80">
        <f t="shared" si="163"/>
        <v>15312</v>
      </c>
      <c r="O235" s="55" t="s">
        <v>6</v>
      </c>
      <c r="P235" s="55">
        <v>12</v>
      </c>
      <c r="Q235" s="56">
        <f t="shared" si="171"/>
        <v>374</v>
      </c>
      <c r="R235" s="56">
        <f t="shared" si="164"/>
        <v>2</v>
      </c>
      <c r="S235" s="56">
        <f t="shared" si="172"/>
        <v>557</v>
      </c>
      <c r="T235" s="57">
        <v>1.4</v>
      </c>
      <c r="U235" s="56">
        <f t="shared" si="159"/>
        <v>55</v>
      </c>
      <c r="V235" s="56">
        <f t="shared" si="168"/>
        <v>66</v>
      </c>
      <c r="W235" s="56">
        <f t="shared" si="169"/>
        <v>77</v>
      </c>
      <c r="X235" s="56">
        <f t="shared" si="170"/>
        <v>89</v>
      </c>
      <c r="Y235" s="57">
        <v>0.6</v>
      </c>
      <c r="Z235" s="56">
        <v>3</v>
      </c>
      <c r="AA235" s="56">
        <f t="shared" si="165"/>
        <v>356</v>
      </c>
      <c r="AB235" s="62">
        <v>2.16</v>
      </c>
      <c r="AC235" s="56">
        <f t="shared" si="166"/>
        <v>715</v>
      </c>
      <c r="AD235" s="62">
        <v>1.3</v>
      </c>
    </row>
    <row r="236" spans="1:30" x14ac:dyDescent="0.3">
      <c r="A236" s="51">
        <v>4085</v>
      </c>
      <c r="B236" s="51" t="s">
        <v>377</v>
      </c>
      <c r="C236" s="50">
        <v>11</v>
      </c>
      <c r="D236" s="91">
        <f t="shared" si="155"/>
        <v>393</v>
      </c>
      <c r="E236" s="50">
        <v>6</v>
      </c>
      <c r="F236" s="50">
        <v>3</v>
      </c>
      <c r="G236" s="52">
        <f t="shared" si="156"/>
        <v>1405</v>
      </c>
      <c r="H236" s="56">
        <f t="shared" si="173"/>
        <v>1405</v>
      </c>
      <c r="I236" s="56">
        <f t="shared" si="173"/>
        <v>1686</v>
      </c>
      <c r="J236" s="56">
        <f t="shared" si="173"/>
        <v>1967</v>
      </c>
      <c r="K236" s="56">
        <f t="shared" si="173"/>
        <v>2248</v>
      </c>
      <c r="L236" s="53"/>
      <c r="M236" s="54"/>
      <c r="N236" s="80">
        <f t="shared" si="163"/>
        <v>15455</v>
      </c>
      <c r="O236" s="55" t="s">
        <v>6</v>
      </c>
      <c r="P236" s="55">
        <v>14</v>
      </c>
      <c r="Q236" s="56">
        <f t="shared" si="171"/>
        <v>374</v>
      </c>
      <c r="R236" s="56">
        <f t="shared" si="164"/>
        <v>2</v>
      </c>
      <c r="S236" s="56">
        <f t="shared" si="172"/>
        <v>562</v>
      </c>
      <c r="T236" s="57">
        <v>1.4</v>
      </c>
      <c r="U236" s="56">
        <f t="shared" si="159"/>
        <v>56</v>
      </c>
      <c r="V236" s="56">
        <f t="shared" si="168"/>
        <v>67</v>
      </c>
      <c r="W236" s="56">
        <f t="shared" si="169"/>
        <v>78</v>
      </c>
      <c r="X236" s="56">
        <f t="shared" si="170"/>
        <v>89</v>
      </c>
      <c r="Y236" s="57">
        <v>0.6</v>
      </c>
      <c r="Z236" s="56">
        <v>3</v>
      </c>
      <c r="AA236" s="56">
        <f t="shared" si="165"/>
        <v>356</v>
      </c>
      <c r="AB236" s="62">
        <v>2.16</v>
      </c>
      <c r="AC236" s="56">
        <f t="shared" si="166"/>
        <v>715</v>
      </c>
      <c r="AD236" s="62">
        <v>1.3</v>
      </c>
    </row>
    <row r="237" spans="1:30" x14ac:dyDescent="0.3">
      <c r="A237" s="51">
        <v>4086</v>
      </c>
      <c r="B237" s="51" t="s">
        <v>378</v>
      </c>
      <c r="C237" s="50">
        <v>12</v>
      </c>
      <c r="D237" s="91">
        <f t="shared" si="155"/>
        <v>397</v>
      </c>
      <c r="E237" s="50">
        <v>6</v>
      </c>
      <c r="F237" s="50">
        <v>3</v>
      </c>
      <c r="G237" s="52">
        <f t="shared" si="156"/>
        <v>1420</v>
      </c>
      <c r="H237" s="56">
        <f t="shared" si="173"/>
        <v>1420</v>
      </c>
      <c r="I237" s="56">
        <f t="shared" si="173"/>
        <v>1704</v>
      </c>
      <c r="J237" s="56">
        <f t="shared" si="173"/>
        <v>1988</v>
      </c>
      <c r="K237" s="56">
        <f t="shared" si="173"/>
        <v>2272</v>
      </c>
      <c r="L237" s="53"/>
      <c r="M237" s="54"/>
      <c r="N237" s="80">
        <f t="shared" si="163"/>
        <v>17040</v>
      </c>
      <c r="O237" s="55" t="s">
        <v>6</v>
      </c>
      <c r="P237" s="55">
        <v>16</v>
      </c>
      <c r="Q237" s="56">
        <f t="shared" si="171"/>
        <v>374</v>
      </c>
      <c r="R237" s="56">
        <f t="shared" si="164"/>
        <v>2</v>
      </c>
      <c r="S237" s="56">
        <f t="shared" si="172"/>
        <v>568</v>
      </c>
      <c r="T237" s="57">
        <v>1.4</v>
      </c>
      <c r="U237" s="56">
        <f t="shared" si="159"/>
        <v>56</v>
      </c>
      <c r="V237" s="56">
        <f t="shared" si="168"/>
        <v>68</v>
      </c>
      <c r="W237" s="56">
        <f t="shared" si="169"/>
        <v>79</v>
      </c>
      <c r="X237" s="56">
        <f t="shared" si="170"/>
        <v>90</v>
      </c>
      <c r="Y237" s="57">
        <v>0.6</v>
      </c>
      <c r="Z237" s="56">
        <v>3</v>
      </c>
      <c r="AA237" s="56">
        <f t="shared" si="165"/>
        <v>388</v>
      </c>
      <c r="AB237" s="62">
        <v>2.16</v>
      </c>
      <c r="AC237" s="56">
        <f t="shared" si="166"/>
        <v>780</v>
      </c>
      <c r="AD237" s="62">
        <v>1.3</v>
      </c>
    </row>
    <row r="238" spans="1:30" x14ac:dyDescent="0.3">
      <c r="A238" s="51">
        <v>4087</v>
      </c>
      <c r="B238" s="51" t="s">
        <v>379</v>
      </c>
      <c r="C238" s="50">
        <v>12</v>
      </c>
      <c r="D238" s="91">
        <f t="shared" si="155"/>
        <v>401</v>
      </c>
      <c r="E238" s="50">
        <v>6</v>
      </c>
      <c r="F238" s="50">
        <v>3</v>
      </c>
      <c r="G238" s="52">
        <f t="shared" si="156"/>
        <v>1435</v>
      </c>
      <c r="H238" s="56">
        <f t="shared" si="173"/>
        <v>1435</v>
      </c>
      <c r="I238" s="56">
        <f t="shared" si="173"/>
        <v>1722</v>
      </c>
      <c r="J238" s="56">
        <f t="shared" si="173"/>
        <v>2009</v>
      </c>
      <c r="K238" s="56">
        <f t="shared" si="173"/>
        <v>2296</v>
      </c>
      <c r="L238" s="53"/>
      <c r="M238" s="54"/>
      <c r="N238" s="80">
        <f t="shared" si="163"/>
        <v>17220</v>
      </c>
      <c r="O238" s="55" t="s">
        <v>6</v>
      </c>
      <c r="P238" s="55">
        <v>18</v>
      </c>
      <c r="Q238" s="56">
        <f t="shared" si="171"/>
        <v>374</v>
      </c>
      <c r="R238" s="56">
        <f t="shared" si="164"/>
        <v>2</v>
      </c>
      <c r="S238" s="56">
        <f t="shared" si="172"/>
        <v>574</v>
      </c>
      <c r="T238" s="57">
        <v>1.4</v>
      </c>
      <c r="U238" s="56">
        <f t="shared" si="159"/>
        <v>57</v>
      </c>
      <c r="V238" s="56">
        <f t="shared" si="168"/>
        <v>68</v>
      </c>
      <c r="W238" s="56">
        <f t="shared" si="169"/>
        <v>80</v>
      </c>
      <c r="X238" s="56">
        <f t="shared" si="170"/>
        <v>91</v>
      </c>
      <c r="Y238" s="57">
        <v>0.6</v>
      </c>
      <c r="Z238" s="56">
        <v>3</v>
      </c>
      <c r="AA238" s="56">
        <f t="shared" si="165"/>
        <v>388</v>
      </c>
      <c r="AB238" s="62">
        <v>2.16</v>
      </c>
      <c r="AC238" s="56">
        <f t="shared" si="166"/>
        <v>780</v>
      </c>
      <c r="AD238" s="62">
        <v>1.3</v>
      </c>
    </row>
    <row r="239" spans="1:30" x14ac:dyDescent="0.3">
      <c r="A239" s="51">
        <v>4088</v>
      </c>
      <c r="B239" s="51" t="s">
        <v>380</v>
      </c>
      <c r="C239" s="50">
        <v>12</v>
      </c>
      <c r="D239" s="91">
        <f t="shared" si="155"/>
        <v>405</v>
      </c>
      <c r="E239" s="50">
        <v>6</v>
      </c>
      <c r="F239" s="50">
        <v>3</v>
      </c>
      <c r="G239" s="52">
        <f t="shared" si="156"/>
        <v>1447</v>
      </c>
      <c r="H239" s="56">
        <f t="shared" si="173"/>
        <v>1447</v>
      </c>
      <c r="I239" s="56">
        <f t="shared" si="173"/>
        <v>1736</v>
      </c>
      <c r="J239" s="56">
        <f t="shared" si="173"/>
        <v>2025</v>
      </c>
      <c r="K239" s="56">
        <f t="shared" si="173"/>
        <v>2315</v>
      </c>
      <c r="L239" s="53"/>
      <c r="M239" s="54"/>
      <c r="N239" s="80">
        <f t="shared" si="163"/>
        <v>17364</v>
      </c>
      <c r="O239" s="55" t="s">
        <v>6</v>
      </c>
      <c r="P239" s="55">
        <v>20</v>
      </c>
      <c r="Q239" s="56">
        <f t="shared" si="171"/>
        <v>374</v>
      </c>
      <c r="R239" s="56">
        <f t="shared" si="164"/>
        <v>2</v>
      </c>
      <c r="S239" s="56">
        <f t="shared" si="172"/>
        <v>579</v>
      </c>
      <c r="T239" s="57">
        <v>1.4</v>
      </c>
      <c r="U239" s="56">
        <f t="shared" si="159"/>
        <v>57</v>
      </c>
      <c r="V239" s="56">
        <f t="shared" si="168"/>
        <v>69</v>
      </c>
      <c r="W239" s="56">
        <f t="shared" si="169"/>
        <v>81</v>
      </c>
      <c r="X239" s="56">
        <f t="shared" si="170"/>
        <v>92</v>
      </c>
      <c r="Y239" s="57">
        <v>0.6</v>
      </c>
      <c r="Z239" s="56">
        <v>3</v>
      </c>
      <c r="AA239" s="56">
        <f t="shared" si="165"/>
        <v>388</v>
      </c>
      <c r="AB239" s="62">
        <v>2.16</v>
      </c>
      <c r="AC239" s="56">
        <f t="shared" si="166"/>
        <v>780</v>
      </c>
      <c r="AD239" s="62">
        <v>1.3</v>
      </c>
    </row>
    <row r="240" spans="1:30" x14ac:dyDescent="0.3">
      <c r="A240" s="51">
        <v>4089</v>
      </c>
      <c r="B240" s="51" t="s">
        <v>381</v>
      </c>
      <c r="C240" s="50">
        <v>12</v>
      </c>
      <c r="D240" s="91">
        <f t="shared" si="155"/>
        <v>409</v>
      </c>
      <c r="E240" s="50">
        <v>6</v>
      </c>
      <c r="F240" s="50">
        <v>3</v>
      </c>
      <c r="G240" s="52">
        <f t="shared" si="156"/>
        <v>1462</v>
      </c>
      <c r="H240" s="56">
        <f t="shared" si="173"/>
        <v>1462</v>
      </c>
      <c r="I240" s="56">
        <f t="shared" si="173"/>
        <v>1754</v>
      </c>
      <c r="J240" s="56">
        <f t="shared" si="173"/>
        <v>2046</v>
      </c>
      <c r="K240" s="56">
        <f t="shared" si="173"/>
        <v>2339</v>
      </c>
      <c r="L240" s="53"/>
      <c r="M240" s="54"/>
      <c r="N240" s="80">
        <f t="shared" si="163"/>
        <v>17544</v>
      </c>
      <c r="O240" s="55" t="s">
        <v>6</v>
      </c>
      <c r="P240" s="55">
        <v>22</v>
      </c>
      <c r="Q240" s="56">
        <f t="shared" si="171"/>
        <v>374</v>
      </c>
      <c r="R240" s="56">
        <f t="shared" si="164"/>
        <v>2</v>
      </c>
      <c r="S240" s="56">
        <f t="shared" si="172"/>
        <v>585</v>
      </c>
      <c r="T240" s="57">
        <v>1.4</v>
      </c>
      <c r="U240" s="56">
        <f t="shared" si="159"/>
        <v>58</v>
      </c>
      <c r="V240" s="56">
        <f t="shared" si="168"/>
        <v>70</v>
      </c>
      <c r="W240" s="56">
        <f t="shared" si="169"/>
        <v>81</v>
      </c>
      <c r="X240" s="56">
        <f t="shared" si="170"/>
        <v>93</v>
      </c>
      <c r="Y240" s="57">
        <v>0.6</v>
      </c>
      <c r="Z240" s="56">
        <v>3</v>
      </c>
      <c r="AA240" s="56">
        <f t="shared" si="165"/>
        <v>388</v>
      </c>
      <c r="AB240" s="62">
        <v>2.16</v>
      </c>
      <c r="AC240" s="56">
        <f t="shared" si="166"/>
        <v>780</v>
      </c>
      <c r="AD240" s="62">
        <v>1.3</v>
      </c>
    </row>
    <row r="241" spans="1:30" x14ac:dyDescent="0.3">
      <c r="A241" s="65">
        <v>4090</v>
      </c>
      <c r="B241" s="65" t="s">
        <v>382</v>
      </c>
      <c r="C241" s="64">
        <v>12</v>
      </c>
      <c r="D241" s="92">
        <f t="shared" si="155"/>
        <v>413</v>
      </c>
      <c r="E241" s="64">
        <v>6</v>
      </c>
      <c r="F241" s="64">
        <v>3</v>
      </c>
      <c r="G241" s="70">
        <f t="shared" si="156"/>
        <v>1475</v>
      </c>
      <c r="H241" s="71">
        <f t="shared" si="173"/>
        <v>1475</v>
      </c>
      <c r="I241" s="71">
        <f t="shared" si="173"/>
        <v>1770</v>
      </c>
      <c r="J241" s="71">
        <f t="shared" si="173"/>
        <v>2065</v>
      </c>
      <c r="K241" s="71">
        <f t="shared" si="173"/>
        <v>2360</v>
      </c>
      <c r="L241" s="66"/>
      <c r="M241" s="67"/>
      <c r="N241" s="81">
        <f t="shared" si="163"/>
        <v>17700</v>
      </c>
      <c r="O241" s="68" t="s">
        <v>6</v>
      </c>
      <c r="P241" s="68">
        <v>24</v>
      </c>
      <c r="Q241" s="71">
        <f t="shared" si="171"/>
        <v>374</v>
      </c>
      <c r="R241" s="71">
        <f t="shared" si="164"/>
        <v>2</v>
      </c>
      <c r="S241" s="71">
        <f t="shared" si="172"/>
        <v>590</v>
      </c>
      <c r="T241" s="69">
        <v>1.4</v>
      </c>
      <c r="U241" s="71">
        <f t="shared" si="159"/>
        <v>59</v>
      </c>
      <c r="V241" s="71">
        <f t="shared" si="168"/>
        <v>70</v>
      </c>
      <c r="W241" s="71">
        <f t="shared" si="169"/>
        <v>82</v>
      </c>
      <c r="X241" s="71">
        <f t="shared" si="170"/>
        <v>94</v>
      </c>
      <c r="Y241" s="69">
        <v>0.6</v>
      </c>
      <c r="Z241" s="71">
        <v>4</v>
      </c>
      <c r="AA241" s="71">
        <f t="shared" si="165"/>
        <v>777</v>
      </c>
      <c r="AB241" s="62">
        <v>3.24</v>
      </c>
      <c r="AC241" s="71">
        <f t="shared" si="166"/>
        <v>1170</v>
      </c>
      <c r="AD241" s="62">
        <v>1.9500000000000002</v>
      </c>
    </row>
    <row r="242" spans="1:30" x14ac:dyDescent="0.3">
      <c r="A242" s="38">
        <v>4091</v>
      </c>
      <c r="B242" s="38" t="s">
        <v>371</v>
      </c>
      <c r="C242" s="39">
        <v>12</v>
      </c>
      <c r="D242" s="90">
        <f t="shared" si="155"/>
        <v>417</v>
      </c>
      <c r="E242" s="39">
        <v>5</v>
      </c>
      <c r="F242" s="39">
        <v>3</v>
      </c>
      <c r="G242" s="40">
        <f t="shared" si="156"/>
        <v>1490</v>
      </c>
      <c r="H242" s="41">
        <f t="shared" ref="H242:K261" si="174">INT(IFERROR(VLOOKUP(H$1,$AP:$AU,2,FALSE)*$G242,0))</f>
        <v>1490</v>
      </c>
      <c r="I242" s="41">
        <f t="shared" si="174"/>
        <v>1788</v>
      </c>
      <c r="J242" s="41">
        <f t="shared" si="174"/>
        <v>2086</v>
      </c>
      <c r="K242" s="41">
        <f t="shared" si="174"/>
        <v>2384</v>
      </c>
      <c r="L242" s="42"/>
      <c r="M242" s="43"/>
      <c r="N242" s="79">
        <f t="shared" si="163"/>
        <v>17880</v>
      </c>
      <c r="O242" s="44" t="s">
        <v>6</v>
      </c>
      <c r="P242" s="44">
        <v>26</v>
      </c>
      <c r="Q242" s="45">
        <f t="shared" si="171"/>
        <v>374</v>
      </c>
      <c r="R242" s="45">
        <f t="shared" si="164"/>
        <v>2</v>
      </c>
      <c r="S242" s="45">
        <f t="shared" si="172"/>
        <v>596</v>
      </c>
      <c r="T242" s="46">
        <v>1.4</v>
      </c>
      <c r="U242" s="45">
        <f t="shared" si="159"/>
        <v>59</v>
      </c>
      <c r="V242" s="45">
        <f t="shared" si="168"/>
        <v>71</v>
      </c>
      <c r="W242" s="45">
        <f t="shared" si="169"/>
        <v>83</v>
      </c>
      <c r="X242" s="45">
        <f t="shared" si="170"/>
        <v>95</v>
      </c>
      <c r="Y242" s="46">
        <v>0.6</v>
      </c>
      <c r="Z242" s="45">
        <v>3</v>
      </c>
      <c r="AA242" s="45">
        <f t="shared" si="165"/>
        <v>410</v>
      </c>
      <c r="AB242" s="62">
        <v>2.2799999999999998</v>
      </c>
      <c r="AC242" s="45">
        <f t="shared" si="166"/>
        <v>780</v>
      </c>
      <c r="AD242" s="62">
        <v>1.3</v>
      </c>
    </row>
    <row r="243" spans="1:30" x14ac:dyDescent="0.3">
      <c r="A243" s="51">
        <v>4092</v>
      </c>
      <c r="B243" s="51" t="s">
        <v>383</v>
      </c>
      <c r="C243" s="50">
        <v>12</v>
      </c>
      <c r="D243" s="91">
        <f t="shared" si="155"/>
        <v>421</v>
      </c>
      <c r="E243" s="50">
        <v>5</v>
      </c>
      <c r="F243" s="50">
        <v>3</v>
      </c>
      <c r="G243" s="52">
        <f t="shared" si="156"/>
        <v>1505</v>
      </c>
      <c r="H243" s="56">
        <f t="shared" si="174"/>
        <v>1505</v>
      </c>
      <c r="I243" s="56">
        <f t="shared" si="174"/>
        <v>1806</v>
      </c>
      <c r="J243" s="56">
        <f t="shared" si="174"/>
        <v>2107</v>
      </c>
      <c r="K243" s="56">
        <f t="shared" si="174"/>
        <v>2408</v>
      </c>
      <c r="L243" s="53"/>
      <c r="M243" s="54"/>
      <c r="N243" s="80">
        <f t="shared" si="163"/>
        <v>18060</v>
      </c>
      <c r="O243" s="55" t="s">
        <v>6</v>
      </c>
      <c r="P243" s="55">
        <v>28</v>
      </c>
      <c r="Q243" s="56">
        <f t="shared" si="171"/>
        <v>374</v>
      </c>
      <c r="R243" s="56">
        <f t="shared" si="164"/>
        <v>2</v>
      </c>
      <c r="S243" s="56">
        <f t="shared" si="172"/>
        <v>602</v>
      </c>
      <c r="T243" s="57">
        <v>1.4</v>
      </c>
      <c r="U243" s="56">
        <f t="shared" si="159"/>
        <v>60</v>
      </c>
      <c r="V243" s="56">
        <f t="shared" si="168"/>
        <v>72</v>
      </c>
      <c r="W243" s="56">
        <f t="shared" si="169"/>
        <v>84</v>
      </c>
      <c r="X243" s="56">
        <f t="shared" si="170"/>
        <v>96</v>
      </c>
      <c r="Y243" s="57">
        <v>0.6</v>
      </c>
      <c r="Z243" s="56">
        <v>3</v>
      </c>
      <c r="AA243" s="56">
        <f t="shared" si="165"/>
        <v>410</v>
      </c>
      <c r="AB243" s="62">
        <v>2.2799999999999998</v>
      </c>
      <c r="AC243" s="56">
        <f t="shared" si="166"/>
        <v>780</v>
      </c>
      <c r="AD243" s="62">
        <v>1.3</v>
      </c>
    </row>
    <row r="244" spans="1:30" x14ac:dyDescent="0.3">
      <c r="A244" s="51">
        <v>4093</v>
      </c>
      <c r="B244" s="51" t="s">
        <v>384</v>
      </c>
      <c r="C244" s="50">
        <v>12</v>
      </c>
      <c r="D244" s="91">
        <f t="shared" ref="D244:D301" si="175">INT(S244*0.7)</f>
        <v>424</v>
      </c>
      <c r="E244" s="50">
        <v>5</v>
      </c>
      <c r="F244" s="50">
        <v>3</v>
      </c>
      <c r="G244" s="52">
        <f t="shared" ref="G244:G301" si="176">INT(S244*2.5)</f>
        <v>1517</v>
      </c>
      <c r="H244" s="56">
        <f t="shared" si="174"/>
        <v>1517</v>
      </c>
      <c r="I244" s="56">
        <f t="shared" si="174"/>
        <v>1820</v>
      </c>
      <c r="J244" s="56">
        <f t="shared" si="174"/>
        <v>2123</v>
      </c>
      <c r="K244" s="56">
        <f t="shared" si="174"/>
        <v>2427</v>
      </c>
      <c r="L244" s="53"/>
      <c r="M244" s="54"/>
      <c r="N244" s="80">
        <f t="shared" si="163"/>
        <v>18204</v>
      </c>
      <c r="O244" s="55" t="s">
        <v>6</v>
      </c>
      <c r="P244" s="55">
        <v>30</v>
      </c>
      <c r="Q244" s="56">
        <f t="shared" si="171"/>
        <v>374</v>
      </c>
      <c r="R244" s="56">
        <f t="shared" si="164"/>
        <v>2</v>
      </c>
      <c r="S244" s="56">
        <f t="shared" si="172"/>
        <v>607</v>
      </c>
      <c r="T244" s="57">
        <v>1.4</v>
      </c>
      <c r="U244" s="56">
        <f t="shared" ref="U244:U301" si="177">INT((H244/15)*$Y244)</f>
        <v>60</v>
      </c>
      <c r="V244" s="56">
        <f t="shared" si="168"/>
        <v>72</v>
      </c>
      <c r="W244" s="56">
        <f t="shared" si="169"/>
        <v>84</v>
      </c>
      <c r="X244" s="56">
        <f t="shared" si="170"/>
        <v>97</v>
      </c>
      <c r="Y244" s="57">
        <v>0.6</v>
      </c>
      <c r="Z244" s="56">
        <v>3</v>
      </c>
      <c r="AA244" s="56">
        <f t="shared" si="165"/>
        <v>410</v>
      </c>
      <c r="AB244" s="62">
        <v>2.2799999999999998</v>
      </c>
      <c r="AC244" s="56">
        <f t="shared" si="166"/>
        <v>780</v>
      </c>
      <c r="AD244" s="62">
        <v>1.3</v>
      </c>
    </row>
    <row r="245" spans="1:30" x14ac:dyDescent="0.3">
      <c r="A245" s="51">
        <v>4094</v>
      </c>
      <c r="B245" s="51" t="s">
        <v>385</v>
      </c>
      <c r="C245" s="50">
        <v>12</v>
      </c>
      <c r="D245" s="91">
        <f t="shared" si="175"/>
        <v>429</v>
      </c>
      <c r="E245" s="50">
        <v>5</v>
      </c>
      <c r="F245" s="50">
        <v>3</v>
      </c>
      <c r="G245" s="52">
        <f t="shared" si="176"/>
        <v>1532</v>
      </c>
      <c r="H245" s="56">
        <f t="shared" si="174"/>
        <v>1532</v>
      </c>
      <c r="I245" s="56">
        <f t="shared" si="174"/>
        <v>1838</v>
      </c>
      <c r="J245" s="56">
        <f t="shared" si="174"/>
        <v>2144</v>
      </c>
      <c r="K245" s="56">
        <f t="shared" si="174"/>
        <v>2451</v>
      </c>
      <c r="L245" s="53"/>
      <c r="M245" s="54"/>
      <c r="N245" s="80">
        <f t="shared" si="163"/>
        <v>18384</v>
      </c>
      <c r="O245" s="55" t="s">
        <v>6</v>
      </c>
      <c r="P245" s="55">
        <v>32</v>
      </c>
      <c r="Q245" s="56">
        <f t="shared" si="171"/>
        <v>374</v>
      </c>
      <c r="R245" s="56">
        <f t="shared" si="164"/>
        <v>2</v>
      </c>
      <c r="S245" s="56">
        <f t="shared" si="172"/>
        <v>613</v>
      </c>
      <c r="T245" s="57">
        <v>1.4</v>
      </c>
      <c r="U245" s="56">
        <f t="shared" si="177"/>
        <v>61</v>
      </c>
      <c r="V245" s="56">
        <f t="shared" si="168"/>
        <v>73</v>
      </c>
      <c r="W245" s="56">
        <f t="shared" si="169"/>
        <v>85</v>
      </c>
      <c r="X245" s="56">
        <f t="shared" si="170"/>
        <v>98</v>
      </c>
      <c r="Y245" s="57">
        <v>0.6</v>
      </c>
      <c r="Z245" s="56">
        <v>3</v>
      </c>
      <c r="AA245" s="56">
        <f t="shared" si="165"/>
        <v>410</v>
      </c>
      <c r="AB245" s="62">
        <v>2.2799999999999998</v>
      </c>
      <c r="AC245" s="56">
        <f t="shared" si="166"/>
        <v>780</v>
      </c>
      <c r="AD245" s="62">
        <v>1.3</v>
      </c>
    </row>
    <row r="246" spans="1:30" x14ac:dyDescent="0.3">
      <c r="A246" s="51">
        <v>4095</v>
      </c>
      <c r="B246" s="51" t="s">
        <v>386</v>
      </c>
      <c r="C246" s="50">
        <v>12</v>
      </c>
      <c r="D246" s="91">
        <f t="shared" si="175"/>
        <v>431</v>
      </c>
      <c r="E246" s="50">
        <v>5</v>
      </c>
      <c r="F246" s="50">
        <v>3</v>
      </c>
      <c r="G246" s="52">
        <f t="shared" si="176"/>
        <v>1540</v>
      </c>
      <c r="H246" s="56">
        <f t="shared" si="174"/>
        <v>1540</v>
      </c>
      <c r="I246" s="56">
        <f t="shared" si="174"/>
        <v>1848</v>
      </c>
      <c r="J246" s="56">
        <f t="shared" si="174"/>
        <v>2156</v>
      </c>
      <c r="K246" s="56">
        <f t="shared" si="174"/>
        <v>2464</v>
      </c>
      <c r="L246" s="53"/>
      <c r="M246" s="54"/>
      <c r="N246" s="80">
        <f t="shared" si="163"/>
        <v>18480</v>
      </c>
      <c r="O246" s="55" t="s">
        <v>6</v>
      </c>
      <c r="P246" s="55">
        <v>33</v>
      </c>
      <c r="Q246" s="56">
        <f t="shared" si="171"/>
        <v>374</v>
      </c>
      <c r="R246" s="56">
        <f t="shared" si="164"/>
        <v>2</v>
      </c>
      <c r="S246" s="56">
        <f t="shared" si="172"/>
        <v>616</v>
      </c>
      <c r="T246" s="57">
        <v>1.4</v>
      </c>
      <c r="U246" s="56">
        <f t="shared" si="177"/>
        <v>61</v>
      </c>
      <c r="V246" s="56">
        <f t="shared" si="168"/>
        <v>73</v>
      </c>
      <c r="W246" s="56">
        <f t="shared" si="169"/>
        <v>86</v>
      </c>
      <c r="X246" s="56">
        <f t="shared" si="170"/>
        <v>98</v>
      </c>
      <c r="Y246" s="57">
        <v>0.6</v>
      </c>
      <c r="Z246" s="56">
        <v>3</v>
      </c>
      <c r="AA246" s="56">
        <f t="shared" si="165"/>
        <v>410</v>
      </c>
      <c r="AB246" s="62">
        <v>2.2799999999999998</v>
      </c>
      <c r="AC246" s="56">
        <f t="shared" si="166"/>
        <v>780</v>
      </c>
      <c r="AD246" s="62">
        <v>1.3</v>
      </c>
    </row>
    <row r="247" spans="1:30" x14ac:dyDescent="0.3">
      <c r="A247" s="51">
        <v>4096</v>
      </c>
      <c r="B247" s="51" t="s">
        <v>387</v>
      </c>
      <c r="C247" s="50">
        <v>12</v>
      </c>
      <c r="D247" s="91">
        <f t="shared" si="175"/>
        <v>432</v>
      </c>
      <c r="E247" s="50">
        <v>5</v>
      </c>
      <c r="F247" s="50">
        <v>3</v>
      </c>
      <c r="G247" s="52">
        <f t="shared" si="176"/>
        <v>1545</v>
      </c>
      <c r="H247" s="56">
        <f t="shared" si="174"/>
        <v>1545</v>
      </c>
      <c r="I247" s="56">
        <f t="shared" si="174"/>
        <v>1854</v>
      </c>
      <c r="J247" s="56">
        <f t="shared" si="174"/>
        <v>2163</v>
      </c>
      <c r="K247" s="56">
        <f t="shared" si="174"/>
        <v>2472</v>
      </c>
      <c r="L247" s="53"/>
      <c r="M247" s="54"/>
      <c r="N247" s="80">
        <f t="shared" si="163"/>
        <v>18540</v>
      </c>
      <c r="O247" s="55" t="s">
        <v>6</v>
      </c>
      <c r="P247" s="55">
        <v>34</v>
      </c>
      <c r="Q247" s="56">
        <f t="shared" si="171"/>
        <v>374</v>
      </c>
      <c r="R247" s="56">
        <f t="shared" si="164"/>
        <v>2</v>
      </c>
      <c r="S247" s="56">
        <f t="shared" si="172"/>
        <v>618</v>
      </c>
      <c r="T247" s="57">
        <v>1.4</v>
      </c>
      <c r="U247" s="56">
        <f t="shared" si="177"/>
        <v>61</v>
      </c>
      <c r="V247" s="56">
        <f t="shared" si="168"/>
        <v>74</v>
      </c>
      <c r="W247" s="56">
        <f t="shared" si="169"/>
        <v>86</v>
      </c>
      <c r="X247" s="56">
        <f t="shared" si="170"/>
        <v>98</v>
      </c>
      <c r="Y247" s="57">
        <v>0.6</v>
      </c>
      <c r="Z247" s="56">
        <v>3</v>
      </c>
      <c r="AA247" s="56">
        <f t="shared" si="165"/>
        <v>410</v>
      </c>
      <c r="AB247" s="62">
        <v>2.2799999999999998</v>
      </c>
      <c r="AC247" s="56">
        <f t="shared" si="166"/>
        <v>780</v>
      </c>
      <c r="AD247" s="62">
        <v>1.3</v>
      </c>
    </row>
    <row r="248" spans="1:30" x14ac:dyDescent="0.3">
      <c r="A248" s="51">
        <v>4097</v>
      </c>
      <c r="B248" s="51" t="s">
        <v>388</v>
      </c>
      <c r="C248" s="50">
        <v>12</v>
      </c>
      <c r="D248" s="91">
        <f t="shared" si="175"/>
        <v>436</v>
      </c>
      <c r="E248" s="50">
        <v>5</v>
      </c>
      <c r="F248" s="50">
        <v>3</v>
      </c>
      <c r="G248" s="52">
        <f t="shared" si="176"/>
        <v>1560</v>
      </c>
      <c r="H248" s="56">
        <f t="shared" si="174"/>
        <v>1560</v>
      </c>
      <c r="I248" s="56">
        <f t="shared" si="174"/>
        <v>1872</v>
      </c>
      <c r="J248" s="56">
        <f t="shared" si="174"/>
        <v>2184</v>
      </c>
      <c r="K248" s="56">
        <f t="shared" si="174"/>
        <v>2496</v>
      </c>
      <c r="L248" s="53"/>
      <c r="M248" s="54"/>
      <c r="N248" s="80">
        <f t="shared" si="163"/>
        <v>18720</v>
      </c>
      <c r="O248" s="55" t="s">
        <v>6</v>
      </c>
      <c r="P248" s="55">
        <v>36</v>
      </c>
      <c r="Q248" s="56">
        <f t="shared" si="171"/>
        <v>374</v>
      </c>
      <c r="R248" s="56">
        <f t="shared" si="164"/>
        <v>2</v>
      </c>
      <c r="S248" s="56">
        <f t="shared" si="172"/>
        <v>624</v>
      </c>
      <c r="T248" s="57">
        <v>1.4</v>
      </c>
      <c r="U248" s="56">
        <f t="shared" si="177"/>
        <v>62</v>
      </c>
      <c r="V248" s="56">
        <f t="shared" si="168"/>
        <v>74</v>
      </c>
      <c r="W248" s="56">
        <f t="shared" si="169"/>
        <v>87</v>
      </c>
      <c r="X248" s="56">
        <f t="shared" si="170"/>
        <v>99</v>
      </c>
      <c r="Y248" s="57">
        <v>0.6</v>
      </c>
      <c r="Z248" s="56">
        <v>3</v>
      </c>
      <c r="AA248" s="56">
        <f t="shared" si="165"/>
        <v>410</v>
      </c>
      <c r="AB248" s="62">
        <v>2.2799999999999998</v>
      </c>
      <c r="AC248" s="56">
        <f t="shared" si="166"/>
        <v>780</v>
      </c>
      <c r="AD248" s="62">
        <v>1.3</v>
      </c>
    </row>
    <row r="249" spans="1:30" x14ac:dyDescent="0.3">
      <c r="A249" s="51">
        <v>4098</v>
      </c>
      <c r="B249" s="51" t="s">
        <v>389</v>
      </c>
      <c r="C249" s="50">
        <v>12</v>
      </c>
      <c r="D249" s="91">
        <f t="shared" si="175"/>
        <v>441</v>
      </c>
      <c r="E249" s="50">
        <v>5</v>
      </c>
      <c r="F249" s="50">
        <v>3</v>
      </c>
      <c r="G249" s="52">
        <f t="shared" si="176"/>
        <v>1575</v>
      </c>
      <c r="H249" s="56">
        <f t="shared" si="174"/>
        <v>1575</v>
      </c>
      <c r="I249" s="56">
        <f t="shared" si="174"/>
        <v>1890</v>
      </c>
      <c r="J249" s="56">
        <f t="shared" si="174"/>
        <v>2205</v>
      </c>
      <c r="K249" s="56">
        <f t="shared" si="174"/>
        <v>2520</v>
      </c>
      <c r="L249" s="53"/>
      <c r="M249" s="54"/>
      <c r="N249" s="80">
        <f t="shared" si="163"/>
        <v>18900</v>
      </c>
      <c r="O249" s="55" t="s">
        <v>6</v>
      </c>
      <c r="P249" s="55">
        <v>38</v>
      </c>
      <c r="Q249" s="56">
        <f t="shared" ref="Q249:Q280" si="178">HLOOKUP(O249,$AG$1:$AN$3,2,FALSE)</f>
        <v>374</v>
      </c>
      <c r="R249" s="56">
        <f t="shared" si="164"/>
        <v>2</v>
      </c>
      <c r="S249" s="56">
        <f t="shared" si="172"/>
        <v>630</v>
      </c>
      <c r="T249" s="57">
        <v>1.4</v>
      </c>
      <c r="U249" s="56">
        <f t="shared" si="177"/>
        <v>63</v>
      </c>
      <c r="V249" s="56">
        <f t="shared" si="168"/>
        <v>75</v>
      </c>
      <c r="W249" s="56">
        <f t="shared" si="169"/>
        <v>88</v>
      </c>
      <c r="X249" s="56">
        <f t="shared" si="170"/>
        <v>100</v>
      </c>
      <c r="Y249" s="57">
        <v>0.6</v>
      </c>
      <c r="Z249" s="56">
        <v>3</v>
      </c>
      <c r="AA249" s="56">
        <f t="shared" si="165"/>
        <v>410</v>
      </c>
      <c r="AB249" s="62">
        <v>2.2799999999999998</v>
      </c>
      <c r="AC249" s="56">
        <f t="shared" si="166"/>
        <v>780</v>
      </c>
      <c r="AD249" s="62">
        <v>1.3</v>
      </c>
    </row>
    <row r="250" spans="1:30" x14ac:dyDescent="0.3">
      <c r="A250" s="51">
        <v>4099</v>
      </c>
      <c r="B250" s="51" t="s">
        <v>390</v>
      </c>
      <c r="C250" s="50">
        <v>12</v>
      </c>
      <c r="D250" s="91">
        <f t="shared" si="175"/>
        <v>444</v>
      </c>
      <c r="E250" s="50">
        <v>5</v>
      </c>
      <c r="F250" s="50">
        <v>3</v>
      </c>
      <c r="G250" s="52">
        <f t="shared" si="176"/>
        <v>1587</v>
      </c>
      <c r="H250" s="56">
        <f t="shared" si="174"/>
        <v>1587</v>
      </c>
      <c r="I250" s="56">
        <f t="shared" si="174"/>
        <v>1904</v>
      </c>
      <c r="J250" s="56">
        <f t="shared" si="174"/>
        <v>2221</v>
      </c>
      <c r="K250" s="56">
        <f t="shared" si="174"/>
        <v>2539</v>
      </c>
      <c r="L250" s="53"/>
      <c r="M250" s="54"/>
      <c r="N250" s="80">
        <f t="shared" si="163"/>
        <v>19044</v>
      </c>
      <c r="O250" s="55" t="s">
        <v>6</v>
      </c>
      <c r="P250" s="55">
        <v>40</v>
      </c>
      <c r="Q250" s="56">
        <f t="shared" si="178"/>
        <v>374</v>
      </c>
      <c r="R250" s="56">
        <f t="shared" si="164"/>
        <v>2</v>
      </c>
      <c r="S250" s="56">
        <f t="shared" si="172"/>
        <v>635</v>
      </c>
      <c r="T250" s="57">
        <v>1.4</v>
      </c>
      <c r="U250" s="56">
        <f t="shared" si="177"/>
        <v>63</v>
      </c>
      <c r="V250" s="56">
        <f t="shared" si="168"/>
        <v>76</v>
      </c>
      <c r="W250" s="56">
        <f t="shared" si="169"/>
        <v>88</v>
      </c>
      <c r="X250" s="56">
        <f t="shared" si="170"/>
        <v>101</v>
      </c>
      <c r="Y250" s="57">
        <v>0.6</v>
      </c>
      <c r="Z250" s="56">
        <v>3</v>
      </c>
      <c r="AA250" s="56">
        <f t="shared" si="165"/>
        <v>410</v>
      </c>
      <c r="AB250" s="62">
        <v>2.2799999999999998</v>
      </c>
      <c r="AC250" s="56">
        <f t="shared" si="166"/>
        <v>780</v>
      </c>
      <c r="AD250" s="62">
        <v>1.3</v>
      </c>
    </row>
    <row r="251" spans="1:30" x14ac:dyDescent="0.3">
      <c r="A251" s="65">
        <v>4100</v>
      </c>
      <c r="B251" s="65" t="s">
        <v>391</v>
      </c>
      <c r="C251" s="64">
        <v>12</v>
      </c>
      <c r="D251" s="92">
        <f t="shared" si="175"/>
        <v>448</v>
      </c>
      <c r="E251" s="64">
        <v>5</v>
      </c>
      <c r="F251" s="64">
        <v>3</v>
      </c>
      <c r="G251" s="70">
        <f t="shared" si="176"/>
        <v>1602</v>
      </c>
      <c r="H251" s="71">
        <f t="shared" si="174"/>
        <v>1602</v>
      </c>
      <c r="I251" s="71">
        <f t="shared" si="174"/>
        <v>1922</v>
      </c>
      <c r="J251" s="71">
        <f t="shared" si="174"/>
        <v>2242</v>
      </c>
      <c r="K251" s="71">
        <f t="shared" si="174"/>
        <v>2563</v>
      </c>
      <c r="L251" s="66"/>
      <c r="M251" s="67"/>
      <c r="N251" s="81">
        <f t="shared" si="163"/>
        <v>19224</v>
      </c>
      <c r="O251" s="68" t="s">
        <v>6</v>
      </c>
      <c r="P251" s="68">
        <v>42</v>
      </c>
      <c r="Q251" s="71">
        <f t="shared" si="178"/>
        <v>374</v>
      </c>
      <c r="R251" s="71">
        <f t="shared" si="164"/>
        <v>2</v>
      </c>
      <c r="S251" s="71">
        <f t="shared" si="172"/>
        <v>641</v>
      </c>
      <c r="T251" s="69">
        <v>1.4</v>
      </c>
      <c r="U251" s="71">
        <f t="shared" si="177"/>
        <v>64</v>
      </c>
      <c r="V251" s="71">
        <f t="shared" si="168"/>
        <v>76</v>
      </c>
      <c r="W251" s="71">
        <f t="shared" si="169"/>
        <v>89</v>
      </c>
      <c r="X251" s="71">
        <f t="shared" si="170"/>
        <v>102</v>
      </c>
      <c r="Y251" s="69">
        <v>0.6</v>
      </c>
      <c r="Z251" s="71">
        <v>4</v>
      </c>
      <c r="AA251" s="71">
        <f t="shared" si="165"/>
        <v>820</v>
      </c>
      <c r="AB251" s="62">
        <v>3.42</v>
      </c>
      <c r="AC251" s="71">
        <f t="shared" si="166"/>
        <v>1170</v>
      </c>
      <c r="AD251" s="62">
        <v>1.9500000000000002</v>
      </c>
    </row>
    <row r="252" spans="1:30" x14ac:dyDescent="0.3">
      <c r="A252" s="38">
        <v>4101</v>
      </c>
      <c r="B252" s="38" t="s">
        <v>372</v>
      </c>
      <c r="C252" s="39">
        <v>13</v>
      </c>
      <c r="D252" s="90">
        <f t="shared" si="175"/>
        <v>452</v>
      </c>
      <c r="E252" s="39">
        <v>5</v>
      </c>
      <c r="F252" s="39">
        <v>3</v>
      </c>
      <c r="G252" s="40">
        <f t="shared" si="176"/>
        <v>1615</v>
      </c>
      <c r="H252" s="41">
        <f t="shared" si="174"/>
        <v>1615</v>
      </c>
      <c r="I252" s="41">
        <f t="shared" si="174"/>
        <v>1938</v>
      </c>
      <c r="J252" s="41">
        <f t="shared" si="174"/>
        <v>2261</v>
      </c>
      <c r="K252" s="41">
        <f t="shared" si="174"/>
        <v>2584</v>
      </c>
      <c r="L252" s="42"/>
      <c r="M252" s="43"/>
      <c r="N252" s="79">
        <f t="shared" si="163"/>
        <v>20995</v>
      </c>
      <c r="O252" s="44" t="s">
        <v>6</v>
      </c>
      <c r="P252" s="44">
        <v>44</v>
      </c>
      <c r="Q252" s="45">
        <f t="shared" si="178"/>
        <v>374</v>
      </c>
      <c r="R252" s="45">
        <f t="shared" si="164"/>
        <v>2</v>
      </c>
      <c r="S252" s="45">
        <f t="shared" si="172"/>
        <v>646</v>
      </c>
      <c r="T252" s="46">
        <v>1.4</v>
      </c>
      <c r="U252" s="45">
        <f t="shared" si="177"/>
        <v>64</v>
      </c>
      <c r="V252" s="45">
        <f t="shared" si="168"/>
        <v>77</v>
      </c>
      <c r="W252" s="45">
        <f t="shared" si="169"/>
        <v>90</v>
      </c>
      <c r="X252" s="45">
        <f t="shared" si="170"/>
        <v>103</v>
      </c>
      <c r="Y252" s="46">
        <v>0.6</v>
      </c>
      <c r="Z252" s="45">
        <v>3</v>
      </c>
      <c r="AA252" s="45">
        <f t="shared" si="165"/>
        <v>468</v>
      </c>
      <c r="AB252" s="62">
        <v>2.4</v>
      </c>
      <c r="AC252" s="45">
        <f t="shared" si="166"/>
        <v>845</v>
      </c>
      <c r="AD252" s="62">
        <v>1.3</v>
      </c>
    </row>
    <row r="253" spans="1:30" x14ac:dyDescent="0.3">
      <c r="A253" s="51">
        <v>4102</v>
      </c>
      <c r="B253" s="51" t="s">
        <v>392</v>
      </c>
      <c r="C253" s="50">
        <v>13</v>
      </c>
      <c r="D253" s="91">
        <f t="shared" si="175"/>
        <v>456</v>
      </c>
      <c r="E253" s="50">
        <v>5</v>
      </c>
      <c r="F253" s="50">
        <v>3</v>
      </c>
      <c r="G253" s="52">
        <f t="shared" si="176"/>
        <v>1630</v>
      </c>
      <c r="H253" s="56">
        <f t="shared" si="174"/>
        <v>1630</v>
      </c>
      <c r="I253" s="56">
        <f t="shared" si="174"/>
        <v>1956</v>
      </c>
      <c r="J253" s="56">
        <f t="shared" si="174"/>
        <v>2282</v>
      </c>
      <c r="K253" s="56">
        <f t="shared" si="174"/>
        <v>2608</v>
      </c>
      <c r="L253" s="53"/>
      <c r="M253" s="54"/>
      <c r="N253" s="80">
        <f t="shared" si="163"/>
        <v>21190</v>
      </c>
      <c r="O253" s="55" t="s">
        <v>6</v>
      </c>
      <c r="P253" s="55">
        <v>46</v>
      </c>
      <c r="Q253" s="56">
        <f t="shared" si="178"/>
        <v>374</v>
      </c>
      <c r="R253" s="56">
        <f t="shared" si="164"/>
        <v>2</v>
      </c>
      <c r="S253" s="56">
        <f t="shared" si="172"/>
        <v>652</v>
      </c>
      <c r="T253" s="57">
        <v>1.4</v>
      </c>
      <c r="U253" s="56">
        <f t="shared" si="177"/>
        <v>65</v>
      </c>
      <c r="V253" s="56">
        <f t="shared" si="168"/>
        <v>78</v>
      </c>
      <c r="W253" s="56">
        <f t="shared" si="169"/>
        <v>91</v>
      </c>
      <c r="X253" s="56">
        <f t="shared" si="170"/>
        <v>104</v>
      </c>
      <c r="Y253" s="57">
        <v>0.6</v>
      </c>
      <c r="Z253" s="56">
        <v>3</v>
      </c>
      <c r="AA253" s="56">
        <f t="shared" si="165"/>
        <v>468</v>
      </c>
      <c r="AB253" s="62">
        <v>2.4</v>
      </c>
      <c r="AC253" s="56">
        <f t="shared" si="166"/>
        <v>845</v>
      </c>
      <c r="AD253" s="62">
        <v>1.3</v>
      </c>
    </row>
    <row r="254" spans="1:30" x14ac:dyDescent="0.3">
      <c r="A254" s="51">
        <v>4103</v>
      </c>
      <c r="B254" s="51" t="s">
        <v>393</v>
      </c>
      <c r="C254" s="50">
        <v>13</v>
      </c>
      <c r="D254" s="91">
        <f t="shared" si="175"/>
        <v>460</v>
      </c>
      <c r="E254" s="50">
        <v>5</v>
      </c>
      <c r="F254" s="50">
        <v>3</v>
      </c>
      <c r="G254" s="52">
        <f t="shared" si="176"/>
        <v>1645</v>
      </c>
      <c r="H254" s="56">
        <f t="shared" si="174"/>
        <v>1645</v>
      </c>
      <c r="I254" s="56">
        <f t="shared" si="174"/>
        <v>1974</v>
      </c>
      <c r="J254" s="56">
        <f t="shared" si="174"/>
        <v>2303</v>
      </c>
      <c r="K254" s="56">
        <f t="shared" si="174"/>
        <v>2632</v>
      </c>
      <c r="L254" s="53"/>
      <c r="M254" s="54"/>
      <c r="N254" s="80">
        <f t="shared" si="163"/>
        <v>21385</v>
      </c>
      <c r="O254" s="55" t="s">
        <v>6</v>
      </c>
      <c r="P254" s="55">
        <v>48</v>
      </c>
      <c r="Q254" s="56">
        <f t="shared" si="178"/>
        <v>374</v>
      </c>
      <c r="R254" s="56">
        <f t="shared" si="164"/>
        <v>2</v>
      </c>
      <c r="S254" s="56">
        <f t="shared" si="172"/>
        <v>658</v>
      </c>
      <c r="T254" s="57">
        <v>1.4</v>
      </c>
      <c r="U254" s="56">
        <f t="shared" si="177"/>
        <v>65</v>
      </c>
      <c r="V254" s="56">
        <f t="shared" si="168"/>
        <v>78</v>
      </c>
      <c r="W254" s="56">
        <f t="shared" si="169"/>
        <v>92</v>
      </c>
      <c r="X254" s="56">
        <f t="shared" si="170"/>
        <v>105</v>
      </c>
      <c r="Y254" s="57">
        <v>0.6</v>
      </c>
      <c r="Z254" s="56">
        <v>3</v>
      </c>
      <c r="AA254" s="56">
        <f t="shared" si="165"/>
        <v>468</v>
      </c>
      <c r="AB254" s="62">
        <v>2.4</v>
      </c>
      <c r="AC254" s="56">
        <f t="shared" si="166"/>
        <v>845</v>
      </c>
      <c r="AD254" s="62">
        <v>1.3</v>
      </c>
    </row>
    <row r="255" spans="1:30" x14ac:dyDescent="0.3">
      <c r="A255" s="51">
        <v>4104</v>
      </c>
      <c r="B255" s="51" t="s">
        <v>394</v>
      </c>
      <c r="C255" s="50">
        <v>13</v>
      </c>
      <c r="D255" s="91">
        <f t="shared" si="175"/>
        <v>464</v>
      </c>
      <c r="E255" s="50">
        <v>5</v>
      </c>
      <c r="F255" s="50">
        <v>3</v>
      </c>
      <c r="G255" s="52">
        <f t="shared" si="176"/>
        <v>1657</v>
      </c>
      <c r="H255" s="56">
        <f t="shared" si="174"/>
        <v>1657</v>
      </c>
      <c r="I255" s="56">
        <f t="shared" si="174"/>
        <v>1988</v>
      </c>
      <c r="J255" s="56">
        <f t="shared" si="174"/>
        <v>2319</v>
      </c>
      <c r="K255" s="56">
        <f t="shared" si="174"/>
        <v>2651</v>
      </c>
      <c r="L255" s="53"/>
      <c r="M255" s="54"/>
      <c r="N255" s="80">
        <f t="shared" si="163"/>
        <v>21541</v>
      </c>
      <c r="O255" s="55" t="s">
        <v>6</v>
      </c>
      <c r="P255" s="55">
        <v>50</v>
      </c>
      <c r="Q255" s="56">
        <f t="shared" si="178"/>
        <v>374</v>
      </c>
      <c r="R255" s="56">
        <f t="shared" si="164"/>
        <v>2</v>
      </c>
      <c r="S255" s="56">
        <f t="shared" si="172"/>
        <v>663</v>
      </c>
      <c r="T255" s="57">
        <v>1.4</v>
      </c>
      <c r="U255" s="56">
        <f t="shared" si="177"/>
        <v>66</v>
      </c>
      <c r="V255" s="56">
        <f t="shared" si="168"/>
        <v>79</v>
      </c>
      <c r="W255" s="56">
        <f t="shared" si="169"/>
        <v>92</v>
      </c>
      <c r="X255" s="56">
        <f t="shared" si="170"/>
        <v>106</v>
      </c>
      <c r="Y255" s="57">
        <v>0.6</v>
      </c>
      <c r="Z255" s="56">
        <v>3</v>
      </c>
      <c r="AA255" s="56">
        <f t="shared" si="165"/>
        <v>468</v>
      </c>
      <c r="AB255" s="62">
        <v>2.4</v>
      </c>
      <c r="AC255" s="56">
        <f t="shared" si="166"/>
        <v>845</v>
      </c>
      <c r="AD255" s="62">
        <v>1.3</v>
      </c>
    </row>
    <row r="256" spans="1:30" x14ac:dyDescent="0.3">
      <c r="A256" s="51">
        <v>4105</v>
      </c>
      <c r="B256" s="51" t="s">
        <v>395</v>
      </c>
      <c r="C256" s="50">
        <v>13</v>
      </c>
      <c r="D256" s="91">
        <f t="shared" si="175"/>
        <v>468</v>
      </c>
      <c r="E256" s="50">
        <v>5</v>
      </c>
      <c r="F256" s="50">
        <v>3</v>
      </c>
      <c r="G256" s="52">
        <f t="shared" si="176"/>
        <v>1672</v>
      </c>
      <c r="H256" s="56">
        <f t="shared" si="174"/>
        <v>1672</v>
      </c>
      <c r="I256" s="56">
        <f t="shared" si="174"/>
        <v>2006</v>
      </c>
      <c r="J256" s="56">
        <f t="shared" si="174"/>
        <v>2340</v>
      </c>
      <c r="K256" s="56">
        <f t="shared" si="174"/>
        <v>2675</v>
      </c>
      <c r="L256" s="53"/>
      <c r="M256" s="54"/>
      <c r="N256" s="80">
        <f t="shared" si="163"/>
        <v>21736</v>
      </c>
      <c r="O256" s="55" t="s">
        <v>6</v>
      </c>
      <c r="P256" s="55">
        <v>52</v>
      </c>
      <c r="Q256" s="56">
        <f t="shared" si="178"/>
        <v>374</v>
      </c>
      <c r="R256" s="56">
        <f t="shared" si="164"/>
        <v>2</v>
      </c>
      <c r="S256" s="56">
        <f t="shared" si="172"/>
        <v>669</v>
      </c>
      <c r="T256" s="57">
        <v>1.4</v>
      </c>
      <c r="U256" s="56">
        <f t="shared" si="177"/>
        <v>66</v>
      </c>
      <c r="V256" s="56">
        <f t="shared" si="168"/>
        <v>80</v>
      </c>
      <c r="W256" s="56">
        <f t="shared" si="169"/>
        <v>93</v>
      </c>
      <c r="X256" s="56">
        <f t="shared" si="170"/>
        <v>107</v>
      </c>
      <c r="Y256" s="57">
        <v>0.6</v>
      </c>
      <c r="Z256" s="56">
        <v>3</v>
      </c>
      <c r="AA256" s="56">
        <f t="shared" si="165"/>
        <v>468</v>
      </c>
      <c r="AB256" s="62">
        <v>2.4</v>
      </c>
      <c r="AC256" s="56">
        <f t="shared" si="166"/>
        <v>845</v>
      </c>
      <c r="AD256" s="62">
        <v>1.3</v>
      </c>
    </row>
    <row r="257" spans="1:30" x14ac:dyDescent="0.3">
      <c r="A257" s="51">
        <v>4106</v>
      </c>
      <c r="B257" s="51" t="s">
        <v>396</v>
      </c>
      <c r="C257" s="50">
        <v>13</v>
      </c>
      <c r="D257" s="91">
        <f t="shared" si="175"/>
        <v>471</v>
      </c>
      <c r="E257" s="50">
        <v>5</v>
      </c>
      <c r="F257" s="50">
        <v>3</v>
      </c>
      <c r="G257" s="52">
        <f t="shared" si="176"/>
        <v>1685</v>
      </c>
      <c r="H257" s="56">
        <f t="shared" si="174"/>
        <v>1685</v>
      </c>
      <c r="I257" s="56">
        <f t="shared" si="174"/>
        <v>2022</v>
      </c>
      <c r="J257" s="56">
        <f t="shared" si="174"/>
        <v>2359</v>
      </c>
      <c r="K257" s="56">
        <f t="shared" si="174"/>
        <v>2696</v>
      </c>
      <c r="L257" s="53"/>
      <c r="M257" s="54"/>
      <c r="N257" s="80">
        <f t="shared" si="163"/>
        <v>21905</v>
      </c>
      <c r="O257" s="55" t="s">
        <v>6</v>
      </c>
      <c r="P257" s="55">
        <v>54</v>
      </c>
      <c r="Q257" s="56">
        <f t="shared" si="178"/>
        <v>374</v>
      </c>
      <c r="R257" s="56">
        <f t="shared" si="164"/>
        <v>2</v>
      </c>
      <c r="S257" s="56">
        <f t="shared" si="172"/>
        <v>674</v>
      </c>
      <c r="T257" s="57">
        <v>1.4</v>
      </c>
      <c r="U257" s="56">
        <f t="shared" si="177"/>
        <v>67</v>
      </c>
      <c r="V257" s="56">
        <f t="shared" si="168"/>
        <v>80</v>
      </c>
      <c r="W257" s="56">
        <f t="shared" si="169"/>
        <v>94</v>
      </c>
      <c r="X257" s="56">
        <f t="shared" si="170"/>
        <v>107</v>
      </c>
      <c r="Y257" s="57">
        <v>0.6</v>
      </c>
      <c r="Z257" s="56">
        <v>3</v>
      </c>
      <c r="AA257" s="56">
        <f t="shared" si="165"/>
        <v>468</v>
      </c>
      <c r="AB257" s="62">
        <v>2.4</v>
      </c>
      <c r="AC257" s="56">
        <f t="shared" si="166"/>
        <v>845</v>
      </c>
      <c r="AD257" s="62">
        <v>1.3</v>
      </c>
    </row>
    <row r="258" spans="1:30" x14ac:dyDescent="0.3">
      <c r="A258" s="51">
        <v>4107</v>
      </c>
      <c r="B258" s="51" t="s">
        <v>397</v>
      </c>
      <c r="C258" s="50">
        <v>13</v>
      </c>
      <c r="D258" s="91">
        <f t="shared" si="175"/>
        <v>476</v>
      </c>
      <c r="E258" s="50">
        <v>5</v>
      </c>
      <c r="F258" s="50">
        <v>3</v>
      </c>
      <c r="G258" s="52">
        <f t="shared" si="176"/>
        <v>1700</v>
      </c>
      <c r="H258" s="56">
        <f t="shared" si="174"/>
        <v>1700</v>
      </c>
      <c r="I258" s="56">
        <f t="shared" si="174"/>
        <v>2040</v>
      </c>
      <c r="J258" s="56">
        <f t="shared" si="174"/>
        <v>2380</v>
      </c>
      <c r="K258" s="56">
        <f t="shared" si="174"/>
        <v>2720</v>
      </c>
      <c r="L258" s="53"/>
      <c r="M258" s="54"/>
      <c r="N258" s="80">
        <f t="shared" ref="N258:N321" si="179">G258*C258</f>
        <v>22100</v>
      </c>
      <c r="O258" s="55" t="s">
        <v>6</v>
      </c>
      <c r="P258" s="55">
        <v>56</v>
      </c>
      <c r="Q258" s="56">
        <f t="shared" si="178"/>
        <v>374</v>
      </c>
      <c r="R258" s="56">
        <f t="shared" ref="R258:R321" si="180">HLOOKUP(O258,$AG$1:$AN$4,4,FALSE)</f>
        <v>2</v>
      </c>
      <c r="S258" s="56">
        <f t="shared" si="172"/>
        <v>680</v>
      </c>
      <c r="T258" s="57">
        <v>1.4</v>
      </c>
      <c r="U258" s="56">
        <f t="shared" si="177"/>
        <v>68</v>
      </c>
      <c r="V258" s="56">
        <f t="shared" si="168"/>
        <v>81</v>
      </c>
      <c r="W258" s="56">
        <f t="shared" si="169"/>
        <v>95</v>
      </c>
      <c r="X258" s="56">
        <f t="shared" si="170"/>
        <v>108</v>
      </c>
      <c r="Y258" s="57">
        <v>0.6</v>
      </c>
      <c r="Z258" s="56">
        <v>3</v>
      </c>
      <c r="AA258" s="56">
        <f t="shared" ref="AA258:AA321" si="181">INT(((Z258*C258)*5)*AB258)</f>
        <v>468</v>
      </c>
      <c r="AB258" s="62">
        <v>2.4</v>
      </c>
      <c r="AC258" s="56">
        <f t="shared" ref="AC258:AC321" si="182">INT((C258*50)*AD258)</f>
        <v>845</v>
      </c>
      <c r="AD258" s="62">
        <v>1.3</v>
      </c>
    </row>
    <row r="259" spans="1:30" x14ac:dyDescent="0.3">
      <c r="A259" s="51">
        <v>4108</v>
      </c>
      <c r="B259" s="51" t="s">
        <v>398</v>
      </c>
      <c r="C259" s="50">
        <v>13</v>
      </c>
      <c r="D259" s="91">
        <f t="shared" si="175"/>
        <v>480</v>
      </c>
      <c r="E259" s="50">
        <v>5</v>
      </c>
      <c r="F259" s="50">
        <v>3</v>
      </c>
      <c r="G259" s="52">
        <f t="shared" si="176"/>
        <v>1715</v>
      </c>
      <c r="H259" s="56">
        <f t="shared" si="174"/>
        <v>1715</v>
      </c>
      <c r="I259" s="56">
        <f t="shared" si="174"/>
        <v>2058</v>
      </c>
      <c r="J259" s="56">
        <f t="shared" si="174"/>
        <v>2401</v>
      </c>
      <c r="K259" s="56">
        <f t="shared" si="174"/>
        <v>2744</v>
      </c>
      <c r="L259" s="53"/>
      <c r="M259" s="54"/>
      <c r="N259" s="80">
        <f t="shared" si="179"/>
        <v>22295</v>
      </c>
      <c r="O259" s="55" t="s">
        <v>6</v>
      </c>
      <c r="P259" s="55">
        <v>58</v>
      </c>
      <c r="Q259" s="56">
        <f t="shared" si="178"/>
        <v>374</v>
      </c>
      <c r="R259" s="56">
        <f t="shared" si="180"/>
        <v>2</v>
      </c>
      <c r="S259" s="56">
        <f t="shared" si="172"/>
        <v>686</v>
      </c>
      <c r="T259" s="57">
        <v>1.4</v>
      </c>
      <c r="U259" s="56">
        <f t="shared" si="177"/>
        <v>68</v>
      </c>
      <c r="V259" s="56">
        <f t="shared" si="168"/>
        <v>82</v>
      </c>
      <c r="W259" s="56">
        <f t="shared" si="169"/>
        <v>96</v>
      </c>
      <c r="X259" s="56">
        <f t="shared" si="170"/>
        <v>109</v>
      </c>
      <c r="Y259" s="57">
        <v>0.6</v>
      </c>
      <c r="Z259" s="56">
        <v>3</v>
      </c>
      <c r="AA259" s="56">
        <f t="shared" si="181"/>
        <v>468</v>
      </c>
      <c r="AB259" s="62">
        <v>2.4</v>
      </c>
      <c r="AC259" s="56">
        <f t="shared" si="182"/>
        <v>845</v>
      </c>
      <c r="AD259" s="62">
        <v>1.3</v>
      </c>
    </row>
    <row r="260" spans="1:30" x14ac:dyDescent="0.3">
      <c r="A260" s="51">
        <v>4109</v>
      </c>
      <c r="B260" s="51" t="s">
        <v>399</v>
      </c>
      <c r="C260" s="50">
        <v>13</v>
      </c>
      <c r="D260" s="91">
        <f t="shared" si="175"/>
        <v>483</v>
      </c>
      <c r="E260" s="50">
        <v>5</v>
      </c>
      <c r="F260" s="50">
        <v>3</v>
      </c>
      <c r="G260" s="52">
        <f t="shared" si="176"/>
        <v>1727</v>
      </c>
      <c r="H260" s="56">
        <f t="shared" si="174"/>
        <v>1727</v>
      </c>
      <c r="I260" s="56">
        <f t="shared" si="174"/>
        <v>2072</v>
      </c>
      <c r="J260" s="56">
        <f t="shared" si="174"/>
        <v>2417</v>
      </c>
      <c r="K260" s="56">
        <f t="shared" si="174"/>
        <v>2763</v>
      </c>
      <c r="L260" s="53"/>
      <c r="M260" s="54"/>
      <c r="N260" s="80">
        <f t="shared" si="179"/>
        <v>22451</v>
      </c>
      <c r="O260" s="55" t="s">
        <v>6</v>
      </c>
      <c r="P260" s="55">
        <v>60</v>
      </c>
      <c r="Q260" s="56">
        <f t="shared" si="178"/>
        <v>374</v>
      </c>
      <c r="R260" s="56">
        <f t="shared" si="180"/>
        <v>2</v>
      </c>
      <c r="S260" s="56">
        <f t="shared" si="172"/>
        <v>691</v>
      </c>
      <c r="T260" s="57">
        <v>1.4</v>
      </c>
      <c r="U260" s="56">
        <f t="shared" si="177"/>
        <v>69</v>
      </c>
      <c r="V260" s="56">
        <f t="shared" si="168"/>
        <v>82</v>
      </c>
      <c r="W260" s="56">
        <f t="shared" si="169"/>
        <v>96</v>
      </c>
      <c r="X260" s="56">
        <f t="shared" si="170"/>
        <v>110</v>
      </c>
      <c r="Y260" s="57">
        <v>0.6</v>
      </c>
      <c r="Z260" s="56">
        <v>3</v>
      </c>
      <c r="AA260" s="56">
        <f t="shared" si="181"/>
        <v>468</v>
      </c>
      <c r="AB260" s="62">
        <v>2.4</v>
      </c>
      <c r="AC260" s="56">
        <f t="shared" si="182"/>
        <v>845</v>
      </c>
      <c r="AD260" s="62">
        <v>1.3</v>
      </c>
    </row>
    <row r="261" spans="1:30" x14ac:dyDescent="0.3">
      <c r="A261" s="65">
        <v>4110</v>
      </c>
      <c r="B261" s="65" t="s">
        <v>400</v>
      </c>
      <c r="C261" s="64">
        <v>13</v>
      </c>
      <c r="D261" s="92">
        <f t="shared" si="175"/>
        <v>487</v>
      </c>
      <c r="E261" s="64">
        <v>5</v>
      </c>
      <c r="F261" s="64">
        <v>3</v>
      </c>
      <c r="G261" s="70">
        <f t="shared" si="176"/>
        <v>1742</v>
      </c>
      <c r="H261" s="71">
        <f t="shared" si="174"/>
        <v>1742</v>
      </c>
      <c r="I261" s="71">
        <f t="shared" si="174"/>
        <v>2090</v>
      </c>
      <c r="J261" s="71">
        <f t="shared" si="174"/>
        <v>2438</v>
      </c>
      <c r="K261" s="71">
        <f t="shared" si="174"/>
        <v>2787</v>
      </c>
      <c r="L261" s="66"/>
      <c r="M261" s="67"/>
      <c r="N261" s="81">
        <f t="shared" si="179"/>
        <v>22646</v>
      </c>
      <c r="O261" s="68" t="s">
        <v>6</v>
      </c>
      <c r="P261" s="68">
        <v>62</v>
      </c>
      <c r="Q261" s="71">
        <f t="shared" si="178"/>
        <v>374</v>
      </c>
      <c r="R261" s="71">
        <f t="shared" si="180"/>
        <v>2</v>
      </c>
      <c r="S261" s="71">
        <f t="shared" si="172"/>
        <v>697</v>
      </c>
      <c r="T261" s="69">
        <v>1.4</v>
      </c>
      <c r="U261" s="71">
        <f t="shared" si="177"/>
        <v>69</v>
      </c>
      <c r="V261" s="71">
        <f t="shared" si="168"/>
        <v>83</v>
      </c>
      <c r="W261" s="71">
        <f t="shared" si="169"/>
        <v>97</v>
      </c>
      <c r="X261" s="71">
        <f t="shared" si="170"/>
        <v>111</v>
      </c>
      <c r="Y261" s="69">
        <v>0.6</v>
      </c>
      <c r="Z261" s="71">
        <v>4</v>
      </c>
      <c r="AA261" s="71">
        <f t="shared" si="181"/>
        <v>936</v>
      </c>
      <c r="AB261" s="62">
        <v>3.5999999999999996</v>
      </c>
      <c r="AC261" s="71">
        <f t="shared" si="182"/>
        <v>1267</v>
      </c>
      <c r="AD261" s="62">
        <v>1.9500000000000002</v>
      </c>
    </row>
    <row r="262" spans="1:30" x14ac:dyDescent="0.3">
      <c r="A262" s="38">
        <v>4111</v>
      </c>
      <c r="B262" s="38" t="s">
        <v>373</v>
      </c>
      <c r="C262" s="39">
        <v>13</v>
      </c>
      <c r="D262" s="90">
        <f t="shared" si="175"/>
        <v>491</v>
      </c>
      <c r="E262" s="39">
        <v>5</v>
      </c>
      <c r="F262" s="39">
        <v>3</v>
      </c>
      <c r="G262" s="40">
        <f t="shared" si="176"/>
        <v>1755</v>
      </c>
      <c r="H262" s="41">
        <f t="shared" ref="H262:K281" si="183">INT(IFERROR(VLOOKUP(H$1,$AP:$AU,2,FALSE)*$G262,0))</f>
        <v>1755</v>
      </c>
      <c r="I262" s="41">
        <f t="shared" si="183"/>
        <v>2106</v>
      </c>
      <c r="J262" s="41">
        <f t="shared" si="183"/>
        <v>2457</v>
      </c>
      <c r="K262" s="41">
        <f t="shared" si="183"/>
        <v>2808</v>
      </c>
      <c r="L262" s="42"/>
      <c r="M262" s="43"/>
      <c r="N262" s="79">
        <f t="shared" si="179"/>
        <v>22815</v>
      </c>
      <c r="O262" s="44" t="s">
        <v>6</v>
      </c>
      <c r="P262" s="44">
        <v>64</v>
      </c>
      <c r="Q262" s="45">
        <f t="shared" si="178"/>
        <v>374</v>
      </c>
      <c r="R262" s="45">
        <f t="shared" si="180"/>
        <v>2</v>
      </c>
      <c r="S262" s="45">
        <f t="shared" si="172"/>
        <v>702</v>
      </c>
      <c r="T262" s="46">
        <v>1.4</v>
      </c>
      <c r="U262" s="45">
        <f t="shared" si="177"/>
        <v>70</v>
      </c>
      <c r="V262" s="45">
        <f t="shared" si="168"/>
        <v>84</v>
      </c>
      <c r="W262" s="45">
        <f t="shared" si="169"/>
        <v>98</v>
      </c>
      <c r="X262" s="45">
        <f t="shared" si="170"/>
        <v>112</v>
      </c>
      <c r="Y262" s="46">
        <v>0.6</v>
      </c>
      <c r="Z262" s="45">
        <v>3</v>
      </c>
      <c r="AA262" s="45">
        <f t="shared" si="181"/>
        <v>491</v>
      </c>
      <c r="AB262" s="62">
        <v>2.52</v>
      </c>
      <c r="AC262" s="45">
        <f t="shared" si="182"/>
        <v>845</v>
      </c>
      <c r="AD262" s="62">
        <v>1.3</v>
      </c>
    </row>
    <row r="263" spans="1:30" x14ac:dyDescent="0.3">
      <c r="A263" s="51">
        <v>4112</v>
      </c>
      <c r="B263" s="51" t="s">
        <v>401</v>
      </c>
      <c r="C263" s="50">
        <v>13</v>
      </c>
      <c r="D263" s="91">
        <f t="shared" si="175"/>
        <v>495</v>
      </c>
      <c r="E263" s="50">
        <v>5</v>
      </c>
      <c r="F263" s="50">
        <v>3</v>
      </c>
      <c r="G263" s="52">
        <f t="shared" si="176"/>
        <v>1770</v>
      </c>
      <c r="H263" s="56">
        <f t="shared" si="183"/>
        <v>1770</v>
      </c>
      <c r="I263" s="56">
        <f t="shared" si="183"/>
        <v>2124</v>
      </c>
      <c r="J263" s="56">
        <f t="shared" si="183"/>
        <v>2478</v>
      </c>
      <c r="K263" s="56">
        <f t="shared" si="183"/>
        <v>2832</v>
      </c>
      <c r="L263" s="53"/>
      <c r="M263" s="54"/>
      <c r="N263" s="80">
        <f t="shared" si="179"/>
        <v>23010</v>
      </c>
      <c r="O263" s="55" t="s">
        <v>6</v>
      </c>
      <c r="P263" s="55">
        <v>66</v>
      </c>
      <c r="Q263" s="56">
        <f t="shared" si="178"/>
        <v>374</v>
      </c>
      <c r="R263" s="56">
        <f t="shared" si="180"/>
        <v>2</v>
      </c>
      <c r="S263" s="56">
        <f t="shared" si="172"/>
        <v>708</v>
      </c>
      <c r="T263" s="57">
        <v>1.4</v>
      </c>
      <c r="U263" s="56">
        <f t="shared" si="177"/>
        <v>70</v>
      </c>
      <c r="V263" s="56">
        <f t="shared" si="168"/>
        <v>84</v>
      </c>
      <c r="W263" s="56">
        <f t="shared" si="169"/>
        <v>99</v>
      </c>
      <c r="X263" s="56">
        <f t="shared" si="170"/>
        <v>113</v>
      </c>
      <c r="Y263" s="57">
        <v>0.6</v>
      </c>
      <c r="Z263" s="56">
        <v>3</v>
      </c>
      <c r="AA263" s="56">
        <f t="shared" si="181"/>
        <v>491</v>
      </c>
      <c r="AB263" s="62">
        <v>2.52</v>
      </c>
      <c r="AC263" s="56">
        <f t="shared" si="182"/>
        <v>845</v>
      </c>
      <c r="AD263" s="62">
        <v>1.3</v>
      </c>
    </row>
    <row r="264" spans="1:30" x14ac:dyDescent="0.3">
      <c r="A264" s="51">
        <v>4113</v>
      </c>
      <c r="B264" s="51" t="s">
        <v>402</v>
      </c>
      <c r="C264" s="50">
        <v>13</v>
      </c>
      <c r="D264" s="91">
        <f t="shared" si="175"/>
        <v>499</v>
      </c>
      <c r="E264" s="50">
        <v>5</v>
      </c>
      <c r="F264" s="50">
        <v>3</v>
      </c>
      <c r="G264" s="52">
        <f t="shared" si="176"/>
        <v>1785</v>
      </c>
      <c r="H264" s="56">
        <f t="shared" si="183"/>
        <v>1785</v>
      </c>
      <c r="I264" s="56">
        <f t="shared" si="183"/>
        <v>2142</v>
      </c>
      <c r="J264" s="56">
        <f t="shared" si="183"/>
        <v>2499</v>
      </c>
      <c r="K264" s="56">
        <f t="shared" si="183"/>
        <v>2856</v>
      </c>
      <c r="L264" s="53"/>
      <c r="M264" s="54"/>
      <c r="N264" s="80">
        <f t="shared" si="179"/>
        <v>23205</v>
      </c>
      <c r="O264" s="55" t="s">
        <v>6</v>
      </c>
      <c r="P264" s="55">
        <v>68</v>
      </c>
      <c r="Q264" s="56">
        <f t="shared" si="178"/>
        <v>374</v>
      </c>
      <c r="R264" s="56">
        <f t="shared" si="180"/>
        <v>2</v>
      </c>
      <c r="S264" s="56">
        <f t="shared" si="172"/>
        <v>714</v>
      </c>
      <c r="T264" s="57">
        <v>1.4</v>
      </c>
      <c r="U264" s="56">
        <f t="shared" si="177"/>
        <v>71</v>
      </c>
      <c r="V264" s="56">
        <f t="shared" si="168"/>
        <v>85</v>
      </c>
      <c r="W264" s="56">
        <f t="shared" si="169"/>
        <v>99</v>
      </c>
      <c r="X264" s="56">
        <f t="shared" si="170"/>
        <v>114</v>
      </c>
      <c r="Y264" s="57">
        <v>0.6</v>
      </c>
      <c r="Z264" s="56">
        <v>3</v>
      </c>
      <c r="AA264" s="56">
        <f t="shared" si="181"/>
        <v>491</v>
      </c>
      <c r="AB264" s="62">
        <v>2.52</v>
      </c>
      <c r="AC264" s="56">
        <f t="shared" si="182"/>
        <v>845</v>
      </c>
      <c r="AD264" s="62">
        <v>1.3</v>
      </c>
    </row>
    <row r="265" spans="1:30" x14ac:dyDescent="0.3">
      <c r="A265" s="51">
        <v>4114</v>
      </c>
      <c r="B265" s="51" t="s">
        <v>403</v>
      </c>
      <c r="C265" s="50">
        <v>13</v>
      </c>
      <c r="D265" s="91">
        <f t="shared" si="175"/>
        <v>503</v>
      </c>
      <c r="E265" s="50">
        <v>5</v>
      </c>
      <c r="F265" s="50">
        <v>3</v>
      </c>
      <c r="G265" s="52">
        <f t="shared" si="176"/>
        <v>1797</v>
      </c>
      <c r="H265" s="56">
        <f t="shared" si="183"/>
        <v>1797</v>
      </c>
      <c r="I265" s="56">
        <f t="shared" si="183"/>
        <v>2156</v>
      </c>
      <c r="J265" s="56">
        <f t="shared" si="183"/>
        <v>2515</v>
      </c>
      <c r="K265" s="56">
        <f t="shared" si="183"/>
        <v>2875</v>
      </c>
      <c r="L265" s="53"/>
      <c r="M265" s="54"/>
      <c r="N265" s="80">
        <f t="shared" si="179"/>
        <v>23361</v>
      </c>
      <c r="O265" s="55" t="s">
        <v>6</v>
      </c>
      <c r="P265" s="55">
        <v>70</v>
      </c>
      <c r="Q265" s="56">
        <f t="shared" si="178"/>
        <v>374</v>
      </c>
      <c r="R265" s="56">
        <f t="shared" si="180"/>
        <v>2</v>
      </c>
      <c r="S265" s="56">
        <f t="shared" si="172"/>
        <v>719</v>
      </c>
      <c r="T265" s="57">
        <v>1.4</v>
      </c>
      <c r="U265" s="56">
        <f t="shared" si="177"/>
        <v>71</v>
      </c>
      <c r="V265" s="56">
        <f t="shared" si="168"/>
        <v>86</v>
      </c>
      <c r="W265" s="56">
        <f t="shared" si="169"/>
        <v>100</v>
      </c>
      <c r="X265" s="56">
        <f t="shared" si="170"/>
        <v>115</v>
      </c>
      <c r="Y265" s="57">
        <v>0.6</v>
      </c>
      <c r="Z265" s="56">
        <v>3</v>
      </c>
      <c r="AA265" s="56">
        <f t="shared" si="181"/>
        <v>491</v>
      </c>
      <c r="AB265" s="62">
        <v>2.52</v>
      </c>
      <c r="AC265" s="56">
        <f t="shared" si="182"/>
        <v>845</v>
      </c>
      <c r="AD265" s="62">
        <v>1.3</v>
      </c>
    </row>
    <row r="266" spans="1:30" x14ac:dyDescent="0.3">
      <c r="A266" s="51">
        <v>4115</v>
      </c>
      <c r="B266" s="51" t="s">
        <v>404</v>
      </c>
      <c r="C266" s="50">
        <v>13</v>
      </c>
      <c r="D266" s="91">
        <f t="shared" si="175"/>
        <v>507</v>
      </c>
      <c r="E266" s="50">
        <v>5</v>
      </c>
      <c r="F266" s="50">
        <v>3</v>
      </c>
      <c r="G266" s="52">
        <f t="shared" si="176"/>
        <v>1812</v>
      </c>
      <c r="H266" s="56">
        <f t="shared" si="183"/>
        <v>1812</v>
      </c>
      <c r="I266" s="56">
        <f t="shared" si="183"/>
        <v>2174</v>
      </c>
      <c r="J266" s="56">
        <f t="shared" si="183"/>
        <v>2536</v>
      </c>
      <c r="K266" s="56">
        <f t="shared" si="183"/>
        <v>2899</v>
      </c>
      <c r="L266" s="53"/>
      <c r="M266" s="54"/>
      <c r="N266" s="80">
        <f t="shared" si="179"/>
        <v>23556</v>
      </c>
      <c r="O266" s="55" t="s">
        <v>6</v>
      </c>
      <c r="P266" s="55">
        <v>72</v>
      </c>
      <c r="Q266" s="56">
        <f t="shared" si="178"/>
        <v>374</v>
      </c>
      <c r="R266" s="56">
        <f t="shared" si="180"/>
        <v>2</v>
      </c>
      <c r="S266" s="56">
        <f t="shared" si="172"/>
        <v>725</v>
      </c>
      <c r="T266" s="57">
        <v>1.4</v>
      </c>
      <c r="U266" s="56">
        <f t="shared" si="177"/>
        <v>72</v>
      </c>
      <c r="V266" s="56">
        <f t="shared" si="168"/>
        <v>86</v>
      </c>
      <c r="W266" s="56">
        <f t="shared" si="169"/>
        <v>101</v>
      </c>
      <c r="X266" s="56">
        <f t="shared" si="170"/>
        <v>115</v>
      </c>
      <c r="Y266" s="57">
        <v>0.6</v>
      </c>
      <c r="Z266" s="56">
        <v>3</v>
      </c>
      <c r="AA266" s="56">
        <f t="shared" si="181"/>
        <v>491</v>
      </c>
      <c r="AB266" s="62">
        <v>2.52</v>
      </c>
      <c r="AC266" s="56">
        <f t="shared" si="182"/>
        <v>845</v>
      </c>
      <c r="AD266" s="62">
        <v>1.3</v>
      </c>
    </row>
    <row r="267" spans="1:30" x14ac:dyDescent="0.3">
      <c r="A267" s="51">
        <v>4116</v>
      </c>
      <c r="B267" s="51" t="s">
        <v>405</v>
      </c>
      <c r="C267" s="50">
        <v>14</v>
      </c>
      <c r="D267" s="91">
        <f t="shared" si="175"/>
        <v>511</v>
      </c>
      <c r="E267" s="50">
        <v>5</v>
      </c>
      <c r="F267" s="50">
        <v>3</v>
      </c>
      <c r="G267" s="52">
        <f t="shared" si="176"/>
        <v>1825</v>
      </c>
      <c r="H267" s="56">
        <f t="shared" si="183"/>
        <v>1825</v>
      </c>
      <c r="I267" s="56">
        <f t="shared" si="183"/>
        <v>2190</v>
      </c>
      <c r="J267" s="56">
        <f t="shared" si="183"/>
        <v>2555</v>
      </c>
      <c r="K267" s="56">
        <f t="shared" si="183"/>
        <v>2920</v>
      </c>
      <c r="L267" s="53"/>
      <c r="M267" s="54"/>
      <c r="N267" s="80">
        <f t="shared" si="179"/>
        <v>25550</v>
      </c>
      <c r="O267" s="55" t="s">
        <v>6</v>
      </c>
      <c r="P267" s="55">
        <v>74</v>
      </c>
      <c r="Q267" s="56">
        <f t="shared" si="178"/>
        <v>374</v>
      </c>
      <c r="R267" s="56">
        <f t="shared" si="180"/>
        <v>2</v>
      </c>
      <c r="S267" s="56">
        <f t="shared" si="172"/>
        <v>730</v>
      </c>
      <c r="T267" s="57">
        <v>1.4</v>
      </c>
      <c r="U267" s="56">
        <f t="shared" si="177"/>
        <v>73</v>
      </c>
      <c r="V267" s="56">
        <f t="shared" si="168"/>
        <v>87</v>
      </c>
      <c r="W267" s="56">
        <f t="shared" si="169"/>
        <v>102</v>
      </c>
      <c r="X267" s="56">
        <f t="shared" si="170"/>
        <v>116</v>
      </c>
      <c r="Y267" s="57">
        <v>0.6</v>
      </c>
      <c r="Z267" s="56">
        <v>3</v>
      </c>
      <c r="AA267" s="56">
        <f t="shared" si="181"/>
        <v>529</v>
      </c>
      <c r="AB267" s="62">
        <v>2.52</v>
      </c>
      <c r="AC267" s="56">
        <f t="shared" si="182"/>
        <v>910</v>
      </c>
      <c r="AD267" s="62">
        <v>1.3</v>
      </c>
    </row>
    <row r="268" spans="1:30" x14ac:dyDescent="0.3">
      <c r="A268" s="51">
        <v>4117</v>
      </c>
      <c r="B268" s="51" t="s">
        <v>406</v>
      </c>
      <c r="C268" s="50">
        <v>14</v>
      </c>
      <c r="D268" s="91">
        <f t="shared" si="175"/>
        <v>519</v>
      </c>
      <c r="E268" s="50">
        <v>5</v>
      </c>
      <c r="F268" s="50">
        <v>3</v>
      </c>
      <c r="G268" s="52">
        <f t="shared" si="176"/>
        <v>1855</v>
      </c>
      <c r="H268" s="56">
        <f t="shared" si="183"/>
        <v>1855</v>
      </c>
      <c r="I268" s="56">
        <f t="shared" si="183"/>
        <v>2226</v>
      </c>
      <c r="J268" s="56">
        <f t="shared" si="183"/>
        <v>2597</v>
      </c>
      <c r="K268" s="56">
        <f t="shared" si="183"/>
        <v>2968</v>
      </c>
      <c r="L268" s="53"/>
      <c r="M268" s="54"/>
      <c r="N268" s="80">
        <f t="shared" si="179"/>
        <v>25970</v>
      </c>
      <c r="O268" s="55" t="s">
        <v>6</v>
      </c>
      <c r="P268" s="55">
        <v>78</v>
      </c>
      <c r="Q268" s="56">
        <f t="shared" si="178"/>
        <v>374</v>
      </c>
      <c r="R268" s="56">
        <f t="shared" si="180"/>
        <v>2</v>
      </c>
      <c r="S268" s="56">
        <f t="shared" si="172"/>
        <v>742</v>
      </c>
      <c r="T268" s="57">
        <v>1.4</v>
      </c>
      <c r="U268" s="56">
        <f t="shared" si="177"/>
        <v>74</v>
      </c>
      <c r="V268" s="56">
        <f t="shared" si="168"/>
        <v>89</v>
      </c>
      <c r="W268" s="56">
        <f t="shared" si="169"/>
        <v>103</v>
      </c>
      <c r="X268" s="56">
        <f t="shared" si="170"/>
        <v>118</v>
      </c>
      <c r="Y268" s="57">
        <v>0.6</v>
      </c>
      <c r="Z268" s="56">
        <v>3</v>
      </c>
      <c r="AA268" s="56">
        <f t="shared" si="181"/>
        <v>529</v>
      </c>
      <c r="AB268" s="62">
        <v>2.52</v>
      </c>
      <c r="AC268" s="56">
        <f t="shared" si="182"/>
        <v>910</v>
      </c>
      <c r="AD268" s="62">
        <v>1.3</v>
      </c>
    </row>
    <row r="269" spans="1:30" x14ac:dyDescent="0.3">
      <c r="A269" s="51">
        <v>4118</v>
      </c>
      <c r="B269" s="51" t="s">
        <v>407</v>
      </c>
      <c r="C269" s="50">
        <v>14</v>
      </c>
      <c r="D269" s="91">
        <f t="shared" si="175"/>
        <v>522</v>
      </c>
      <c r="E269" s="50">
        <v>5</v>
      </c>
      <c r="F269" s="50">
        <v>3</v>
      </c>
      <c r="G269" s="52">
        <f t="shared" si="176"/>
        <v>1867</v>
      </c>
      <c r="H269" s="56">
        <f t="shared" si="183"/>
        <v>1867</v>
      </c>
      <c r="I269" s="56">
        <f t="shared" si="183"/>
        <v>2240</v>
      </c>
      <c r="J269" s="56">
        <f t="shared" si="183"/>
        <v>2613</v>
      </c>
      <c r="K269" s="56">
        <f t="shared" si="183"/>
        <v>2987</v>
      </c>
      <c r="L269" s="53"/>
      <c r="M269" s="54"/>
      <c r="N269" s="80">
        <f t="shared" si="179"/>
        <v>26138</v>
      </c>
      <c r="O269" s="55" t="s">
        <v>6</v>
      </c>
      <c r="P269" s="55">
        <v>80</v>
      </c>
      <c r="Q269" s="56">
        <f t="shared" si="178"/>
        <v>374</v>
      </c>
      <c r="R269" s="56">
        <f t="shared" si="180"/>
        <v>2</v>
      </c>
      <c r="S269" s="56">
        <f t="shared" si="172"/>
        <v>747</v>
      </c>
      <c r="T269" s="57">
        <v>1.4</v>
      </c>
      <c r="U269" s="56">
        <f t="shared" si="177"/>
        <v>74</v>
      </c>
      <c r="V269" s="56">
        <f t="shared" si="168"/>
        <v>89</v>
      </c>
      <c r="W269" s="56">
        <f t="shared" si="169"/>
        <v>104</v>
      </c>
      <c r="X269" s="56">
        <f t="shared" si="170"/>
        <v>119</v>
      </c>
      <c r="Y269" s="57">
        <v>0.6</v>
      </c>
      <c r="Z269" s="56">
        <v>3</v>
      </c>
      <c r="AA269" s="56">
        <f t="shared" si="181"/>
        <v>529</v>
      </c>
      <c r="AB269" s="62">
        <v>2.52</v>
      </c>
      <c r="AC269" s="56">
        <f t="shared" si="182"/>
        <v>910</v>
      </c>
      <c r="AD269" s="62">
        <v>1.3</v>
      </c>
    </row>
    <row r="270" spans="1:30" x14ac:dyDescent="0.3">
      <c r="A270" s="51">
        <v>4119</v>
      </c>
      <c r="B270" s="51" t="s">
        <v>408</v>
      </c>
      <c r="C270" s="50">
        <v>14</v>
      </c>
      <c r="D270" s="91">
        <f t="shared" si="175"/>
        <v>527</v>
      </c>
      <c r="E270" s="50">
        <v>5</v>
      </c>
      <c r="F270" s="50">
        <v>3</v>
      </c>
      <c r="G270" s="52">
        <f t="shared" si="176"/>
        <v>1882</v>
      </c>
      <c r="H270" s="56">
        <f t="shared" si="183"/>
        <v>1882</v>
      </c>
      <c r="I270" s="56">
        <f t="shared" si="183"/>
        <v>2258</v>
      </c>
      <c r="J270" s="56">
        <f t="shared" si="183"/>
        <v>2634</v>
      </c>
      <c r="K270" s="56">
        <f t="shared" si="183"/>
        <v>3011</v>
      </c>
      <c r="L270" s="53"/>
      <c r="M270" s="54"/>
      <c r="N270" s="80">
        <f t="shared" si="179"/>
        <v>26348</v>
      </c>
      <c r="O270" s="55" t="s">
        <v>6</v>
      </c>
      <c r="P270" s="55">
        <v>82</v>
      </c>
      <c r="Q270" s="56">
        <f t="shared" si="178"/>
        <v>374</v>
      </c>
      <c r="R270" s="56">
        <f t="shared" si="180"/>
        <v>2</v>
      </c>
      <c r="S270" s="56">
        <f t="shared" si="172"/>
        <v>753</v>
      </c>
      <c r="T270" s="57">
        <v>1.4</v>
      </c>
      <c r="U270" s="56">
        <f t="shared" si="177"/>
        <v>75</v>
      </c>
      <c r="V270" s="56">
        <f t="shared" si="168"/>
        <v>90</v>
      </c>
      <c r="W270" s="56">
        <f t="shared" si="169"/>
        <v>105</v>
      </c>
      <c r="X270" s="56">
        <f t="shared" si="170"/>
        <v>120</v>
      </c>
      <c r="Y270" s="57">
        <v>0.6</v>
      </c>
      <c r="Z270" s="56">
        <v>3</v>
      </c>
      <c r="AA270" s="56">
        <f t="shared" si="181"/>
        <v>529</v>
      </c>
      <c r="AB270" s="62">
        <v>2.52</v>
      </c>
      <c r="AC270" s="56">
        <f t="shared" si="182"/>
        <v>910</v>
      </c>
      <c r="AD270" s="62">
        <v>1.3</v>
      </c>
    </row>
    <row r="271" spans="1:30" x14ac:dyDescent="0.3">
      <c r="A271" s="65">
        <v>4120</v>
      </c>
      <c r="B271" s="65" t="s">
        <v>409</v>
      </c>
      <c r="C271" s="64">
        <v>14</v>
      </c>
      <c r="D271" s="92">
        <f t="shared" si="175"/>
        <v>530</v>
      </c>
      <c r="E271" s="64">
        <v>5</v>
      </c>
      <c r="F271" s="64">
        <v>3</v>
      </c>
      <c r="G271" s="70">
        <f t="shared" si="176"/>
        <v>1895</v>
      </c>
      <c r="H271" s="71">
        <f t="shared" si="183"/>
        <v>1895</v>
      </c>
      <c r="I271" s="71">
        <f t="shared" si="183"/>
        <v>2274</v>
      </c>
      <c r="J271" s="71">
        <f t="shared" si="183"/>
        <v>2653</v>
      </c>
      <c r="K271" s="71">
        <f t="shared" si="183"/>
        <v>3032</v>
      </c>
      <c r="L271" s="66"/>
      <c r="M271" s="67"/>
      <c r="N271" s="81">
        <f t="shared" si="179"/>
        <v>26530</v>
      </c>
      <c r="O271" s="68" t="s">
        <v>6</v>
      </c>
      <c r="P271" s="68">
        <v>84</v>
      </c>
      <c r="Q271" s="71">
        <f t="shared" si="178"/>
        <v>374</v>
      </c>
      <c r="R271" s="71">
        <f t="shared" si="180"/>
        <v>2</v>
      </c>
      <c r="S271" s="71">
        <f t="shared" si="172"/>
        <v>758</v>
      </c>
      <c r="T271" s="69">
        <v>1.4</v>
      </c>
      <c r="U271" s="71">
        <f t="shared" si="177"/>
        <v>75</v>
      </c>
      <c r="V271" s="71">
        <f t="shared" si="168"/>
        <v>90</v>
      </c>
      <c r="W271" s="71">
        <f t="shared" si="169"/>
        <v>106</v>
      </c>
      <c r="X271" s="71">
        <f t="shared" si="170"/>
        <v>121</v>
      </c>
      <c r="Y271" s="69">
        <v>0.6</v>
      </c>
      <c r="Z271" s="71">
        <v>4</v>
      </c>
      <c r="AA271" s="71">
        <f t="shared" si="181"/>
        <v>1058</v>
      </c>
      <c r="AB271" s="62">
        <v>3.7800000000000002</v>
      </c>
      <c r="AC271" s="71">
        <f t="shared" si="182"/>
        <v>1365</v>
      </c>
      <c r="AD271" s="62">
        <v>1.9500000000000002</v>
      </c>
    </row>
    <row r="272" spans="1:30" x14ac:dyDescent="0.3">
      <c r="A272" s="38">
        <v>4121</v>
      </c>
      <c r="B272" s="38" t="s">
        <v>410</v>
      </c>
      <c r="C272" s="39">
        <v>14</v>
      </c>
      <c r="D272" s="90">
        <f t="shared" si="175"/>
        <v>534</v>
      </c>
      <c r="E272" s="39">
        <v>5</v>
      </c>
      <c r="F272" s="39">
        <v>3</v>
      </c>
      <c r="G272" s="40">
        <f t="shared" si="176"/>
        <v>1910</v>
      </c>
      <c r="H272" s="41">
        <f t="shared" si="183"/>
        <v>1910</v>
      </c>
      <c r="I272" s="41">
        <f t="shared" si="183"/>
        <v>2292</v>
      </c>
      <c r="J272" s="41">
        <f t="shared" si="183"/>
        <v>2674</v>
      </c>
      <c r="K272" s="41">
        <f t="shared" si="183"/>
        <v>3056</v>
      </c>
      <c r="L272" s="42"/>
      <c r="M272" s="43"/>
      <c r="N272" s="79">
        <f t="shared" si="179"/>
        <v>26740</v>
      </c>
      <c r="O272" s="44" t="s">
        <v>6</v>
      </c>
      <c r="P272" s="44">
        <v>86</v>
      </c>
      <c r="Q272" s="45">
        <f t="shared" si="178"/>
        <v>374</v>
      </c>
      <c r="R272" s="45">
        <f t="shared" si="180"/>
        <v>2</v>
      </c>
      <c r="S272" s="45">
        <f t="shared" si="172"/>
        <v>764</v>
      </c>
      <c r="T272" s="46">
        <v>1.4</v>
      </c>
      <c r="U272" s="45">
        <f t="shared" si="177"/>
        <v>76</v>
      </c>
      <c r="V272" s="45">
        <f t="shared" si="168"/>
        <v>91</v>
      </c>
      <c r="W272" s="45">
        <f t="shared" si="169"/>
        <v>106</v>
      </c>
      <c r="X272" s="45">
        <f t="shared" si="170"/>
        <v>122</v>
      </c>
      <c r="Y272" s="46">
        <v>0.6</v>
      </c>
      <c r="Z272" s="45">
        <v>3</v>
      </c>
      <c r="AA272" s="45">
        <f t="shared" si="181"/>
        <v>554</v>
      </c>
      <c r="AB272" s="62">
        <v>2.64</v>
      </c>
      <c r="AC272" s="45">
        <f t="shared" si="182"/>
        <v>910</v>
      </c>
      <c r="AD272" s="62">
        <v>1.3</v>
      </c>
    </row>
    <row r="273" spans="1:30" x14ac:dyDescent="0.3">
      <c r="A273" s="51">
        <v>4122</v>
      </c>
      <c r="B273" s="51" t="s">
        <v>413</v>
      </c>
      <c r="C273" s="50">
        <v>14</v>
      </c>
      <c r="D273" s="91">
        <f t="shared" si="175"/>
        <v>539</v>
      </c>
      <c r="E273" s="50">
        <v>5</v>
      </c>
      <c r="F273" s="50">
        <v>3</v>
      </c>
      <c r="G273" s="52">
        <f t="shared" si="176"/>
        <v>1925</v>
      </c>
      <c r="H273" s="56">
        <f t="shared" si="183"/>
        <v>1925</v>
      </c>
      <c r="I273" s="56">
        <f t="shared" si="183"/>
        <v>2310</v>
      </c>
      <c r="J273" s="56">
        <f t="shared" si="183"/>
        <v>2695</v>
      </c>
      <c r="K273" s="56">
        <f t="shared" si="183"/>
        <v>3080</v>
      </c>
      <c r="L273" s="53"/>
      <c r="M273" s="54"/>
      <c r="N273" s="80">
        <f t="shared" si="179"/>
        <v>26950</v>
      </c>
      <c r="O273" s="55" t="s">
        <v>6</v>
      </c>
      <c r="P273" s="55">
        <v>88</v>
      </c>
      <c r="Q273" s="56">
        <f t="shared" si="178"/>
        <v>374</v>
      </c>
      <c r="R273" s="56">
        <f t="shared" si="180"/>
        <v>2</v>
      </c>
      <c r="S273" s="56">
        <f t="shared" si="172"/>
        <v>770</v>
      </c>
      <c r="T273" s="57">
        <v>1.4</v>
      </c>
      <c r="U273" s="56">
        <f t="shared" si="177"/>
        <v>77</v>
      </c>
      <c r="V273" s="56">
        <f t="shared" si="168"/>
        <v>92</v>
      </c>
      <c r="W273" s="56">
        <f t="shared" si="169"/>
        <v>107</v>
      </c>
      <c r="X273" s="56">
        <f t="shared" si="170"/>
        <v>123</v>
      </c>
      <c r="Y273" s="57">
        <v>0.6</v>
      </c>
      <c r="Z273" s="56">
        <v>3</v>
      </c>
      <c r="AA273" s="56">
        <f t="shared" si="181"/>
        <v>554</v>
      </c>
      <c r="AB273" s="62">
        <v>2.64</v>
      </c>
      <c r="AC273" s="56">
        <f t="shared" si="182"/>
        <v>910</v>
      </c>
      <c r="AD273" s="62">
        <v>1.3</v>
      </c>
    </row>
    <row r="274" spans="1:30" x14ac:dyDescent="0.3">
      <c r="A274" s="51">
        <v>4123</v>
      </c>
      <c r="B274" s="51" t="s">
        <v>414</v>
      </c>
      <c r="C274" s="50">
        <v>14</v>
      </c>
      <c r="D274" s="91">
        <f t="shared" si="175"/>
        <v>542</v>
      </c>
      <c r="E274" s="50">
        <v>5</v>
      </c>
      <c r="F274" s="50">
        <v>3</v>
      </c>
      <c r="G274" s="52">
        <f t="shared" si="176"/>
        <v>1937</v>
      </c>
      <c r="H274" s="56">
        <f t="shared" si="183"/>
        <v>1937</v>
      </c>
      <c r="I274" s="56">
        <f t="shared" si="183"/>
        <v>2324</v>
      </c>
      <c r="J274" s="56">
        <f t="shared" si="183"/>
        <v>2711</v>
      </c>
      <c r="K274" s="56">
        <f t="shared" si="183"/>
        <v>3099</v>
      </c>
      <c r="L274" s="53"/>
      <c r="M274" s="54"/>
      <c r="N274" s="80">
        <f t="shared" si="179"/>
        <v>27118</v>
      </c>
      <c r="O274" s="55" t="s">
        <v>6</v>
      </c>
      <c r="P274" s="55">
        <v>90</v>
      </c>
      <c r="Q274" s="56">
        <f t="shared" si="178"/>
        <v>374</v>
      </c>
      <c r="R274" s="56">
        <f t="shared" si="180"/>
        <v>2</v>
      </c>
      <c r="S274" s="56">
        <f t="shared" si="172"/>
        <v>775</v>
      </c>
      <c r="T274" s="57">
        <v>1.4</v>
      </c>
      <c r="U274" s="56">
        <f t="shared" si="177"/>
        <v>77</v>
      </c>
      <c r="V274" s="56">
        <f t="shared" si="168"/>
        <v>92</v>
      </c>
      <c r="W274" s="56">
        <f t="shared" si="169"/>
        <v>108</v>
      </c>
      <c r="X274" s="56">
        <f t="shared" si="170"/>
        <v>123</v>
      </c>
      <c r="Y274" s="57">
        <v>0.6</v>
      </c>
      <c r="Z274" s="56">
        <v>3</v>
      </c>
      <c r="AA274" s="56">
        <f t="shared" si="181"/>
        <v>554</v>
      </c>
      <c r="AB274" s="62">
        <v>2.64</v>
      </c>
      <c r="AC274" s="56">
        <f t="shared" si="182"/>
        <v>910</v>
      </c>
      <c r="AD274" s="62">
        <v>1.3</v>
      </c>
    </row>
    <row r="275" spans="1:30" x14ac:dyDescent="0.3">
      <c r="A275" s="51">
        <v>4124</v>
      </c>
      <c r="B275" s="51" t="s">
        <v>415</v>
      </c>
      <c r="C275" s="50">
        <v>14</v>
      </c>
      <c r="D275" s="91">
        <f t="shared" si="175"/>
        <v>546</v>
      </c>
      <c r="E275" s="50">
        <v>5</v>
      </c>
      <c r="F275" s="50">
        <v>3</v>
      </c>
      <c r="G275" s="52">
        <f t="shared" si="176"/>
        <v>1952</v>
      </c>
      <c r="H275" s="56">
        <f t="shared" si="183"/>
        <v>1952</v>
      </c>
      <c r="I275" s="56">
        <f t="shared" si="183"/>
        <v>2342</v>
      </c>
      <c r="J275" s="56">
        <f t="shared" si="183"/>
        <v>2732</v>
      </c>
      <c r="K275" s="56">
        <f t="shared" si="183"/>
        <v>3123</v>
      </c>
      <c r="L275" s="53"/>
      <c r="M275" s="54"/>
      <c r="N275" s="80">
        <f t="shared" si="179"/>
        <v>27328</v>
      </c>
      <c r="O275" s="55" t="s">
        <v>6</v>
      </c>
      <c r="P275" s="55">
        <v>92</v>
      </c>
      <c r="Q275" s="56">
        <f t="shared" si="178"/>
        <v>374</v>
      </c>
      <c r="R275" s="56">
        <f t="shared" si="180"/>
        <v>2</v>
      </c>
      <c r="S275" s="56">
        <f t="shared" si="172"/>
        <v>781</v>
      </c>
      <c r="T275" s="57">
        <v>1.4</v>
      </c>
      <c r="U275" s="56">
        <f t="shared" si="177"/>
        <v>78</v>
      </c>
      <c r="V275" s="56">
        <f t="shared" si="168"/>
        <v>93</v>
      </c>
      <c r="W275" s="56">
        <f t="shared" si="169"/>
        <v>109</v>
      </c>
      <c r="X275" s="56">
        <f t="shared" si="170"/>
        <v>124</v>
      </c>
      <c r="Y275" s="57">
        <v>0.6</v>
      </c>
      <c r="Z275" s="56">
        <v>3</v>
      </c>
      <c r="AA275" s="56">
        <f t="shared" si="181"/>
        <v>554</v>
      </c>
      <c r="AB275" s="62">
        <v>2.64</v>
      </c>
      <c r="AC275" s="56">
        <f t="shared" si="182"/>
        <v>910</v>
      </c>
      <c r="AD275" s="62">
        <v>1.3</v>
      </c>
    </row>
    <row r="276" spans="1:30" x14ac:dyDescent="0.3">
      <c r="A276" s="51">
        <v>4125</v>
      </c>
      <c r="B276" s="51" t="s">
        <v>416</v>
      </c>
      <c r="C276" s="50">
        <v>14</v>
      </c>
      <c r="D276" s="91">
        <f t="shared" si="175"/>
        <v>550</v>
      </c>
      <c r="E276" s="50">
        <v>5</v>
      </c>
      <c r="F276" s="50">
        <v>3</v>
      </c>
      <c r="G276" s="52">
        <f t="shared" si="176"/>
        <v>1965</v>
      </c>
      <c r="H276" s="56">
        <f t="shared" si="183"/>
        <v>1965</v>
      </c>
      <c r="I276" s="56">
        <f t="shared" si="183"/>
        <v>2358</v>
      </c>
      <c r="J276" s="56">
        <f t="shared" si="183"/>
        <v>2751</v>
      </c>
      <c r="K276" s="56">
        <f t="shared" si="183"/>
        <v>3144</v>
      </c>
      <c r="L276" s="53"/>
      <c r="M276" s="54"/>
      <c r="N276" s="80">
        <f t="shared" si="179"/>
        <v>27510</v>
      </c>
      <c r="O276" s="55" t="s">
        <v>6</v>
      </c>
      <c r="P276" s="55">
        <v>94</v>
      </c>
      <c r="Q276" s="56">
        <f t="shared" si="178"/>
        <v>374</v>
      </c>
      <c r="R276" s="56">
        <f t="shared" si="180"/>
        <v>2</v>
      </c>
      <c r="S276" s="56">
        <f t="shared" si="172"/>
        <v>786</v>
      </c>
      <c r="T276" s="57">
        <v>1.4</v>
      </c>
      <c r="U276" s="56">
        <f t="shared" si="177"/>
        <v>78</v>
      </c>
      <c r="V276" s="56">
        <f t="shared" si="168"/>
        <v>94</v>
      </c>
      <c r="W276" s="56">
        <f t="shared" si="169"/>
        <v>110</v>
      </c>
      <c r="X276" s="56">
        <f t="shared" si="170"/>
        <v>125</v>
      </c>
      <c r="Y276" s="57">
        <v>0.6</v>
      </c>
      <c r="Z276" s="56">
        <v>3</v>
      </c>
      <c r="AA276" s="56">
        <f t="shared" si="181"/>
        <v>554</v>
      </c>
      <c r="AB276" s="62">
        <v>2.64</v>
      </c>
      <c r="AC276" s="56">
        <f t="shared" si="182"/>
        <v>910</v>
      </c>
      <c r="AD276" s="62">
        <v>1.3</v>
      </c>
    </row>
    <row r="277" spans="1:30" x14ac:dyDescent="0.3">
      <c r="A277" s="51">
        <v>4126</v>
      </c>
      <c r="B277" s="51" t="s">
        <v>417</v>
      </c>
      <c r="C277" s="50">
        <v>14</v>
      </c>
      <c r="D277" s="91">
        <f t="shared" si="175"/>
        <v>554</v>
      </c>
      <c r="E277" s="50">
        <v>5</v>
      </c>
      <c r="F277" s="50">
        <v>3</v>
      </c>
      <c r="G277" s="52">
        <f t="shared" si="176"/>
        <v>1980</v>
      </c>
      <c r="H277" s="56">
        <f t="shared" si="183"/>
        <v>1980</v>
      </c>
      <c r="I277" s="56">
        <f t="shared" si="183"/>
        <v>2376</v>
      </c>
      <c r="J277" s="56">
        <f t="shared" si="183"/>
        <v>2772</v>
      </c>
      <c r="K277" s="56">
        <f t="shared" si="183"/>
        <v>3168</v>
      </c>
      <c r="L277" s="53"/>
      <c r="M277" s="54"/>
      <c r="N277" s="80">
        <f t="shared" si="179"/>
        <v>27720</v>
      </c>
      <c r="O277" s="55" t="s">
        <v>6</v>
      </c>
      <c r="P277" s="55">
        <v>96</v>
      </c>
      <c r="Q277" s="56">
        <f t="shared" si="178"/>
        <v>374</v>
      </c>
      <c r="R277" s="56">
        <f t="shared" si="180"/>
        <v>2</v>
      </c>
      <c r="S277" s="56">
        <f t="shared" si="172"/>
        <v>792</v>
      </c>
      <c r="T277" s="57">
        <v>1.4</v>
      </c>
      <c r="U277" s="56">
        <f t="shared" si="177"/>
        <v>79</v>
      </c>
      <c r="V277" s="56">
        <f t="shared" si="168"/>
        <v>95</v>
      </c>
      <c r="W277" s="56">
        <f t="shared" si="169"/>
        <v>110</v>
      </c>
      <c r="X277" s="56">
        <f t="shared" si="170"/>
        <v>126</v>
      </c>
      <c r="Y277" s="57">
        <v>0.6</v>
      </c>
      <c r="Z277" s="56">
        <v>3</v>
      </c>
      <c r="AA277" s="56">
        <f t="shared" si="181"/>
        <v>554</v>
      </c>
      <c r="AB277" s="62">
        <v>2.64</v>
      </c>
      <c r="AC277" s="56">
        <f t="shared" si="182"/>
        <v>910</v>
      </c>
      <c r="AD277" s="62">
        <v>1.3</v>
      </c>
    </row>
    <row r="278" spans="1:30" x14ac:dyDescent="0.3">
      <c r="A278" s="51">
        <v>4127</v>
      </c>
      <c r="B278" s="51" t="s">
        <v>418</v>
      </c>
      <c r="C278" s="50">
        <v>14</v>
      </c>
      <c r="D278" s="91">
        <f t="shared" si="175"/>
        <v>558</v>
      </c>
      <c r="E278" s="50">
        <v>5</v>
      </c>
      <c r="F278" s="50">
        <v>3</v>
      </c>
      <c r="G278" s="52">
        <f t="shared" si="176"/>
        <v>1995</v>
      </c>
      <c r="H278" s="56">
        <f t="shared" si="183"/>
        <v>1995</v>
      </c>
      <c r="I278" s="56">
        <f t="shared" si="183"/>
        <v>2394</v>
      </c>
      <c r="J278" s="56">
        <f t="shared" si="183"/>
        <v>2793</v>
      </c>
      <c r="K278" s="56">
        <f t="shared" si="183"/>
        <v>3192</v>
      </c>
      <c r="L278" s="53"/>
      <c r="M278" s="54"/>
      <c r="N278" s="80">
        <f t="shared" si="179"/>
        <v>27930</v>
      </c>
      <c r="O278" s="55" t="s">
        <v>6</v>
      </c>
      <c r="P278" s="55">
        <v>98</v>
      </c>
      <c r="Q278" s="56">
        <f t="shared" si="178"/>
        <v>374</v>
      </c>
      <c r="R278" s="56">
        <f t="shared" si="180"/>
        <v>2</v>
      </c>
      <c r="S278" s="56">
        <f t="shared" si="172"/>
        <v>798</v>
      </c>
      <c r="T278" s="57">
        <v>1.4</v>
      </c>
      <c r="U278" s="56">
        <f t="shared" si="177"/>
        <v>79</v>
      </c>
      <c r="V278" s="56">
        <f t="shared" si="168"/>
        <v>95</v>
      </c>
      <c r="W278" s="56">
        <f t="shared" si="169"/>
        <v>111</v>
      </c>
      <c r="X278" s="56">
        <f t="shared" si="170"/>
        <v>127</v>
      </c>
      <c r="Y278" s="57">
        <v>0.6</v>
      </c>
      <c r="Z278" s="56">
        <v>3</v>
      </c>
      <c r="AA278" s="56">
        <f t="shared" si="181"/>
        <v>554</v>
      </c>
      <c r="AB278" s="62">
        <v>2.64</v>
      </c>
      <c r="AC278" s="56">
        <f t="shared" si="182"/>
        <v>910</v>
      </c>
      <c r="AD278" s="62">
        <v>1.3</v>
      </c>
    </row>
    <row r="279" spans="1:30" x14ac:dyDescent="0.3">
      <c r="A279" s="51">
        <v>4128</v>
      </c>
      <c r="B279" s="51" t="s">
        <v>419</v>
      </c>
      <c r="C279" s="50">
        <v>14</v>
      </c>
      <c r="D279" s="91">
        <f t="shared" si="175"/>
        <v>562</v>
      </c>
      <c r="E279" s="50">
        <v>5</v>
      </c>
      <c r="F279" s="50">
        <v>3</v>
      </c>
      <c r="G279" s="52">
        <f t="shared" si="176"/>
        <v>2007</v>
      </c>
      <c r="H279" s="56">
        <f t="shared" si="183"/>
        <v>2007</v>
      </c>
      <c r="I279" s="56">
        <f t="shared" si="183"/>
        <v>2408</v>
      </c>
      <c r="J279" s="56">
        <f t="shared" si="183"/>
        <v>2809</v>
      </c>
      <c r="K279" s="56">
        <f t="shared" si="183"/>
        <v>3211</v>
      </c>
      <c r="L279" s="53"/>
      <c r="M279" s="54"/>
      <c r="N279" s="80">
        <f t="shared" si="179"/>
        <v>28098</v>
      </c>
      <c r="O279" s="55" t="s">
        <v>6</v>
      </c>
      <c r="P279" s="55">
        <v>100</v>
      </c>
      <c r="Q279" s="56">
        <f t="shared" si="178"/>
        <v>374</v>
      </c>
      <c r="R279" s="56">
        <f t="shared" si="180"/>
        <v>2</v>
      </c>
      <c r="S279" s="56">
        <f t="shared" si="172"/>
        <v>803</v>
      </c>
      <c r="T279" s="57">
        <v>1.4</v>
      </c>
      <c r="U279" s="56">
        <f t="shared" si="177"/>
        <v>80</v>
      </c>
      <c r="V279" s="56">
        <f t="shared" si="168"/>
        <v>96</v>
      </c>
      <c r="W279" s="56">
        <f t="shared" si="169"/>
        <v>112</v>
      </c>
      <c r="X279" s="56">
        <f t="shared" si="170"/>
        <v>128</v>
      </c>
      <c r="Y279" s="57">
        <v>0.6</v>
      </c>
      <c r="Z279" s="56">
        <v>3</v>
      </c>
      <c r="AA279" s="56">
        <f t="shared" si="181"/>
        <v>554</v>
      </c>
      <c r="AB279" s="62">
        <v>2.64</v>
      </c>
      <c r="AC279" s="56">
        <f t="shared" si="182"/>
        <v>910</v>
      </c>
      <c r="AD279" s="62">
        <v>1.3</v>
      </c>
    </row>
    <row r="280" spans="1:30" x14ac:dyDescent="0.3">
      <c r="A280" s="51">
        <v>4129</v>
      </c>
      <c r="B280" s="51" t="s">
        <v>420</v>
      </c>
      <c r="C280" s="50">
        <v>14</v>
      </c>
      <c r="D280" s="91">
        <f t="shared" si="175"/>
        <v>566</v>
      </c>
      <c r="E280" s="50">
        <v>5</v>
      </c>
      <c r="F280" s="50">
        <v>3</v>
      </c>
      <c r="G280" s="52">
        <f t="shared" si="176"/>
        <v>2022</v>
      </c>
      <c r="H280" s="56">
        <f t="shared" si="183"/>
        <v>2022</v>
      </c>
      <c r="I280" s="56">
        <f t="shared" si="183"/>
        <v>2426</v>
      </c>
      <c r="J280" s="56">
        <f t="shared" si="183"/>
        <v>2830</v>
      </c>
      <c r="K280" s="56">
        <f t="shared" si="183"/>
        <v>3235</v>
      </c>
      <c r="L280" s="53"/>
      <c r="M280" s="54"/>
      <c r="N280" s="80">
        <f t="shared" si="179"/>
        <v>28308</v>
      </c>
      <c r="O280" s="55" t="s">
        <v>6</v>
      </c>
      <c r="P280" s="55">
        <v>102</v>
      </c>
      <c r="Q280" s="56">
        <f t="shared" si="178"/>
        <v>374</v>
      </c>
      <c r="R280" s="56">
        <f t="shared" si="180"/>
        <v>2</v>
      </c>
      <c r="S280" s="56">
        <f t="shared" si="172"/>
        <v>809</v>
      </c>
      <c r="T280" s="57">
        <v>1.4</v>
      </c>
      <c r="U280" s="56">
        <f t="shared" si="177"/>
        <v>80</v>
      </c>
      <c r="V280" s="56">
        <f t="shared" si="168"/>
        <v>97</v>
      </c>
      <c r="W280" s="56">
        <f t="shared" si="169"/>
        <v>113</v>
      </c>
      <c r="X280" s="56">
        <f t="shared" si="170"/>
        <v>129</v>
      </c>
      <c r="Y280" s="57">
        <v>0.6</v>
      </c>
      <c r="Z280" s="56">
        <v>3</v>
      </c>
      <c r="AA280" s="56">
        <f t="shared" si="181"/>
        <v>554</v>
      </c>
      <c r="AB280" s="62">
        <v>2.64</v>
      </c>
      <c r="AC280" s="56">
        <f t="shared" si="182"/>
        <v>910</v>
      </c>
      <c r="AD280" s="62">
        <v>1.3</v>
      </c>
    </row>
    <row r="281" spans="1:30" x14ac:dyDescent="0.3">
      <c r="A281" s="65">
        <v>4130</v>
      </c>
      <c r="B281" s="65" t="s">
        <v>421</v>
      </c>
      <c r="C281" s="64">
        <v>14</v>
      </c>
      <c r="D281" s="92">
        <f t="shared" si="175"/>
        <v>569</v>
      </c>
      <c r="E281" s="64">
        <v>5</v>
      </c>
      <c r="F281" s="64">
        <v>3</v>
      </c>
      <c r="G281" s="70">
        <f t="shared" si="176"/>
        <v>2035</v>
      </c>
      <c r="H281" s="71">
        <f t="shared" si="183"/>
        <v>2035</v>
      </c>
      <c r="I281" s="71">
        <f t="shared" si="183"/>
        <v>2442</v>
      </c>
      <c r="J281" s="71">
        <f t="shared" si="183"/>
        <v>2849</v>
      </c>
      <c r="K281" s="71">
        <f t="shared" si="183"/>
        <v>3256</v>
      </c>
      <c r="L281" s="66"/>
      <c r="M281" s="67"/>
      <c r="N281" s="81">
        <f t="shared" si="179"/>
        <v>28490</v>
      </c>
      <c r="O281" s="68" t="s">
        <v>6</v>
      </c>
      <c r="P281" s="68">
        <v>104</v>
      </c>
      <c r="Q281" s="71">
        <f t="shared" ref="Q281:Q301" si="184">HLOOKUP(O281,$AG$1:$AN$3,2,FALSE)</f>
        <v>374</v>
      </c>
      <c r="R281" s="71">
        <f t="shared" si="180"/>
        <v>2</v>
      </c>
      <c r="S281" s="71">
        <f t="shared" si="172"/>
        <v>814</v>
      </c>
      <c r="T281" s="69">
        <v>1.4</v>
      </c>
      <c r="U281" s="71">
        <f t="shared" si="177"/>
        <v>81</v>
      </c>
      <c r="V281" s="71">
        <f t="shared" si="168"/>
        <v>97</v>
      </c>
      <c r="W281" s="71">
        <f t="shared" si="169"/>
        <v>113</v>
      </c>
      <c r="X281" s="71">
        <f t="shared" si="170"/>
        <v>130</v>
      </c>
      <c r="Y281" s="69">
        <v>0.6</v>
      </c>
      <c r="Z281" s="71">
        <v>4</v>
      </c>
      <c r="AA281" s="71">
        <f t="shared" si="181"/>
        <v>1108</v>
      </c>
      <c r="AB281" s="62">
        <v>3.96</v>
      </c>
      <c r="AC281" s="71">
        <f t="shared" si="182"/>
        <v>1365</v>
      </c>
      <c r="AD281" s="62">
        <v>1.9500000000000002</v>
      </c>
    </row>
    <row r="282" spans="1:30" x14ac:dyDescent="0.3">
      <c r="A282" s="38">
        <v>4131</v>
      </c>
      <c r="B282" s="38" t="s">
        <v>411</v>
      </c>
      <c r="C282" s="39">
        <v>15</v>
      </c>
      <c r="D282" s="90">
        <f t="shared" si="175"/>
        <v>574</v>
      </c>
      <c r="E282" s="39">
        <v>5</v>
      </c>
      <c r="F282" s="39">
        <v>3</v>
      </c>
      <c r="G282" s="40">
        <f t="shared" si="176"/>
        <v>2050</v>
      </c>
      <c r="H282" s="41">
        <f t="shared" ref="H282:K301" si="185">INT(IFERROR(VLOOKUP(H$1,$AP:$AU,2,FALSE)*$G282,0))</f>
        <v>2050</v>
      </c>
      <c r="I282" s="41">
        <f t="shared" si="185"/>
        <v>2460</v>
      </c>
      <c r="J282" s="41">
        <f t="shared" si="185"/>
        <v>2870</v>
      </c>
      <c r="K282" s="41">
        <f t="shared" si="185"/>
        <v>3280</v>
      </c>
      <c r="L282" s="42"/>
      <c r="M282" s="43"/>
      <c r="N282" s="79">
        <f t="shared" si="179"/>
        <v>30750</v>
      </c>
      <c r="O282" s="44" t="s">
        <v>6</v>
      </c>
      <c r="P282" s="44">
        <v>106</v>
      </c>
      <c r="Q282" s="45">
        <f t="shared" si="184"/>
        <v>374</v>
      </c>
      <c r="R282" s="45">
        <f t="shared" si="180"/>
        <v>2</v>
      </c>
      <c r="S282" s="45">
        <f t="shared" si="172"/>
        <v>820</v>
      </c>
      <c r="T282" s="46">
        <v>1.4</v>
      </c>
      <c r="U282" s="45">
        <f t="shared" si="177"/>
        <v>82</v>
      </c>
      <c r="V282" s="45">
        <f t="shared" si="168"/>
        <v>98</v>
      </c>
      <c r="W282" s="45">
        <f t="shared" si="169"/>
        <v>114</v>
      </c>
      <c r="X282" s="45">
        <f t="shared" si="170"/>
        <v>131</v>
      </c>
      <c r="Y282" s="46">
        <v>0.6</v>
      </c>
      <c r="Z282" s="45">
        <v>3</v>
      </c>
      <c r="AA282" s="45">
        <f t="shared" si="181"/>
        <v>621</v>
      </c>
      <c r="AB282" s="62">
        <v>2.76</v>
      </c>
      <c r="AC282" s="45">
        <f t="shared" si="182"/>
        <v>975</v>
      </c>
      <c r="AD282" s="62">
        <v>1.3</v>
      </c>
    </row>
    <row r="283" spans="1:30" x14ac:dyDescent="0.3">
      <c r="A283" s="51">
        <v>4132</v>
      </c>
      <c r="B283" s="51" t="s">
        <v>422</v>
      </c>
      <c r="C283" s="50">
        <v>15</v>
      </c>
      <c r="D283" s="91">
        <f t="shared" si="175"/>
        <v>578</v>
      </c>
      <c r="E283" s="50">
        <v>5</v>
      </c>
      <c r="F283" s="50">
        <v>3</v>
      </c>
      <c r="G283" s="52">
        <f t="shared" si="176"/>
        <v>2065</v>
      </c>
      <c r="H283" s="56">
        <f t="shared" si="185"/>
        <v>2065</v>
      </c>
      <c r="I283" s="56">
        <f t="shared" si="185"/>
        <v>2478</v>
      </c>
      <c r="J283" s="56">
        <f t="shared" si="185"/>
        <v>2891</v>
      </c>
      <c r="K283" s="56">
        <f t="shared" si="185"/>
        <v>3304</v>
      </c>
      <c r="L283" s="53"/>
      <c r="M283" s="54"/>
      <c r="N283" s="80">
        <f t="shared" si="179"/>
        <v>30975</v>
      </c>
      <c r="O283" s="55" t="s">
        <v>6</v>
      </c>
      <c r="P283" s="55">
        <v>108</v>
      </c>
      <c r="Q283" s="56">
        <f t="shared" si="184"/>
        <v>374</v>
      </c>
      <c r="R283" s="56">
        <f t="shared" si="180"/>
        <v>2</v>
      </c>
      <c r="S283" s="56">
        <f t="shared" si="172"/>
        <v>826</v>
      </c>
      <c r="T283" s="57">
        <v>1.4</v>
      </c>
      <c r="U283" s="56">
        <f t="shared" si="177"/>
        <v>82</v>
      </c>
      <c r="V283" s="56">
        <f t="shared" si="168"/>
        <v>99</v>
      </c>
      <c r="W283" s="56">
        <f t="shared" si="169"/>
        <v>115</v>
      </c>
      <c r="X283" s="56">
        <f t="shared" si="170"/>
        <v>132</v>
      </c>
      <c r="Y283" s="57">
        <v>0.6</v>
      </c>
      <c r="Z283" s="56">
        <v>3</v>
      </c>
      <c r="AA283" s="56">
        <f t="shared" si="181"/>
        <v>621</v>
      </c>
      <c r="AB283" s="62">
        <v>2.76</v>
      </c>
      <c r="AC283" s="56">
        <f t="shared" si="182"/>
        <v>975</v>
      </c>
      <c r="AD283" s="62">
        <v>1.3</v>
      </c>
    </row>
    <row r="284" spans="1:30" x14ac:dyDescent="0.3">
      <c r="A284" s="51">
        <v>4133</v>
      </c>
      <c r="B284" s="51" t="s">
        <v>423</v>
      </c>
      <c r="C284" s="50">
        <v>15</v>
      </c>
      <c r="D284" s="91">
        <f t="shared" si="175"/>
        <v>581</v>
      </c>
      <c r="E284" s="50">
        <v>5</v>
      </c>
      <c r="F284" s="50">
        <v>3</v>
      </c>
      <c r="G284" s="52">
        <f t="shared" si="176"/>
        <v>2077</v>
      </c>
      <c r="H284" s="56">
        <f t="shared" si="185"/>
        <v>2077</v>
      </c>
      <c r="I284" s="56">
        <f t="shared" si="185"/>
        <v>2492</v>
      </c>
      <c r="J284" s="56">
        <f t="shared" si="185"/>
        <v>2907</v>
      </c>
      <c r="K284" s="56">
        <f t="shared" si="185"/>
        <v>3323</v>
      </c>
      <c r="L284" s="53"/>
      <c r="M284" s="54"/>
      <c r="N284" s="80">
        <f t="shared" si="179"/>
        <v>31155</v>
      </c>
      <c r="O284" s="55" t="s">
        <v>6</v>
      </c>
      <c r="P284" s="55">
        <v>110</v>
      </c>
      <c r="Q284" s="56">
        <f t="shared" si="184"/>
        <v>374</v>
      </c>
      <c r="R284" s="56">
        <f t="shared" si="180"/>
        <v>2</v>
      </c>
      <c r="S284" s="56">
        <f t="shared" si="172"/>
        <v>831</v>
      </c>
      <c r="T284" s="57">
        <v>1.4</v>
      </c>
      <c r="U284" s="56">
        <f t="shared" si="177"/>
        <v>83</v>
      </c>
      <c r="V284" s="56">
        <f t="shared" si="168"/>
        <v>99</v>
      </c>
      <c r="W284" s="56">
        <f t="shared" si="169"/>
        <v>116</v>
      </c>
      <c r="X284" s="56">
        <f t="shared" si="170"/>
        <v>132</v>
      </c>
      <c r="Y284" s="57">
        <v>0.6</v>
      </c>
      <c r="Z284" s="56">
        <v>3</v>
      </c>
      <c r="AA284" s="56">
        <f t="shared" si="181"/>
        <v>621</v>
      </c>
      <c r="AB284" s="62">
        <v>2.76</v>
      </c>
      <c r="AC284" s="56">
        <f t="shared" si="182"/>
        <v>975</v>
      </c>
      <c r="AD284" s="62">
        <v>1.3</v>
      </c>
    </row>
    <row r="285" spans="1:30" x14ac:dyDescent="0.3">
      <c r="A285" s="51">
        <v>4134</v>
      </c>
      <c r="B285" s="51" t="s">
        <v>424</v>
      </c>
      <c r="C285" s="50">
        <v>15</v>
      </c>
      <c r="D285" s="91">
        <f t="shared" si="175"/>
        <v>585</v>
      </c>
      <c r="E285" s="50">
        <v>5</v>
      </c>
      <c r="F285" s="50">
        <v>3</v>
      </c>
      <c r="G285" s="52">
        <f t="shared" si="176"/>
        <v>2092</v>
      </c>
      <c r="H285" s="56">
        <f t="shared" si="185"/>
        <v>2092</v>
      </c>
      <c r="I285" s="56">
        <f t="shared" si="185"/>
        <v>2510</v>
      </c>
      <c r="J285" s="56">
        <f t="shared" si="185"/>
        <v>2928</v>
      </c>
      <c r="K285" s="56">
        <f t="shared" si="185"/>
        <v>3347</v>
      </c>
      <c r="L285" s="53"/>
      <c r="M285" s="54"/>
      <c r="N285" s="80">
        <f t="shared" si="179"/>
        <v>31380</v>
      </c>
      <c r="O285" s="55" t="s">
        <v>6</v>
      </c>
      <c r="P285" s="55">
        <v>112</v>
      </c>
      <c r="Q285" s="56">
        <f t="shared" si="184"/>
        <v>374</v>
      </c>
      <c r="R285" s="56">
        <f t="shared" si="180"/>
        <v>2</v>
      </c>
      <c r="S285" s="56">
        <f t="shared" si="172"/>
        <v>837</v>
      </c>
      <c r="T285" s="57">
        <v>1.4</v>
      </c>
      <c r="U285" s="56">
        <f t="shared" si="177"/>
        <v>83</v>
      </c>
      <c r="V285" s="56">
        <f t="shared" si="168"/>
        <v>100</v>
      </c>
      <c r="W285" s="56">
        <f t="shared" si="169"/>
        <v>117</v>
      </c>
      <c r="X285" s="56">
        <f t="shared" si="170"/>
        <v>133</v>
      </c>
      <c r="Y285" s="57">
        <v>0.6</v>
      </c>
      <c r="Z285" s="56">
        <v>3</v>
      </c>
      <c r="AA285" s="56">
        <f t="shared" si="181"/>
        <v>621</v>
      </c>
      <c r="AB285" s="62">
        <v>2.76</v>
      </c>
      <c r="AC285" s="56">
        <f t="shared" si="182"/>
        <v>975</v>
      </c>
      <c r="AD285" s="62">
        <v>1.3</v>
      </c>
    </row>
    <row r="286" spans="1:30" x14ac:dyDescent="0.3">
      <c r="A286" s="51">
        <v>4135</v>
      </c>
      <c r="B286" s="51" t="s">
        <v>425</v>
      </c>
      <c r="C286" s="50">
        <v>15</v>
      </c>
      <c r="D286" s="91">
        <f t="shared" si="175"/>
        <v>589</v>
      </c>
      <c r="E286" s="50">
        <v>5</v>
      </c>
      <c r="F286" s="50">
        <v>3</v>
      </c>
      <c r="G286" s="52">
        <f t="shared" si="176"/>
        <v>2105</v>
      </c>
      <c r="H286" s="56">
        <f t="shared" si="185"/>
        <v>2105</v>
      </c>
      <c r="I286" s="56">
        <f t="shared" si="185"/>
        <v>2526</v>
      </c>
      <c r="J286" s="56">
        <f t="shared" si="185"/>
        <v>2947</v>
      </c>
      <c r="K286" s="56">
        <f t="shared" si="185"/>
        <v>3368</v>
      </c>
      <c r="L286" s="53"/>
      <c r="M286" s="54"/>
      <c r="N286" s="80">
        <f t="shared" si="179"/>
        <v>31575</v>
      </c>
      <c r="O286" s="55" t="s">
        <v>6</v>
      </c>
      <c r="P286" s="55">
        <v>114</v>
      </c>
      <c r="Q286" s="56">
        <f t="shared" si="184"/>
        <v>374</v>
      </c>
      <c r="R286" s="56">
        <f t="shared" si="180"/>
        <v>2</v>
      </c>
      <c r="S286" s="56">
        <f t="shared" si="172"/>
        <v>842</v>
      </c>
      <c r="T286" s="57">
        <v>1.4</v>
      </c>
      <c r="U286" s="56">
        <f t="shared" si="177"/>
        <v>84</v>
      </c>
      <c r="V286" s="56">
        <f t="shared" si="168"/>
        <v>101</v>
      </c>
      <c r="W286" s="56">
        <f t="shared" si="169"/>
        <v>117</v>
      </c>
      <c r="X286" s="56">
        <f t="shared" si="170"/>
        <v>134</v>
      </c>
      <c r="Y286" s="57">
        <v>0.6</v>
      </c>
      <c r="Z286" s="56">
        <v>3</v>
      </c>
      <c r="AA286" s="56">
        <f t="shared" si="181"/>
        <v>621</v>
      </c>
      <c r="AB286" s="62">
        <v>2.76</v>
      </c>
      <c r="AC286" s="56">
        <f t="shared" si="182"/>
        <v>975</v>
      </c>
      <c r="AD286" s="62">
        <v>1.3</v>
      </c>
    </row>
    <row r="287" spans="1:30" x14ac:dyDescent="0.3">
      <c r="A287" s="51">
        <v>4136</v>
      </c>
      <c r="B287" s="51" t="s">
        <v>426</v>
      </c>
      <c r="C287" s="50">
        <v>15</v>
      </c>
      <c r="D287" s="91">
        <f t="shared" si="175"/>
        <v>593</v>
      </c>
      <c r="E287" s="50">
        <v>5</v>
      </c>
      <c r="F287" s="50">
        <v>3</v>
      </c>
      <c r="G287" s="52">
        <f t="shared" si="176"/>
        <v>2120</v>
      </c>
      <c r="H287" s="56">
        <f t="shared" si="185"/>
        <v>2120</v>
      </c>
      <c r="I287" s="56">
        <f t="shared" si="185"/>
        <v>2544</v>
      </c>
      <c r="J287" s="56">
        <f t="shared" si="185"/>
        <v>2968</v>
      </c>
      <c r="K287" s="56">
        <f t="shared" si="185"/>
        <v>3392</v>
      </c>
      <c r="L287" s="53"/>
      <c r="M287" s="54"/>
      <c r="N287" s="80">
        <f t="shared" si="179"/>
        <v>31800</v>
      </c>
      <c r="O287" s="55" t="s">
        <v>6</v>
      </c>
      <c r="P287" s="55">
        <v>116</v>
      </c>
      <c r="Q287" s="56">
        <f t="shared" si="184"/>
        <v>374</v>
      </c>
      <c r="R287" s="56">
        <f t="shared" si="180"/>
        <v>2</v>
      </c>
      <c r="S287" s="56">
        <f t="shared" si="172"/>
        <v>848</v>
      </c>
      <c r="T287" s="57">
        <v>1.4</v>
      </c>
      <c r="U287" s="56">
        <f t="shared" si="177"/>
        <v>84</v>
      </c>
      <c r="V287" s="56">
        <f t="shared" si="168"/>
        <v>101</v>
      </c>
      <c r="W287" s="56">
        <f t="shared" si="169"/>
        <v>118</v>
      </c>
      <c r="X287" s="56">
        <f t="shared" si="170"/>
        <v>135</v>
      </c>
      <c r="Y287" s="57">
        <v>0.6</v>
      </c>
      <c r="Z287" s="56">
        <v>3</v>
      </c>
      <c r="AA287" s="56">
        <f t="shared" si="181"/>
        <v>621</v>
      </c>
      <c r="AB287" s="62">
        <v>2.76</v>
      </c>
      <c r="AC287" s="56">
        <f t="shared" si="182"/>
        <v>975</v>
      </c>
      <c r="AD287" s="62">
        <v>1.3</v>
      </c>
    </row>
    <row r="288" spans="1:30" x14ac:dyDescent="0.3">
      <c r="A288" s="51">
        <v>4137</v>
      </c>
      <c r="B288" s="51" t="s">
        <v>427</v>
      </c>
      <c r="C288" s="50">
        <v>15</v>
      </c>
      <c r="D288" s="91">
        <f t="shared" si="175"/>
        <v>597</v>
      </c>
      <c r="E288" s="50">
        <v>5</v>
      </c>
      <c r="F288" s="50">
        <v>3</v>
      </c>
      <c r="G288" s="52">
        <f t="shared" si="176"/>
        <v>2135</v>
      </c>
      <c r="H288" s="56">
        <f t="shared" si="185"/>
        <v>2135</v>
      </c>
      <c r="I288" s="56">
        <f t="shared" si="185"/>
        <v>2562</v>
      </c>
      <c r="J288" s="56">
        <f t="shared" si="185"/>
        <v>2989</v>
      </c>
      <c r="K288" s="56">
        <f t="shared" si="185"/>
        <v>3416</v>
      </c>
      <c r="L288" s="53"/>
      <c r="M288" s="54"/>
      <c r="N288" s="80">
        <f t="shared" si="179"/>
        <v>32025</v>
      </c>
      <c r="O288" s="55" t="s">
        <v>6</v>
      </c>
      <c r="P288" s="55">
        <v>118</v>
      </c>
      <c r="Q288" s="56">
        <f t="shared" si="184"/>
        <v>374</v>
      </c>
      <c r="R288" s="56">
        <f t="shared" si="180"/>
        <v>2</v>
      </c>
      <c r="S288" s="56">
        <f t="shared" si="172"/>
        <v>854</v>
      </c>
      <c r="T288" s="57">
        <v>1.4</v>
      </c>
      <c r="U288" s="56">
        <f t="shared" si="177"/>
        <v>85</v>
      </c>
      <c r="V288" s="56">
        <f t="shared" si="168"/>
        <v>102</v>
      </c>
      <c r="W288" s="56">
        <f t="shared" si="169"/>
        <v>119</v>
      </c>
      <c r="X288" s="56">
        <f t="shared" si="170"/>
        <v>136</v>
      </c>
      <c r="Y288" s="57">
        <v>0.6</v>
      </c>
      <c r="Z288" s="56">
        <v>3</v>
      </c>
      <c r="AA288" s="56">
        <f t="shared" si="181"/>
        <v>621</v>
      </c>
      <c r="AB288" s="62">
        <v>2.76</v>
      </c>
      <c r="AC288" s="56">
        <f t="shared" si="182"/>
        <v>975</v>
      </c>
      <c r="AD288" s="62">
        <v>1.3</v>
      </c>
    </row>
    <row r="289" spans="1:30" x14ac:dyDescent="0.3">
      <c r="A289" s="51">
        <v>4138</v>
      </c>
      <c r="B289" s="51" t="s">
        <v>428</v>
      </c>
      <c r="C289" s="50">
        <v>15</v>
      </c>
      <c r="D289" s="91">
        <f t="shared" si="175"/>
        <v>601</v>
      </c>
      <c r="E289" s="50">
        <v>5</v>
      </c>
      <c r="F289" s="50">
        <v>3</v>
      </c>
      <c r="G289" s="52">
        <f t="shared" si="176"/>
        <v>2147</v>
      </c>
      <c r="H289" s="56">
        <f t="shared" si="185"/>
        <v>2147</v>
      </c>
      <c r="I289" s="56">
        <f t="shared" si="185"/>
        <v>2576</v>
      </c>
      <c r="J289" s="56">
        <f t="shared" si="185"/>
        <v>3005</v>
      </c>
      <c r="K289" s="56">
        <f t="shared" si="185"/>
        <v>3435</v>
      </c>
      <c r="L289" s="53"/>
      <c r="M289" s="54"/>
      <c r="N289" s="80">
        <f t="shared" si="179"/>
        <v>32205</v>
      </c>
      <c r="O289" s="55" t="s">
        <v>6</v>
      </c>
      <c r="P289" s="55">
        <v>120</v>
      </c>
      <c r="Q289" s="56">
        <f t="shared" si="184"/>
        <v>374</v>
      </c>
      <c r="R289" s="56">
        <f t="shared" si="180"/>
        <v>2</v>
      </c>
      <c r="S289" s="56">
        <f t="shared" si="172"/>
        <v>859</v>
      </c>
      <c r="T289" s="57">
        <v>1.4</v>
      </c>
      <c r="U289" s="56">
        <f t="shared" si="177"/>
        <v>85</v>
      </c>
      <c r="V289" s="56">
        <f t="shared" si="168"/>
        <v>103</v>
      </c>
      <c r="W289" s="56">
        <f t="shared" si="169"/>
        <v>120</v>
      </c>
      <c r="X289" s="56">
        <f t="shared" si="170"/>
        <v>137</v>
      </c>
      <c r="Y289" s="57">
        <v>0.6</v>
      </c>
      <c r="Z289" s="56">
        <v>3</v>
      </c>
      <c r="AA289" s="56">
        <f t="shared" si="181"/>
        <v>621</v>
      </c>
      <c r="AB289" s="62">
        <v>2.76</v>
      </c>
      <c r="AC289" s="56">
        <f t="shared" si="182"/>
        <v>975</v>
      </c>
      <c r="AD289" s="62">
        <v>1.3</v>
      </c>
    </row>
    <row r="290" spans="1:30" x14ac:dyDescent="0.3">
      <c r="A290" s="51">
        <v>4139</v>
      </c>
      <c r="B290" s="51" t="s">
        <v>429</v>
      </c>
      <c r="C290" s="50">
        <v>15</v>
      </c>
      <c r="D290" s="91">
        <f t="shared" si="175"/>
        <v>605</v>
      </c>
      <c r="E290" s="50">
        <v>5</v>
      </c>
      <c r="F290" s="50">
        <v>3</v>
      </c>
      <c r="G290" s="52">
        <f t="shared" si="176"/>
        <v>2162</v>
      </c>
      <c r="H290" s="56">
        <f t="shared" si="185"/>
        <v>2162</v>
      </c>
      <c r="I290" s="56">
        <f t="shared" si="185"/>
        <v>2594</v>
      </c>
      <c r="J290" s="56">
        <f t="shared" si="185"/>
        <v>3026</v>
      </c>
      <c r="K290" s="56">
        <f t="shared" si="185"/>
        <v>3459</v>
      </c>
      <c r="L290" s="53"/>
      <c r="M290" s="54"/>
      <c r="N290" s="80">
        <f t="shared" si="179"/>
        <v>32430</v>
      </c>
      <c r="O290" s="55" t="s">
        <v>6</v>
      </c>
      <c r="P290" s="55">
        <v>122</v>
      </c>
      <c r="Q290" s="56">
        <f t="shared" si="184"/>
        <v>374</v>
      </c>
      <c r="R290" s="56">
        <f t="shared" si="180"/>
        <v>2</v>
      </c>
      <c r="S290" s="56">
        <f t="shared" si="172"/>
        <v>865</v>
      </c>
      <c r="T290" s="57">
        <v>1.4</v>
      </c>
      <c r="U290" s="56">
        <f t="shared" si="177"/>
        <v>86</v>
      </c>
      <c r="V290" s="56">
        <f t="shared" si="168"/>
        <v>103</v>
      </c>
      <c r="W290" s="56">
        <f t="shared" si="169"/>
        <v>121</v>
      </c>
      <c r="X290" s="56">
        <f t="shared" si="170"/>
        <v>138</v>
      </c>
      <c r="Y290" s="57">
        <v>0.6</v>
      </c>
      <c r="Z290" s="56">
        <v>3</v>
      </c>
      <c r="AA290" s="56">
        <f t="shared" si="181"/>
        <v>621</v>
      </c>
      <c r="AB290" s="62">
        <v>2.76</v>
      </c>
      <c r="AC290" s="56">
        <f t="shared" si="182"/>
        <v>975</v>
      </c>
      <c r="AD290" s="62">
        <v>1.3</v>
      </c>
    </row>
    <row r="291" spans="1:30" x14ac:dyDescent="0.3">
      <c r="A291" s="65">
        <v>4140</v>
      </c>
      <c r="B291" s="65" t="s">
        <v>430</v>
      </c>
      <c r="C291" s="64">
        <v>15</v>
      </c>
      <c r="D291" s="92">
        <f t="shared" si="175"/>
        <v>609</v>
      </c>
      <c r="E291" s="64">
        <v>5</v>
      </c>
      <c r="F291" s="64">
        <v>3</v>
      </c>
      <c r="G291" s="70">
        <f t="shared" si="176"/>
        <v>2175</v>
      </c>
      <c r="H291" s="71">
        <f t="shared" si="185"/>
        <v>2175</v>
      </c>
      <c r="I291" s="71">
        <f t="shared" si="185"/>
        <v>2610</v>
      </c>
      <c r="J291" s="71">
        <f t="shared" si="185"/>
        <v>3045</v>
      </c>
      <c r="K291" s="71">
        <f t="shared" si="185"/>
        <v>3480</v>
      </c>
      <c r="L291" s="66"/>
      <c r="M291" s="67"/>
      <c r="N291" s="81">
        <f t="shared" si="179"/>
        <v>32625</v>
      </c>
      <c r="O291" s="68" t="s">
        <v>6</v>
      </c>
      <c r="P291" s="68">
        <v>124</v>
      </c>
      <c r="Q291" s="71">
        <f t="shared" si="184"/>
        <v>374</v>
      </c>
      <c r="R291" s="71">
        <f t="shared" si="180"/>
        <v>2</v>
      </c>
      <c r="S291" s="71">
        <f t="shared" si="172"/>
        <v>870</v>
      </c>
      <c r="T291" s="69">
        <v>1.4</v>
      </c>
      <c r="U291" s="71">
        <f t="shared" si="177"/>
        <v>87</v>
      </c>
      <c r="V291" s="71">
        <f t="shared" si="168"/>
        <v>104</v>
      </c>
      <c r="W291" s="71">
        <f t="shared" si="169"/>
        <v>121</v>
      </c>
      <c r="X291" s="71">
        <f t="shared" si="170"/>
        <v>139</v>
      </c>
      <c r="Y291" s="69">
        <v>0.6</v>
      </c>
      <c r="Z291" s="71">
        <v>4</v>
      </c>
      <c r="AA291" s="71">
        <f t="shared" si="181"/>
        <v>1242</v>
      </c>
      <c r="AB291" s="62">
        <v>4.1399999999999997</v>
      </c>
      <c r="AC291" s="71">
        <f t="shared" si="182"/>
        <v>1462</v>
      </c>
      <c r="AD291" s="62">
        <v>1.9500000000000002</v>
      </c>
    </row>
    <row r="292" spans="1:30" x14ac:dyDescent="0.3">
      <c r="A292" s="38">
        <v>4141</v>
      </c>
      <c r="B292" s="38" t="s">
        <v>412</v>
      </c>
      <c r="C292" s="39">
        <v>15</v>
      </c>
      <c r="D292" s="90">
        <f t="shared" si="175"/>
        <v>613</v>
      </c>
      <c r="E292" s="39">
        <v>5</v>
      </c>
      <c r="F292" s="39">
        <v>3</v>
      </c>
      <c r="G292" s="40">
        <f t="shared" si="176"/>
        <v>2190</v>
      </c>
      <c r="H292" s="41">
        <f t="shared" si="185"/>
        <v>2190</v>
      </c>
      <c r="I292" s="41">
        <f t="shared" si="185"/>
        <v>2628</v>
      </c>
      <c r="J292" s="41">
        <f t="shared" si="185"/>
        <v>3066</v>
      </c>
      <c r="K292" s="41">
        <f t="shared" si="185"/>
        <v>3504</v>
      </c>
      <c r="L292" s="42"/>
      <c r="M292" s="43"/>
      <c r="N292" s="79">
        <f t="shared" si="179"/>
        <v>32850</v>
      </c>
      <c r="O292" s="44" t="s">
        <v>6</v>
      </c>
      <c r="P292" s="44">
        <v>126</v>
      </c>
      <c r="Q292" s="45">
        <f t="shared" si="184"/>
        <v>374</v>
      </c>
      <c r="R292" s="45">
        <f t="shared" si="180"/>
        <v>2</v>
      </c>
      <c r="S292" s="45">
        <f t="shared" si="172"/>
        <v>876</v>
      </c>
      <c r="T292" s="46">
        <v>1.4</v>
      </c>
      <c r="U292" s="45">
        <f t="shared" si="177"/>
        <v>87</v>
      </c>
      <c r="V292" s="45">
        <f t="shared" si="168"/>
        <v>105</v>
      </c>
      <c r="W292" s="45">
        <f t="shared" si="169"/>
        <v>122</v>
      </c>
      <c r="X292" s="45">
        <f t="shared" si="170"/>
        <v>140</v>
      </c>
      <c r="Y292" s="46">
        <v>0.6</v>
      </c>
      <c r="Z292" s="45">
        <v>3</v>
      </c>
      <c r="AA292" s="45">
        <f t="shared" si="181"/>
        <v>648</v>
      </c>
      <c r="AB292" s="62">
        <v>2.88</v>
      </c>
      <c r="AC292" s="45">
        <f t="shared" si="182"/>
        <v>975</v>
      </c>
      <c r="AD292" s="62">
        <v>1.3</v>
      </c>
    </row>
    <row r="293" spans="1:30" x14ac:dyDescent="0.3">
      <c r="A293" s="51">
        <v>4142</v>
      </c>
      <c r="B293" s="51" t="s">
        <v>431</v>
      </c>
      <c r="C293" s="50">
        <v>15</v>
      </c>
      <c r="D293" s="91">
        <f t="shared" si="175"/>
        <v>617</v>
      </c>
      <c r="E293" s="50">
        <v>5</v>
      </c>
      <c r="F293" s="50">
        <v>3</v>
      </c>
      <c r="G293" s="52">
        <f t="shared" si="176"/>
        <v>2205</v>
      </c>
      <c r="H293" s="56">
        <f t="shared" si="185"/>
        <v>2205</v>
      </c>
      <c r="I293" s="56">
        <f t="shared" si="185"/>
        <v>2646</v>
      </c>
      <c r="J293" s="56">
        <f t="shared" si="185"/>
        <v>3087</v>
      </c>
      <c r="K293" s="56">
        <f t="shared" si="185"/>
        <v>3528</v>
      </c>
      <c r="L293" s="53"/>
      <c r="M293" s="54"/>
      <c r="N293" s="80">
        <f t="shared" si="179"/>
        <v>33075</v>
      </c>
      <c r="O293" s="55" t="s">
        <v>6</v>
      </c>
      <c r="P293" s="55">
        <v>128</v>
      </c>
      <c r="Q293" s="56">
        <f t="shared" si="184"/>
        <v>374</v>
      </c>
      <c r="R293" s="56">
        <f t="shared" si="180"/>
        <v>2</v>
      </c>
      <c r="S293" s="56">
        <f t="shared" si="172"/>
        <v>882</v>
      </c>
      <c r="T293" s="57">
        <v>1.4</v>
      </c>
      <c r="U293" s="56">
        <f t="shared" si="177"/>
        <v>88</v>
      </c>
      <c r="V293" s="56">
        <f t="shared" si="168"/>
        <v>105</v>
      </c>
      <c r="W293" s="56">
        <f t="shared" si="169"/>
        <v>123</v>
      </c>
      <c r="X293" s="56">
        <f t="shared" si="170"/>
        <v>141</v>
      </c>
      <c r="Y293" s="57">
        <v>0.6</v>
      </c>
      <c r="Z293" s="56">
        <v>3</v>
      </c>
      <c r="AA293" s="56">
        <f t="shared" si="181"/>
        <v>648</v>
      </c>
      <c r="AB293" s="62">
        <v>2.88</v>
      </c>
      <c r="AC293" s="56">
        <f t="shared" si="182"/>
        <v>975</v>
      </c>
      <c r="AD293" s="62">
        <v>1.3</v>
      </c>
    </row>
    <row r="294" spans="1:30" x14ac:dyDescent="0.3">
      <c r="A294" s="51">
        <v>4143</v>
      </c>
      <c r="B294" s="51" t="s">
        <v>432</v>
      </c>
      <c r="C294" s="50">
        <v>15</v>
      </c>
      <c r="D294" s="91">
        <f t="shared" si="175"/>
        <v>620</v>
      </c>
      <c r="E294" s="50">
        <v>5</v>
      </c>
      <c r="F294" s="50">
        <v>3</v>
      </c>
      <c r="G294" s="52">
        <f t="shared" si="176"/>
        <v>2217</v>
      </c>
      <c r="H294" s="56">
        <f t="shared" si="185"/>
        <v>2217</v>
      </c>
      <c r="I294" s="56">
        <f t="shared" si="185"/>
        <v>2660</v>
      </c>
      <c r="J294" s="56">
        <f t="shared" si="185"/>
        <v>3103</v>
      </c>
      <c r="K294" s="56">
        <f t="shared" si="185"/>
        <v>3547</v>
      </c>
      <c r="L294" s="53"/>
      <c r="M294" s="54"/>
      <c r="N294" s="80">
        <f t="shared" si="179"/>
        <v>33255</v>
      </c>
      <c r="O294" s="55" t="s">
        <v>6</v>
      </c>
      <c r="P294" s="55">
        <v>130</v>
      </c>
      <c r="Q294" s="56">
        <f t="shared" si="184"/>
        <v>374</v>
      </c>
      <c r="R294" s="56">
        <f t="shared" si="180"/>
        <v>2</v>
      </c>
      <c r="S294" s="56">
        <f t="shared" ref="S294:S301" si="186">INT((Q294+(P294*R294))*T294)</f>
        <v>887</v>
      </c>
      <c r="T294" s="57">
        <v>1.4</v>
      </c>
      <c r="U294" s="56">
        <f t="shared" si="177"/>
        <v>88</v>
      </c>
      <c r="V294" s="56">
        <f t="shared" si="168"/>
        <v>106</v>
      </c>
      <c r="W294" s="56">
        <f t="shared" si="169"/>
        <v>124</v>
      </c>
      <c r="X294" s="56">
        <f t="shared" si="170"/>
        <v>141</v>
      </c>
      <c r="Y294" s="57">
        <v>0.6</v>
      </c>
      <c r="Z294" s="56">
        <v>3</v>
      </c>
      <c r="AA294" s="56">
        <f t="shared" si="181"/>
        <v>648</v>
      </c>
      <c r="AB294" s="62">
        <v>2.88</v>
      </c>
      <c r="AC294" s="56">
        <f t="shared" si="182"/>
        <v>975</v>
      </c>
      <c r="AD294" s="62">
        <v>1.3</v>
      </c>
    </row>
    <row r="295" spans="1:30" x14ac:dyDescent="0.3">
      <c r="A295" s="51">
        <v>4144</v>
      </c>
      <c r="B295" s="51" t="s">
        <v>433</v>
      </c>
      <c r="C295" s="50">
        <v>15</v>
      </c>
      <c r="D295" s="91">
        <f t="shared" si="175"/>
        <v>625</v>
      </c>
      <c r="E295" s="50">
        <v>5</v>
      </c>
      <c r="F295" s="50">
        <v>3</v>
      </c>
      <c r="G295" s="52">
        <f t="shared" si="176"/>
        <v>2232</v>
      </c>
      <c r="H295" s="56">
        <f t="shared" si="185"/>
        <v>2232</v>
      </c>
      <c r="I295" s="56">
        <f t="shared" si="185"/>
        <v>2678</v>
      </c>
      <c r="J295" s="56">
        <f t="shared" si="185"/>
        <v>3124</v>
      </c>
      <c r="K295" s="56">
        <f t="shared" si="185"/>
        <v>3571</v>
      </c>
      <c r="L295" s="53"/>
      <c r="M295" s="54"/>
      <c r="N295" s="80">
        <f t="shared" si="179"/>
        <v>33480</v>
      </c>
      <c r="O295" s="55" t="s">
        <v>6</v>
      </c>
      <c r="P295" s="55">
        <v>132</v>
      </c>
      <c r="Q295" s="56">
        <f t="shared" si="184"/>
        <v>374</v>
      </c>
      <c r="R295" s="56">
        <f t="shared" si="180"/>
        <v>2</v>
      </c>
      <c r="S295" s="56">
        <f t="shared" si="186"/>
        <v>893</v>
      </c>
      <c r="T295" s="57">
        <v>1.4</v>
      </c>
      <c r="U295" s="56">
        <f t="shared" si="177"/>
        <v>89</v>
      </c>
      <c r="V295" s="56">
        <f t="shared" si="168"/>
        <v>107</v>
      </c>
      <c r="W295" s="56">
        <f t="shared" si="169"/>
        <v>124</v>
      </c>
      <c r="X295" s="56">
        <f t="shared" si="170"/>
        <v>142</v>
      </c>
      <c r="Y295" s="57">
        <v>0.6</v>
      </c>
      <c r="Z295" s="56">
        <v>3</v>
      </c>
      <c r="AA295" s="56">
        <f t="shared" si="181"/>
        <v>648</v>
      </c>
      <c r="AB295" s="62">
        <v>2.88</v>
      </c>
      <c r="AC295" s="56">
        <f t="shared" si="182"/>
        <v>975</v>
      </c>
      <c r="AD295" s="62">
        <v>1.3</v>
      </c>
    </row>
    <row r="296" spans="1:30" x14ac:dyDescent="0.3">
      <c r="A296" s="51">
        <v>4145</v>
      </c>
      <c r="B296" s="51" t="s">
        <v>434</v>
      </c>
      <c r="C296" s="50">
        <v>15</v>
      </c>
      <c r="D296" s="91">
        <f t="shared" si="175"/>
        <v>628</v>
      </c>
      <c r="E296" s="50">
        <v>5</v>
      </c>
      <c r="F296" s="50">
        <v>3</v>
      </c>
      <c r="G296" s="52">
        <f t="shared" si="176"/>
        <v>2245</v>
      </c>
      <c r="H296" s="56">
        <f t="shared" si="185"/>
        <v>2245</v>
      </c>
      <c r="I296" s="56">
        <f t="shared" si="185"/>
        <v>2694</v>
      </c>
      <c r="J296" s="56">
        <f t="shared" si="185"/>
        <v>3143</v>
      </c>
      <c r="K296" s="56">
        <f t="shared" si="185"/>
        <v>3592</v>
      </c>
      <c r="L296" s="53"/>
      <c r="M296" s="54"/>
      <c r="N296" s="80">
        <f t="shared" si="179"/>
        <v>33675</v>
      </c>
      <c r="O296" s="55" t="s">
        <v>6</v>
      </c>
      <c r="P296" s="55">
        <v>134</v>
      </c>
      <c r="Q296" s="56">
        <f t="shared" si="184"/>
        <v>374</v>
      </c>
      <c r="R296" s="56">
        <f t="shared" si="180"/>
        <v>2</v>
      </c>
      <c r="S296" s="56">
        <f t="shared" si="186"/>
        <v>898</v>
      </c>
      <c r="T296" s="57">
        <v>1.4</v>
      </c>
      <c r="U296" s="56">
        <f t="shared" si="177"/>
        <v>89</v>
      </c>
      <c r="V296" s="56">
        <f t="shared" si="168"/>
        <v>107</v>
      </c>
      <c r="W296" s="56">
        <f t="shared" si="169"/>
        <v>125</v>
      </c>
      <c r="X296" s="56">
        <f t="shared" si="170"/>
        <v>143</v>
      </c>
      <c r="Y296" s="57">
        <v>0.6</v>
      </c>
      <c r="Z296" s="56">
        <v>3</v>
      </c>
      <c r="AA296" s="56">
        <f t="shared" si="181"/>
        <v>648</v>
      </c>
      <c r="AB296" s="62">
        <v>2.88</v>
      </c>
      <c r="AC296" s="56">
        <f t="shared" si="182"/>
        <v>975</v>
      </c>
      <c r="AD296" s="62">
        <v>1.3</v>
      </c>
    </row>
    <row r="297" spans="1:30" x14ac:dyDescent="0.3">
      <c r="A297" s="51">
        <v>4146</v>
      </c>
      <c r="B297" s="51" t="s">
        <v>435</v>
      </c>
      <c r="C297" s="50">
        <v>15</v>
      </c>
      <c r="D297" s="91">
        <f t="shared" si="175"/>
        <v>632</v>
      </c>
      <c r="E297" s="50">
        <v>5</v>
      </c>
      <c r="F297" s="50">
        <v>3</v>
      </c>
      <c r="G297" s="52">
        <f t="shared" si="176"/>
        <v>2260</v>
      </c>
      <c r="H297" s="56">
        <f t="shared" si="185"/>
        <v>2260</v>
      </c>
      <c r="I297" s="56">
        <f t="shared" si="185"/>
        <v>2712</v>
      </c>
      <c r="J297" s="56">
        <f t="shared" si="185"/>
        <v>3164</v>
      </c>
      <c r="K297" s="56">
        <f t="shared" si="185"/>
        <v>3616</v>
      </c>
      <c r="L297" s="53"/>
      <c r="M297" s="54"/>
      <c r="N297" s="80">
        <f t="shared" si="179"/>
        <v>33900</v>
      </c>
      <c r="O297" s="55" t="s">
        <v>6</v>
      </c>
      <c r="P297" s="55">
        <v>136</v>
      </c>
      <c r="Q297" s="56">
        <f t="shared" si="184"/>
        <v>374</v>
      </c>
      <c r="R297" s="56">
        <f t="shared" si="180"/>
        <v>2</v>
      </c>
      <c r="S297" s="56">
        <f t="shared" si="186"/>
        <v>904</v>
      </c>
      <c r="T297" s="57">
        <v>1.4</v>
      </c>
      <c r="U297" s="56">
        <f t="shared" si="177"/>
        <v>90</v>
      </c>
      <c r="V297" s="56">
        <f t="shared" si="168"/>
        <v>108</v>
      </c>
      <c r="W297" s="56">
        <f t="shared" si="169"/>
        <v>126</v>
      </c>
      <c r="X297" s="56">
        <f t="shared" si="170"/>
        <v>144</v>
      </c>
      <c r="Y297" s="57">
        <v>0.6</v>
      </c>
      <c r="Z297" s="56">
        <v>3</v>
      </c>
      <c r="AA297" s="56">
        <f t="shared" si="181"/>
        <v>648</v>
      </c>
      <c r="AB297" s="62">
        <v>2.88</v>
      </c>
      <c r="AC297" s="56">
        <f t="shared" si="182"/>
        <v>975</v>
      </c>
      <c r="AD297" s="62">
        <v>1.3</v>
      </c>
    </row>
    <row r="298" spans="1:30" x14ac:dyDescent="0.3">
      <c r="A298" s="51">
        <v>4147</v>
      </c>
      <c r="B298" s="51" t="s">
        <v>436</v>
      </c>
      <c r="C298" s="50">
        <v>15</v>
      </c>
      <c r="D298" s="91">
        <f t="shared" si="175"/>
        <v>637</v>
      </c>
      <c r="E298" s="50">
        <v>5</v>
      </c>
      <c r="F298" s="50">
        <v>3</v>
      </c>
      <c r="G298" s="52">
        <f t="shared" si="176"/>
        <v>2275</v>
      </c>
      <c r="H298" s="56">
        <f t="shared" si="185"/>
        <v>2275</v>
      </c>
      <c r="I298" s="56">
        <f t="shared" si="185"/>
        <v>2730</v>
      </c>
      <c r="J298" s="56">
        <f t="shared" si="185"/>
        <v>3185</v>
      </c>
      <c r="K298" s="56">
        <f t="shared" si="185"/>
        <v>3640</v>
      </c>
      <c r="L298" s="53"/>
      <c r="M298" s="54"/>
      <c r="N298" s="80">
        <f t="shared" si="179"/>
        <v>34125</v>
      </c>
      <c r="O298" s="55" t="s">
        <v>6</v>
      </c>
      <c r="P298" s="55">
        <v>138</v>
      </c>
      <c r="Q298" s="56">
        <f t="shared" si="184"/>
        <v>374</v>
      </c>
      <c r="R298" s="56">
        <f t="shared" si="180"/>
        <v>2</v>
      </c>
      <c r="S298" s="56">
        <f t="shared" si="186"/>
        <v>910</v>
      </c>
      <c r="T298" s="57">
        <v>1.4</v>
      </c>
      <c r="U298" s="56">
        <f t="shared" si="177"/>
        <v>91</v>
      </c>
      <c r="V298" s="56">
        <f t="shared" si="168"/>
        <v>109</v>
      </c>
      <c r="W298" s="56">
        <f t="shared" si="169"/>
        <v>127</v>
      </c>
      <c r="X298" s="56">
        <f t="shared" si="170"/>
        <v>145</v>
      </c>
      <c r="Y298" s="57">
        <v>0.6</v>
      </c>
      <c r="Z298" s="56">
        <v>3</v>
      </c>
      <c r="AA298" s="56">
        <f t="shared" si="181"/>
        <v>648</v>
      </c>
      <c r="AB298" s="62">
        <v>2.88</v>
      </c>
      <c r="AC298" s="56">
        <f t="shared" si="182"/>
        <v>975</v>
      </c>
      <c r="AD298" s="62">
        <v>1.3</v>
      </c>
    </row>
    <row r="299" spans="1:30" x14ac:dyDescent="0.3">
      <c r="A299" s="51">
        <v>4148</v>
      </c>
      <c r="B299" s="51" t="s">
        <v>437</v>
      </c>
      <c r="C299" s="50">
        <v>15</v>
      </c>
      <c r="D299" s="91">
        <f t="shared" si="175"/>
        <v>640</v>
      </c>
      <c r="E299" s="50">
        <v>5</v>
      </c>
      <c r="F299" s="50">
        <v>3</v>
      </c>
      <c r="G299" s="52">
        <f t="shared" si="176"/>
        <v>2287</v>
      </c>
      <c r="H299" s="56">
        <f t="shared" si="185"/>
        <v>2287</v>
      </c>
      <c r="I299" s="56">
        <f t="shared" si="185"/>
        <v>2744</v>
      </c>
      <c r="J299" s="56">
        <f t="shared" si="185"/>
        <v>3201</v>
      </c>
      <c r="K299" s="56">
        <f t="shared" si="185"/>
        <v>3659</v>
      </c>
      <c r="L299" s="53"/>
      <c r="M299" s="54"/>
      <c r="N299" s="80">
        <f t="shared" si="179"/>
        <v>34305</v>
      </c>
      <c r="O299" s="55" t="s">
        <v>6</v>
      </c>
      <c r="P299" s="55">
        <v>140</v>
      </c>
      <c r="Q299" s="56">
        <f t="shared" si="184"/>
        <v>374</v>
      </c>
      <c r="R299" s="56">
        <f t="shared" si="180"/>
        <v>2</v>
      </c>
      <c r="S299" s="56">
        <f t="shared" si="186"/>
        <v>915</v>
      </c>
      <c r="T299" s="57">
        <v>1.4</v>
      </c>
      <c r="U299" s="56">
        <f t="shared" si="177"/>
        <v>91</v>
      </c>
      <c r="V299" s="56">
        <f t="shared" si="168"/>
        <v>109</v>
      </c>
      <c r="W299" s="56">
        <f t="shared" si="169"/>
        <v>128</v>
      </c>
      <c r="X299" s="56">
        <f t="shared" si="170"/>
        <v>146</v>
      </c>
      <c r="Y299" s="57">
        <v>0.6</v>
      </c>
      <c r="Z299" s="56">
        <v>3</v>
      </c>
      <c r="AA299" s="56">
        <f t="shared" si="181"/>
        <v>648</v>
      </c>
      <c r="AB299" s="62">
        <v>2.88</v>
      </c>
      <c r="AC299" s="56">
        <f t="shared" si="182"/>
        <v>975</v>
      </c>
      <c r="AD299" s="62">
        <v>1.3</v>
      </c>
    </row>
    <row r="300" spans="1:30" x14ac:dyDescent="0.3">
      <c r="A300" s="51">
        <v>4149</v>
      </c>
      <c r="B300" s="51" t="s">
        <v>438</v>
      </c>
      <c r="C300" s="50">
        <v>15</v>
      </c>
      <c r="D300" s="91">
        <f t="shared" si="175"/>
        <v>644</v>
      </c>
      <c r="E300" s="50">
        <v>5</v>
      </c>
      <c r="F300" s="50">
        <v>3</v>
      </c>
      <c r="G300" s="52">
        <f t="shared" si="176"/>
        <v>2302</v>
      </c>
      <c r="H300" s="56">
        <f t="shared" si="185"/>
        <v>2302</v>
      </c>
      <c r="I300" s="56">
        <f t="shared" si="185"/>
        <v>2762</v>
      </c>
      <c r="J300" s="56">
        <f t="shared" si="185"/>
        <v>3222</v>
      </c>
      <c r="K300" s="56">
        <f t="shared" si="185"/>
        <v>3683</v>
      </c>
      <c r="L300" s="53"/>
      <c r="M300" s="54"/>
      <c r="N300" s="80">
        <f t="shared" si="179"/>
        <v>34530</v>
      </c>
      <c r="O300" s="55" t="s">
        <v>6</v>
      </c>
      <c r="P300" s="55">
        <v>142</v>
      </c>
      <c r="Q300" s="56">
        <f t="shared" si="184"/>
        <v>374</v>
      </c>
      <c r="R300" s="56">
        <f t="shared" si="180"/>
        <v>2</v>
      </c>
      <c r="S300" s="56">
        <f t="shared" si="186"/>
        <v>921</v>
      </c>
      <c r="T300" s="57">
        <v>1.4</v>
      </c>
      <c r="U300" s="56">
        <f t="shared" si="177"/>
        <v>92</v>
      </c>
      <c r="V300" s="56">
        <f t="shared" si="168"/>
        <v>110</v>
      </c>
      <c r="W300" s="56">
        <f t="shared" si="169"/>
        <v>128</v>
      </c>
      <c r="X300" s="56">
        <f t="shared" si="170"/>
        <v>147</v>
      </c>
      <c r="Y300" s="57">
        <v>0.6</v>
      </c>
      <c r="Z300" s="56">
        <v>3</v>
      </c>
      <c r="AA300" s="56">
        <f t="shared" si="181"/>
        <v>648</v>
      </c>
      <c r="AB300" s="62">
        <v>2.88</v>
      </c>
      <c r="AC300" s="56">
        <f t="shared" si="182"/>
        <v>975</v>
      </c>
      <c r="AD300" s="62">
        <v>1.3</v>
      </c>
    </row>
    <row r="301" spans="1:30" x14ac:dyDescent="0.3">
      <c r="A301" s="65">
        <v>4150</v>
      </c>
      <c r="B301" s="65" t="s">
        <v>439</v>
      </c>
      <c r="C301" s="64">
        <v>15</v>
      </c>
      <c r="D301" s="92">
        <f t="shared" si="175"/>
        <v>648</v>
      </c>
      <c r="E301" s="64">
        <v>5</v>
      </c>
      <c r="F301" s="64">
        <v>3</v>
      </c>
      <c r="G301" s="70">
        <f t="shared" si="176"/>
        <v>2315</v>
      </c>
      <c r="H301" s="71">
        <f t="shared" si="185"/>
        <v>2315</v>
      </c>
      <c r="I301" s="71">
        <f t="shared" si="185"/>
        <v>2778</v>
      </c>
      <c r="J301" s="71">
        <f t="shared" si="185"/>
        <v>3241</v>
      </c>
      <c r="K301" s="71">
        <f t="shared" si="185"/>
        <v>3704</v>
      </c>
      <c r="L301" s="66"/>
      <c r="M301" s="67"/>
      <c r="N301" s="81">
        <f t="shared" si="179"/>
        <v>34725</v>
      </c>
      <c r="O301" s="68" t="s">
        <v>6</v>
      </c>
      <c r="P301" s="68">
        <v>144</v>
      </c>
      <c r="Q301" s="71">
        <f t="shared" si="184"/>
        <v>374</v>
      </c>
      <c r="R301" s="71">
        <f t="shared" si="180"/>
        <v>2</v>
      </c>
      <c r="S301" s="71">
        <f t="shared" si="186"/>
        <v>926</v>
      </c>
      <c r="T301" s="69">
        <v>1.4</v>
      </c>
      <c r="U301" s="71">
        <f t="shared" si="177"/>
        <v>92</v>
      </c>
      <c r="V301" s="71">
        <f t="shared" si="168"/>
        <v>111</v>
      </c>
      <c r="W301" s="71">
        <f t="shared" si="169"/>
        <v>129</v>
      </c>
      <c r="X301" s="71">
        <f t="shared" si="170"/>
        <v>148</v>
      </c>
      <c r="Y301" s="69">
        <v>0.6</v>
      </c>
      <c r="Z301" s="71">
        <v>4</v>
      </c>
      <c r="AA301" s="71">
        <f t="shared" si="181"/>
        <v>1296</v>
      </c>
      <c r="AB301" s="62">
        <v>4.32</v>
      </c>
      <c r="AC301" s="71">
        <f t="shared" si="182"/>
        <v>1462</v>
      </c>
      <c r="AD301" s="62">
        <v>1.9500000000000002</v>
      </c>
    </row>
    <row r="302" spans="1:30" x14ac:dyDescent="0.3">
      <c r="A302" s="104">
        <v>8001</v>
      </c>
      <c r="B302" s="38" t="s">
        <v>440</v>
      </c>
      <c r="C302" s="39">
        <v>6</v>
      </c>
      <c r="D302" s="90">
        <f>INT(S302*0.7)</f>
        <v>56</v>
      </c>
      <c r="E302" s="39">
        <v>9</v>
      </c>
      <c r="F302" s="39">
        <v>3</v>
      </c>
      <c r="G302" s="40">
        <f>INT(S302*2.5)</f>
        <v>202</v>
      </c>
      <c r="H302" s="41">
        <f t="shared" ref="H302:K321" si="187">INT(IFERROR(VLOOKUP(H$1,$AP:$AU,2,FALSE)*$G302,0))</f>
        <v>202</v>
      </c>
      <c r="I302" s="41">
        <f t="shared" si="187"/>
        <v>242</v>
      </c>
      <c r="J302" s="41">
        <f t="shared" si="187"/>
        <v>282</v>
      </c>
      <c r="K302" s="41">
        <f t="shared" si="187"/>
        <v>323</v>
      </c>
      <c r="L302" s="42"/>
      <c r="M302" s="43"/>
      <c r="N302" s="79">
        <f t="shared" si="179"/>
        <v>1212</v>
      </c>
      <c r="O302" s="44" t="s">
        <v>0</v>
      </c>
      <c r="P302" s="44">
        <v>1</v>
      </c>
      <c r="Q302" s="45">
        <f>HLOOKUP(O302,$AG$1:$AN$4,2,FALSE)</f>
        <v>100</v>
      </c>
      <c r="R302" s="45">
        <f t="shared" si="180"/>
        <v>2</v>
      </c>
      <c r="S302" s="45">
        <f>INT((Q302+(P302*R302))*T302)</f>
        <v>81</v>
      </c>
      <c r="T302" s="46">
        <v>0.8</v>
      </c>
      <c r="U302" s="45">
        <f>INT((H302/15)*$Y302)</f>
        <v>13</v>
      </c>
      <c r="V302" s="45">
        <f t="shared" ref="V302:V347" si="188">INT((I302/15)*$Y302)</f>
        <v>16</v>
      </c>
      <c r="W302" s="45">
        <f t="shared" ref="W302:W347" si="189">INT((J302/15)*$Y302)</f>
        <v>18</v>
      </c>
      <c r="X302" s="45">
        <f t="shared" ref="X302:X347" si="190">INT((K302/15)*$Y302)</f>
        <v>21</v>
      </c>
      <c r="Y302" s="46">
        <v>1</v>
      </c>
      <c r="Z302" s="45">
        <v>4</v>
      </c>
      <c r="AA302" s="45">
        <f t="shared" si="181"/>
        <v>180</v>
      </c>
      <c r="AB302" s="62">
        <v>1.5</v>
      </c>
      <c r="AC302" s="45">
        <f t="shared" si="182"/>
        <v>540</v>
      </c>
      <c r="AD302" s="62">
        <v>1.8</v>
      </c>
    </row>
    <row r="303" spans="1:30" x14ac:dyDescent="0.3">
      <c r="A303" s="51">
        <v>8002</v>
      </c>
      <c r="B303" s="51" t="s">
        <v>441</v>
      </c>
      <c r="C303" s="50">
        <v>6</v>
      </c>
      <c r="D303" s="91">
        <f t="shared" ref="D303:D393" si="191">INT(S303*0.7)</f>
        <v>58</v>
      </c>
      <c r="E303" s="50">
        <v>9</v>
      </c>
      <c r="F303" s="50">
        <v>3</v>
      </c>
      <c r="G303" s="52">
        <f t="shared" ref="G303:G393" si="192">INT(S303*2.5)</f>
        <v>210</v>
      </c>
      <c r="H303" s="56">
        <f t="shared" si="187"/>
        <v>210</v>
      </c>
      <c r="I303" s="56">
        <f t="shared" si="187"/>
        <v>252</v>
      </c>
      <c r="J303" s="56">
        <f t="shared" si="187"/>
        <v>294</v>
      </c>
      <c r="K303" s="56">
        <f t="shared" si="187"/>
        <v>336</v>
      </c>
      <c r="L303" s="53"/>
      <c r="M303" s="54"/>
      <c r="N303" s="80">
        <f t="shared" si="179"/>
        <v>1260</v>
      </c>
      <c r="O303" s="55" t="s">
        <v>0</v>
      </c>
      <c r="P303" s="55">
        <v>3</v>
      </c>
      <c r="Q303" s="56">
        <f t="shared" ref="Q303:Q334" si="193">HLOOKUP(O303,$AG$1:$AN$3,2,FALSE)</f>
        <v>100</v>
      </c>
      <c r="R303" s="56">
        <f t="shared" si="180"/>
        <v>2</v>
      </c>
      <c r="S303" s="56">
        <f t="shared" ref="S303:S366" si="194">INT((Q303+(P303*R303))*T303)</f>
        <v>84</v>
      </c>
      <c r="T303" s="57">
        <v>0.8</v>
      </c>
      <c r="U303" s="56">
        <f t="shared" ref="U303:U393" si="195">INT((H303/15)*$Y303)</f>
        <v>14</v>
      </c>
      <c r="V303" s="56">
        <f t="shared" si="188"/>
        <v>16</v>
      </c>
      <c r="W303" s="56">
        <f t="shared" si="189"/>
        <v>19</v>
      </c>
      <c r="X303" s="56">
        <f t="shared" si="190"/>
        <v>22</v>
      </c>
      <c r="Y303" s="57">
        <v>1</v>
      </c>
      <c r="Z303" s="56">
        <v>4</v>
      </c>
      <c r="AA303" s="56">
        <f t="shared" si="181"/>
        <v>180</v>
      </c>
      <c r="AB303" s="62">
        <v>1.5</v>
      </c>
      <c r="AC303" s="56">
        <f t="shared" si="182"/>
        <v>540</v>
      </c>
      <c r="AD303" s="62">
        <v>1.8</v>
      </c>
    </row>
    <row r="304" spans="1:30" x14ac:dyDescent="0.3">
      <c r="A304" s="51">
        <v>8003</v>
      </c>
      <c r="B304" s="51" t="s">
        <v>442</v>
      </c>
      <c r="C304" s="50">
        <v>6</v>
      </c>
      <c r="D304" s="91">
        <f t="shared" si="191"/>
        <v>62</v>
      </c>
      <c r="E304" s="50">
        <v>9</v>
      </c>
      <c r="F304" s="50">
        <v>3</v>
      </c>
      <c r="G304" s="52">
        <f t="shared" si="192"/>
        <v>222</v>
      </c>
      <c r="H304" s="56">
        <f t="shared" si="187"/>
        <v>222</v>
      </c>
      <c r="I304" s="56">
        <f t="shared" si="187"/>
        <v>266</v>
      </c>
      <c r="J304" s="56">
        <f t="shared" si="187"/>
        <v>310</v>
      </c>
      <c r="K304" s="56">
        <f t="shared" si="187"/>
        <v>355</v>
      </c>
      <c r="L304" s="53"/>
      <c r="M304" s="54"/>
      <c r="N304" s="80">
        <f t="shared" si="179"/>
        <v>1332</v>
      </c>
      <c r="O304" s="55" t="s">
        <v>0</v>
      </c>
      <c r="P304" s="55">
        <v>6</v>
      </c>
      <c r="Q304" s="56">
        <f t="shared" si="193"/>
        <v>100</v>
      </c>
      <c r="R304" s="56">
        <f t="shared" si="180"/>
        <v>2</v>
      </c>
      <c r="S304" s="56">
        <f t="shared" si="194"/>
        <v>89</v>
      </c>
      <c r="T304" s="57">
        <v>0.8</v>
      </c>
      <c r="U304" s="56">
        <f t="shared" si="195"/>
        <v>14</v>
      </c>
      <c r="V304" s="56">
        <f t="shared" si="188"/>
        <v>17</v>
      </c>
      <c r="W304" s="56">
        <f t="shared" si="189"/>
        <v>20</v>
      </c>
      <c r="X304" s="56">
        <f t="shared" si="190"/>
        <v>23</v>
      </c>
      <c r="Y304" s="57">
        <v>1</v>
      </c>
      <c r="Z304" s="56">
        <v>4</v>
      </c>
      <c r="AA304" s="56">
        <f t="shared" si="181"/>
        <v>180</v>
      </c>
      <c r="AB304" s="62">
        <v>1.5</v>
      </c>
      <c r="AC304" s="56">
        <f t="shared" si="182"/>
        <v>540</v>
      </c>
      <c r="AD304" s="62">
        <v>1.8</v>
      </c>
    </row>
    <row r="305" spans="1:30" x14ac:dyDescent="0.3">
      <c r="A305" s="51">
        <v>8004</v>
      </c>
      <c r="B305" s="51" t="s">
        <v>443</v>
      </c>
      <c r="C305" s="50">
        <v>6</v>
      </c>
      <c r="D305" s="91">
        <f t="shared" si="191"/>
        <v>65</v>
      </c>
      <c r="E305" s="50">
        <v>9</v>
      </c>
      <c r="F305" s="50">
        <v>3</v>
      </c>
      <c r="G305" s="52">
        <f t="shared" si="192"/>
        <v>235</v>
      </c>
      <c r="H305" s="56">
        <f t="shared" si="187"/>
        <v>235</v>
      </c>
      <c r="I305" s="56">
        <f t="shared" si="187"/>
        <v>282</v>
      </c>
      <c r="J305" s="56">
        <f t="shared" si="187"/>
        <v>329</v>
      </c>
      <c r="K305" s="56">
        <f t="shared" si="187"/>
        <v>376</v>
      </c>
      <c r="L305" s="53"/>
      <c r="M305" s="54"/>
      <c r="N305" s="80">
        <f t="shared" si="179"/>
        <v>1410</v>
      </c>
      <c r="O305" s="55" t="s">
        <v>0</v>
      </c>
      <c r="P305" s="55">
        <v>9</v>
      </c>
      <c r="Q305" s="56">
        <f t="shared" si="193"/>
        <v>100</v>
      </c>
      <c r="R305" s="56">
        <f t="shared" si="180"/>
        <v>2</v>
      </c>
      <c r="S305" s="56">
        <f t="shared" si="194"/>
        <v>94</v>
      </c>
      <c r="T305" s="57">
        <v>0.8</v>
      </c>
      <c r="U305" s="56">
        <f t="shared" si="195"/>
        <v>15</v>
      </c>
      <c r="V305" s="56">
        <f t="shared" si="188"/>
        <v>18</v>
      </c>
      <c r="W305" s="56">
        <f t="shared" si="189"/>
        <v>21</v>
      </c>
      <c r="X305" s="56">
        <f t="shared" si="190"/>
        <v>25</v>
      </c>
      <c r="Y305" s="57">
        <v>1</v>
      </c>
      <c r="Z305" s="56">
        <v>4</v>
      </c>
      <c r="AA305" s="56">
        <f t="shared" si="181"/>
        <v>180</v>
      </c>
      <c r="AB305" s="62">
        <v>1.5</v>
      </c>
      <c r="AC305" s="56">
        <f t="shared" si="182"/>
        <v>540</v>
      </c>
      <c r="AD305" s="62">
        <v>1.8</v>
      </c>
    </row>
    <row r="306" spans="1:30" x14ac:dyDescent="0.3">
      <c r="A306" s="51">
        <v>8005</v>
      </c>
      <c r="B306" s="51" t="s">
        <v>444</v>
      </c>
      <c r="C306" s="50">
        <v>6</v>
      </c>
      <c r="D306" s="91">
        <f t="shared" si="191"/>
        <v>69</v>
      </c>
      <c r="E306" s="50">
        <v>9</v>
      </c>
      <c r="F306" s="50">
        <v>3</v>
      </c>
      <c r="G306" s="52">
        <f t="shared" si="192"/>
        <v>247</v>
      </c>
      <c r="H306" s="56">
        <f t="shared" si="187"/>
        <v>247</v>
      </c>
      <c r="I306" s="56">
        <f t="shared" si="187"/>
        <v>296</v>
      </c>
      <c r="J306" s="56">
        <f t="shared" si="187"/>
        <v>345</v>
      </c>
      <c r="K306" s="56">
        <f t="shared" si="187"/>
        <v>395</v>
      </c>
      <c r="L306" s="53"/>
      <c r="M306" s="54"/>
      <c r="N306" s="80">
        <f t="shared" si="179"/>
        <v>1482</v>
      </c>
      <c r="O306" s="55" t="s">
        <v>0</v>
      </c>
      <c r="P306" s="55">
        <v>12</v>
      </c>
      <c r="Q306" s="56">
        <f t="shared" si="193"/>
        <v>100</v>
      </c>
      <c r="R306" s="56">
        <f t="shared" si="180"/>
        <v>2</v>
      </c>
      <c r="S306" s="56">
        <f t="shared" si="194"/>
        <v>99</v>
      </c>
      <c r="T306" s="57">
        <v>0.8</v>
      </c>
      <c r="U306" s="56">
        <f t="shared" si="195"/>
        <v>16</v>
      </c>
      <c r="V306" s="56">
        <f t="shared" si="188"/>
        <v>19</v>
      </c>
      <c r="W306" s="56">
        <f t="shared" si="189"/>
        <v>23</v>
      </c>
      <c r="X306" s="56">
        <f t="shared" si="190"/>
        <v>26</v>
      </c>
      <c r="Y306" s="57">
        <v>1</v>
      </c>
      <c r="Z306" s="56">
        <v>4</v>
      </c>
      <c r="AA306" s="56">
        <f t="shared" si="181"/>
        <v>180</v>
      </c>
      <c r="AB306" s="62">
        <v>1.5</v>
      </c>
      <c r="AC306" s="56">
        <f t="shared" si="182"/>
        <v>540</v>
      </c>
      <c r="AD306" s="62">
        <v>1.8</v>
      </c>
    </row>
    <row r="307" spans="1:30" x14ac:dyDescent="0.3">
      <c r="A307" s="51">
        <v>8006</v>
      </c>
      <c r="B307" s="51" t="s">
        <v>445</v>
      </c>
      <c r="C307" s="50">
        <v>6</v>
      </c>
      <c r="D307" s="91">
        <f t="shared" si="191"/>
        <v>72</v>
      </c>
      <c r="E307" s="50">
        <v>9</v>
      </c>
      <c r="F307" s="50">
        <v>3</v>
      </c>
      <c r="G307" s="52">
        <f t="shared" si="192"/>
        <v>260</v>
      </c>
      <c r="H307" s="56">
        <f t="shared" si="187"/>
        <v>260</v>
      </c>
      <c r="I307" s="56">
        <f t="shared" si="187"/>
        <v>312</v>
      </c>
      <c r="J307" s="56">
        <f t="shared" si="187"/>
        <v>364</v>
      </c>
      <c r="K307" s="56">
        <f t="shared" si="187"/>
        <v>416</v>
      </c>
      <c r="L307" s="53"/>
      <c r="M307" s="54"/>
      <c r="N307" s="80">
        <f t="shared" si="179"/>
        <v>1560</v>
      </c>
      <c r="O307" s="55" t="s">
        <v>0</v>
      </c>
      <c r="P307" s="55">
        <v>15</v>
      </c>
      <c r="Q307" s="56">
        <f t="shared" si="193"/>
        <v>100</v>
      </c>
      <c r="R307" s="56">
        <f t="shared" si="180"/>
        <v>2</v>
      </c>
      <c r="S307" s="56">
        <f t="shared" si="194"/>
        <v>104</v>
      </c>
      <c r="T307" s="57">
        <v>0.8</v>
      </c>
      <c r="U307" s="56">
        <f t="shared" si="195"/>
        <v>17</v>
      </c>
      <c r="V307" s="56">
        <f t="shared" si="188"/>
        <v>20</v>
      </c>
      <c r="W307" s="56">
        <f t="shared" si="189"/>
        <v>24</v>
      </c>
      <c r="X307" s="56">
        <f t="shared" si="190"/>
        <v>27</v>
      </c>
      <c r="Y307" s="57">
        <v>1</v>
      </c>
      <c r="Z307" s="56">
        <v>4</v>
      </c>
      <c r="AA307" s="56">
        <f t="shared" si="181"/>
        <v>180</v>
      </c>
      <c r="AB307" s="62">
        <v>1.5</v>
      </c>
      <c r="AC307" s="56">
        <f t="shared" si="182"/>
        <v>540</v>
      </c>
      <c r="AD307" s="62">
        <v>1.8</v>
      </c>
    </row>
    <row r="308" spans="1:30" x14ac:dyDescent="0.3">
      <c r="A308" s="51">
        <v>8007</v>
      </c>
      <c r="B308" s="51" t="s">
        <v>446</v>
      </c>
      <c r="C308" s="50">
        <v>6</v>
      </c>
      <c r="D308" s="91">
        <f t="shared" si="191"/>
        <v>73</v>
      </c>
      <c r="E308" s="50">
        <v>9</v>
      </c>
      <c r="F308" s="50">
        <v>3</v>
      </c>
      <c r="G308" s="52">
        <f t="shared" si="192"/>
        <v>262</v>
      </c>
      <c r="H308" s="56">
        <f t="shared" si="187"/>
        <v>262</v>
      </c>
      <c r="I308" s="56">
        <f t="shared" si="187"/>
        <v>314</v>
      </c>
      <c r="J308" s="56">
        <f t="shared" si="187"/>
        <v>366</v>
      </c>
      <c r="K308" s="56">
        <f t="shared" si="187"/>
        <v>419</v>
      </c>
      <c r="L308" s="53"/>
      <c r="M308" s="54"/>
      <c r="N308" s="80">
        <f t="shared" si="179"/>
        <v>1572</v>
      </c>
      <c r="O308" s="55" t="s">
        <v>0</v>
      </c>
      <c r="P308" s="55">
        <v>16</v>
      </c>
      <c r="Q308" s="56">
        <f t="shared" si="193"/>
        <v>100</v>
      </c>
      <c r="R308" s="56">
        <f t="shared" si="180"/>
        <v>2</v>
      </c>
      <c r="S308" s="56">
        <f t="shared" si="194"/>
        <v>105</v>
      </c>
      <c r="T308" s="57">
        <v>0.8</v>
      </c>
      <c r="U308" s="56">
        <f t="shared" si="195"/>
        <v>17</v>
      </c>
      <c r="V308" s="56">
        <f t="shared" si="188"/>
        <v>20</v>
      </c>
      <c r="W308" s="56">
        <f t="shared" si="189"/>
        <v>24</v>
      </c>
      <c r="X308" s="56">
        <f t="shared" si="190"/>
        <v>27</v>
      </c>
      <c r="Y308" s="57">
        <v>1</v>
      </c>
      <c r="Z308" s="56">
        <v>4</v>
      </c>
      <c r="AA308" s="56">
        <f t="shared" si="181"/>
        <v>180</v>
      </c>
      <c r="AB308" s="62">
        <v>1.5</v>
      </c>
      <c r="AC308" s="56">
        <f t="shared" si="182"/>
        <v>540</v>
      </c>
      <c r="AD308" s="62">
        <v>1.8</v>
      </c>
    </row>
    <row r="309" spans="1:30" x14ac:dyDescent="0.3">
      <c r="A309" s="51">
        <v>8008</v>
      </c>
      <c r="B309" s="51" t="s">
        <v>447</v>
      </c>
      <c r="C309" s="50">
        <v>6</v>
      </c>
      <c r="D309" s="91">
        <f t="shared" si="191"/>
        <v>77</v>
      </c>
      <c r="E309" s="50">
        <v>9</v>
      </c>
      <c r="F309" s="50">
        <v>3</v>
      </c>
      <c r="G309" s="52">
        <f t="shared" si="192"/>
        <v>275</v>
      </c>
      <c r="H309" s="56">
        <f t="shared" si="187"/>
        <v>275</v>
      </c>
      <c r="I309" s="56">
        <f t="shared" si="187"/>
        <v>330</v>
      </c>
      <c r="J309" s="56">
        <f t="shared" si="187"/>
        <v>385</v>
      </c>
      <c r="K309" s="56">
        <f t="shared" si="187"/>
        <v>440</v>
      </c>
      <c r="L309" s="53"/>
      <c r="M309" s="54"/>
      <c r="N309" s="80">
        <f t="shared" si="179"/>
        <v>1650</v>
      </c>
      <c r="O309" s="55" t="s">
        <v>0</v>
      </c>
      <c r="P309" s="55">
        <v>19</v>
      </c>
      <c r="Q309" s="56">
        <f t="shared" si="193"/>
        <v>100</v>
      </c>
      <c r="R309" s="56">
        <f t="shared" si="180"/>
        <v>2</v>
      </c>
      <c r="S309" s="56">
        <f t="shared" si="194"/>
        <v>110</v>
      </c>
      <c r="T309" s="57">
        <v>0.8</v>
      </c>
      <c r="U309" s="56">
        <f t="shared" si="195"/>
        <v>18</v>
      </c>
      <c r="V309" s="56">
        <f t="shared" si="188"/>
        <v>22</v>
      </c>
      <c r="W309" s="56">
        <f t="shared" si="189"/>
        <v>25</v>
      </c>
      <c r="X309" s="56">
        <f t="shared" si="190"/>
        <v>29</v>
      </c>
      <c r="Y309" s="57">
        <v>1</v>
      </c>
      <c r="Z309" s="56">
        <v>4</v>
      </c>
      <c r="AA309" s="56">
        <f t="shared" si="181"/>
        <v>180</v>
      </c>
      <c r="AB309" s="62">
        <v>1.5</v>
      </c>
      <c r="AC309" s="56">
        <f t="shared" si="182"/>
        <v>540</v>
      </c>
      <c r="AD309" s="62">
        <v>1.8</v>
      </c>
    </row>
    <row r="310" spans="1:30" x14ac:dyDescent="0.3">
      <c r="A310" s="51">
        <v>8009</v>
      </c>
      <c r="B310" s="51" t="s">
        <v>448</v>
      </c>
      <c r="C310" s="50">
        <v>6</v>
      </c>
      <c r="D310" s="91">
        <f t="shared" si="191"/>
        <v>79</v>
      </c>
      <c r="E310" s="50">
        <v>9</v>
      </c>
      <c r="F310" s="50">
        <v>3</v>
      </c>
      <c r="G310" s="52">
        <f t="shared" si="192"/>
        <v>282</v>
      </c>
      <c r="H310" s="56">
        <f t="shared" si="187"/>
        <v>282</v>
      </c>
      <c r="I310" s="56">
        <f t="shared" si="187"/>
        <v>338</v>
      </c>
      <c r="J310" s="56">
        <f t="shared" si="187"/>
        <v>394</v>
      </c>
      <c r="K310" s="56">
        <f t="shared" si="187"/>
        <v>451</v>
      </c>
      <c r="L310" s="53"/>
      <c r="M310" s="54"/>
      <c r="N310" s="80">
        <f t="shared" si="179"/>
        <v>1692</v>
      </c>
      <c r="O310" s="55" t="s">
        <v>0</v>
      </c>
      <c r="P310" s="55">
        <v>21</v>
      </c>
      <c r="Q310" s="56">
        <f t="shared" si="193"/>
        <v>100</v>
      </c>
      <c r="R310" s="56">
        <f t="shared" si="180"/>
        <v>2</v>
      </c>
      <c r="S310" s="56">
        <f t="shared" si="194"/>
        <v>113</v>
      </c>
      <c r="T310" s="57">
        <v>0.8</v>
      </c>
      <c r="U310" s="56">
        <f t="shared" si="195"/>
        <v>18</v>
      </c>
      <c r="V310" s="56">
        <f t="shared" si="188"/>
        <v>22</v>
      </c>
      <c r="W310" s="56">
        <f t="shared" si="189"/>
        <v>26</v>
      </c>
      <c r="X310" s="56">
        <f t="shared" si="190"/>
        <v>30</v>
      </c>
      <c r="Y310" s="57">
        <v>1</v>
      </c>
      <c r="Z310" s="56">
        <v>4</v>
      </c>
      <c r="AA310" s="56">
        <f t="shared" si="181"/>
        <v>180</v>
      </c>
      <c r="AB310" s="62">
        <v>1.5</v>
      </c>
      <c r="AC310" s="56">
        <f t="shared" si="182"/>
        <v>540</v>
      </c>
      <c r="AD310" s="62">
        <v>1.8</v>
      </c>
    </row>
    <row r="311" spans="1:30" x14ac:dyDescent="0.3">
      <c r="A311" s="65">
        <v>8010</v>
      </c>
      <c r="B311" s="65" t="s">
        <v>449</v>
      </c>
      <c r="C311" s="64">
        <v>6</v>
      </c>
      <c r="D311" s="92">
        <f t="shared" si="191"/>
        <v>82</v>
      </c>
      <c r="E311" s="64">
        <v>9</v>
      </c>
      <c r="F311" s="64">
        <v>3</v>
      </c>
      <c r="G311" s="70">
        <f t="shared" si="192"/>
        <v>295</v>
      </c>
      <c r="H311" s="71">
        <f t="shared" si="187"/>
        <v>295</v>
      </c>
      <c r="I311" s="71">
        <f t="shared" si="187"/>
        <v>354</v>
      </c>
      <c r="J311" s="71">
        <f t="shared" si="187"/>
        <v>413</v>
      </c>
      <c r="K311" s="71">
        <f t="shared" si="187"/>
        <v>472</v>
      </c>
      <c r="L311" s="66"/>
      <c r="M311" s="67"/>
      <c r="N311" s="81">
        <f t="shared" si="179"/>
        <v>1770</v>
      </c>
      <c r="O311" s="68" t="s">
        <v>0</v>
      </c>
      <c r="P311" s="68">
        <v>24</v>
      </c>
      <c r="Q311" s="71">
        <f t="shared" si="193"/>
        <v>100</v>
      </c>
      <c r="R311" s="71">
        <f t="shared" si="180"/>
        <v>2</v>
      </c>
      <c r="S311" s="71">
        <f t="shared" si="194"/>
        <v>118</v>
      </c>
      <c r="T311" s="69">
        <v>0.8</v>
      </c>
      <c r="U311" s="71">
        <f t="shared" si="195"/>
        <v>19</v>
      </c>
      <c r="V311" s="71">
        <f t="shared" si="188"/>
        <v>23</v>
      </c>
      <c r="W311" s="71">
        <f t="shared" si="189"/>
        <v>27</v>
      </c>
      <c r="X311" s="71">
        <f t="shared" si="190"/>
        <v>31</v>
      </c>
      <c r="Y311" s="69">
        <v>1</v>
      </c>
      <c r="Z311" s="71">
        <v>5</v>
      </c>
      <c r="AA311" s="71">
        <f t="shared" si="181"/>
        <v>337</v>
      </c>
      <c r="AB311" s="62">
        <v>2.25</v>
      </c>
      <c r="AC311" s="71">
        <f t="shared" si="182"/>
        <v>810</v>
      </c>
      <c r="AD311" s="62">
        <v>2.7</v>
      </c>
    </row>
    <row r="312" spans="1:30" x14ac:dyDescent="0.3">
      <c r="A312" s="38">
        <v>8011</v>
      </c>
      <c r="B312" s="38" t="s">
        <v>450</v>
      </c>
      <c r="C312" s="39">
        <v>7</v>
      </c>
      <c r="D312" s="90">
        <f t="shared" si="191"/>
        <v>96</v>
      </c>
      <c r="E312" s="39">
        <v>8</v>
      </c>
      <c r="F312" s="39">
        <v>3</v>
      </c>
      <c r="G312" s="40">
        <f t="shared" si="192"/>
        <v>345</v>
      </c>
      <c r="H312" s="41">
        <f t="shared" si="187"/>
        <v>345</v>
      </c>
      <c r="I312" s="41">
        <f t="shared" si="187"/>
        <v>414</v>
      </c>
      <c r="J312" s="41">
        <f t="shared" si="187"/>
        <v>483</v>
      </c>
      <c r="K312" s="41">
        <f t="shared" si="187"/>
        <v>552</v>
      </c>
      <c r="L312" s="42"/>
      <c r="M312" s="43"/>
      <c r="N312" s="79">
        <f t="shared" si="179"/>
        <v>2415</v>
      </c>
      <c r="O312" s="44" t="s">
        <v>0</v>
      </c>
      <c r="P312" s="44">
        <v>27</v>
      </c>
      <c r="Q312" s="45">
        <f t="shared" si="193"/>
        <v>100</v>
      </c>
      <c r="R312" s="45">
        <f t="shared" si="180"/>
        <v>2</v>
      </c>
      <c r="S312" s="45">
        <f t="shared" si="194"/>
        <v>138</v>
      </c>
      <c r="T312" s="46">
        <v>0.9</v>
      </c>
      <c r="U312" s="45">
        <f t="shared" si="195"/>
        <v>21</v>
      </c>
      <c r="V312" s="45">
        <f t="shared" si="188"/>
        <v>26</v>
      </c>
      <c r="W312" s="45">
        <f t="shared" si="189"/>
        <v>30</v>
      </c>
      <c r="X312" s="45">
        <f t="shared" si="190"/>
        <v>34</v>
      </c>
      <c r="Y312" s="46">
        <v>0.95</v>
      </c>
      <c r="Z312" s="45">
        <v>4</v>
      </c>
      <c r="AA312" s="45">
        <f t="shared" si="181"/>
        <v>231</v>
      </c>
      <c r="AB312" s="62">
        <v>1.6500000000000001</v>
      </c>
      <c r="AC312" s="45">
        <f t="shared" si="182"/>
        <v>630</v>
      </c>
      <c r="AD312" s="62">
        <v>1.8</v>
      </c>
    </row>
    <row r="313" spans="1:30" x14ac:dyDescent="0.3">
      <c r="A313" s="51">
        <v>8012</v>
      </c>
      <c r="B313" s="51" t="s">
        <v>451</v>
      </c>
      <c r="C313" s="50">
        <v>7</v>
      </c>
      <c r="D313" s="91">
        <f t="shared" si="191"/>
        <v>100</v>
      </c>
      <c r="E313" s="50">
        <v>8</v>
      </c>
      <c r="F313" s="50">
        <v>3</v>
      </c>
      <c r="G313" s="52">
        <f t="shared" si="192"/>
        <v>360</v>
      </c>
      <c r="H313" s="56">
        <f t="shared" si="187"/>
        <v>360</v>
      </c>
      <c r="I313" s="56">
        <f t="shared" si="187"/>
        <v>432</v>
      </c>
      <c r="J313" s="56">
        <f t="shared" si="187"/>
        <v>504</v>
      </c>
      <c r="K313" s="56">
        <f t="shared" si="187"/>
        <v>576</v>
      </c>
      <c r="L313" s="53"/>
      <c r="M313" s="54"/>
      <c r="N313" s="80">
        <f t="shared" si="179"/>
        <v>2520</v>
      </c>
      <c r="O313" s="55" t="s">
        <v>0</v>
      </c>
      <c r="P313" s="55">
        <v>30</v>
      </c>
      <c r="Q313" s="56">
        <f t="shared" si="193"/>
        <v>100</v>
      </c>
      <c r="R313" s="56">
        <f t="shared" si="180"/>
        <v>2</v>
      </c>
      <c r="S313" s="56">
        <f t="shared" si="194"/>
        <v>144</v>
      </c>
      <c r="T313" s="57">
        <v>0.9</v>
      </c>
      <c r="U313" s="56">
        <f t="shared" si="195"/>
        <v>22</v>
      </c>
      <c r="V313" s="56">
        <f t="shared" si="188"/>
        <v>27</v>
      </c>
      <c r="W313" s="56">
        <f t="shared" si="189"/>
        <v>31</v>
      </c>
      <c r="X313" s="56">
        <f t="shared" si="190"/>
        <v>36</v>
      </c>
      <c r="Y313" s="57">
        <v>0.95</v>
      </c>
      <c r="Z313" s="56">
        <v>4</v>
      </c>
      <c r="AA313" s="56">
        <f t="shared" si="181"/>
        <v>231</v>
      </c>
      <c r="AB313" s="62">
        <v>1.6500000000000001</v>
      </c>
      <c r="AC313" s="56">
        <f t="shared" si="182"/>
        <v>630</v>
      </c>
      <c r="AD313" s="62">
        <v>1.8</v>
      </c>
    </row>
    <row r="314" spans="1:30" x14ac:dyDescent="0.3">
      <c r="A314" s="51">
        <v>8013</v>
      </c>
      <c r="B314" s="51" t="s">
        <v>452</v>
      </c>
      <c r="C314" s="50">
        <v>7</v>
      </c>
      <c r="D314" s="91">
        <f t="shared" si="191"/>
        <v>104</v>
      </c>
      <c r="E314" s="50">
        <v>8</v>
      </c>
      <c r="F314" s="50">
        <v>3</v>
      </c>
      <c r="G314" s="52">
        <f t="shared" si="192"/>
        <v>372</v>
      </c>
      <c r="H314" s="56">
        <f t="shared" si="187"/>
        <v>372</v>
      </c>
      <c r="I314" s="56">
        <f t="shared" si="187"/>
        <v>446</v>
      </c>
      <c r="J314" s="56">
        <f t="shared" si="187"/>
        <v>520</v>
      </c>
      <c r="K314" s="56">
        <f t="shared" si="187"/>
        <v>595</v>
      </c>
      <c r="L314" s="53"/>
      <c r="M314" s="54"/>
      <c r="N314" s="80">
        <f t="shared" si="179"/>
        <v>2604</v>
      </c>
      <c r="O314" s="55" t="s">
        <v>0</v>
      </c>
      <c r="P314" s="55">
        <v>33</v>
      </c>
      <c r="Q314" s="56">
        <f t="shared" si="193"/>
        <v>100</v>
      </c>
      <c r="R314" s="56">
        <f t="shared" si="180"/>
        <v>2</v>
      </c>
      <c r="S314" s="56">
        <f t="shared" si="194"/>
        <v>149</v>
      </c>
      <c r="T314" s="57">
        <v>0.9</v>
      </c>
      <c r="U314" s="56">
        <f t="shared" si="195"/>
        <v>23</v>
      </c>
      <c r="V314" s="56">
        <f t="shared" si="188"/>
        <v>28</v>
      </c>
      <c r="W314" s="56">
        <f t="shared" si="189"/>
        <v>32</v>
      </c>
      <c r="X314" s="56">
        <f t="shared" si="190"/>
        <v>37</v>
      </c>
      <c r="Y314" s="57">
        <v>0.95</v>
      </c>
      <c r="Z314" s="56">
        <v>4</v>
      </c>
      <c r="AA314" s="56">
        <f t="shared" si="181"/>
        <v>231</v>
      </c>
      <c r="AB314" s="62">
        <v>1.6500000000000001</v>
      </c>
      <c r="AC314" s="56">
        <f t="shared" si="182"/>
        <v>630</v>
      </c>
      <c r="AD314" s="62">
        <v>1.8</v>
      </c>
    </row>
    <row r="315" spans="1:30" x14ac:dyDescent="0.3">
      <c r="A315" s="51">
        <v>8014</v>
      </c>
      <c r="B315" s="51" t="s">
        <v>453</v>
      </c>
      <c r="C315" s="50">
        <v>7</v>
      </c>
      <c r="D315" s="91">
        <f t="shared" si="191"/>
        <v>107</v>
      </c>
      <c r="E315" s="50">
        <v>8</v>
      </c>
      <c r="F315" s="50">
        <v>3</v>
      </c>
      <c r="G315" s="52">
        <f t="shared" si="192"/>
        <v>385</v>
      </c>
      <c r="H315" s="56">
        <f t="shared" si="187"/>
        <v>385</v>
      </c>
      <c r="I315" s="56">
        <f t="shared" si="187"/>
        <v>462</v>
      </c>
      <c r="J315" s="56">
        <f t="shared" si="187"/>
        <v>539</v>
      </c>
      <c r="K315" s="56">
        <f t="shared" si="187"/>
        <v>616</v>
      </c>
      <c r="L315" s="53"/>
      <c r="M315" s="54"/>
      <c r="N315" s="80">
        <f t="shared" si="179"/>
        <v>2695</v>
      </c>
      <c r="O315" s="55" t="s">
        <v>0</v>
      </c>
      <c r="P315" s="55">
        <v>36</v>
      </c>
      <c r="Q315" s="56">
        <f t="shared" si="193"/>
        <v>100</v>
      </c>
      <c r="R315" s="56">
        <f t="shared" si="180"/>
        <v>2</v>
      </c>
      <c r="S315" s="56">
        <f t="shared" si="194"/>
        <v>154</v>
      </c>
      <c r="T315" s="57">
        <v>0.9</v>
      </c>
      <c r="U315" s="56">
        <f t="shared" si="195"/>
        <v>24</v>
      </c>
      <c r="V315" s="56">
        <f t="shared" si="188"/>
        <v>29</v>
      </c>
      <c r="W315" s="56">
        <f t="shared" si="189"/>
        <v>34</v>
      </c>
      <c r="X315" s="56">
        <f t="shared" si="190"/>
        <v>39</v>
      </c>
      <c r="Y315" s="57">
        <v>0.95</v>
      </c>
      <c r="Z315" s="56">
        <v>4</v>
      </c>
      <c r="AA315" s="56">
        <f t="shared" si="181"/>
        <v>231</v>
      </c>
      <c r="AB315" s="62">
        <v>1.6500000000000001</v>
      </c>
      <c r="AC315" s="56">
        <f t="shared" si="182"/>
        <v>630</v>
      </c>
      <c r="AD315" s="62">
        <v>1.8</v>
      </c>
    </row>
    <row r="316" spans="1:30" x14ac:dyDescent="0.3">
      <c r="A316" s="51">
        <v>8015</v>
      </c>
      <c r="B316" s="51" t="s">
        <v>454</v>
      </c>
      <c r="C316" s="50">
        <v>7</v>
      </c>
      <c r="D316" s="91">
        <f t="shared" si="191"/>
        <v>112</v>
      </c>
      <c r="E316" s="50">
        <v>8</v>
      </c>
      <c r="F316" s="50">
        <v>3</v>
      </c>
      <c r="G316" s="52">
        <f t="shared" si="192"/>
        <v>400</v>
      </c>
      <c r="H316" s="56">
        <f t="shared" si="187"/>
        <v>400</v>
      </c>
      <c r="I316" s="56">
        <f t="shared" si="187"/>
        <v>480</v>
      </c>
      <c r="J316" s="56">
        <f t="shared" si="187"/>
        <v>560</v>
      </c>
      <c r="K316" s="56">
        <f t="shared" si="187"/>
        <v>640</v>
      </c>
      <c r="L316" s="53"/>
      <c r="M316" s="54"/>
      <c r="N316" s="80">
        <f t="shared" si="179"/>
        <v>2800</v>
      </c>
      <c r="O316" s="55" t="s">
        <v>0</v>
      </c>
      <c r="P316" s="55">
        <v>39</v>
      </c>
      <c r="Q316" s="56">
        <f t="shared" si="193"/>
        <v>100</v>
      </c>
      <c r="R316" s="56">
        <f t="shared" si="180"/>
        <v>2</v>
      </c>
      <c r="S316" s="56">
        <f t="shared" si="194"/>
        <v>160</v>
      </c>
      <c r="T316" s="57">
        <v>0.9</v>
      </c>
      <c r="U316" s="56">
        <f t="shared" si="195"/>
        <v>25</v>
      </c>
      <c r="V316" s="56">
        <f t="shared" si="188"/>
        <v>30</v>
      </c>
      <c r="W316" s="56">
        <f t="shared" si="189"/>
        <v>35</v>
      </c>
      <c r="X316" s="56">
        <f t="shared" si="190"/>
        <v>40</v>
      </c>
      <c r="Y316" s="57">
        <v>0.95</v>
      </c>
      <c r="Z316" s="56">
        <v>4</v>
      </c>
      <c r="AA316" s="56">
        <f t="shared" si="181"/>
        <v>231</v>
      </c>
      <c r="AB316" s="62">
        <v>1.6500000000000001</v>
      </c>
      <c r="AC316" s="56">
        <f t="shared" si="182"/>
        <v>630</v>
      </c>
      <c r="AD316" s="62">
        <v>1.8</v>
      </c>
    </row>
    <row r="317" spans="1:30" x14ac:dyDescent="0.3">
      <c r="A317" s="51">
        <v>8016</v>
      </c>
      <c r="B317" s="51" t="s">
        <v>455</v>
      </c>
      <c r="C317" s="50">
        <v>7</v>
      </c>
      <c r="D317" s="91">
        <f t="shared" si="191"/>
        <v>113</v>
      </c>
      <c r="E317" s="50">
        <v>8</v>
      </c>
      <c r="F317" s="50">
        <v>3</v>
      </c>
      <c r="G317" s="52">
        <f t="shared" si="192"/>
        <v>405</v>
      </c>
      <c r="H317" s="56">
        <f t="shared" si="187"/>
        <v>405</v>
      </c>
      <c r="I317" s="56">
        <f t="shared" si="187"/>
        <v>486</v>
      </c>
      <c r="J317" s="56">
        <f t="shared" si="187"/>
        <v>567</v>
      </c>
      <c r="K317" s="56">
        <f t="shared" si="187"/>
        <v>648</v>
      </c>
      <c r="L317" s="53"/>
      <c r="M317" s="54"/>
      <c r="N317" s="80">
        <f t="shared" si="179"/>
        <v>2835</v>
      </c>
      <c r="O317" s="55" t="s">
        <v>0</v>
      </c>
      <c r="P317" s="55">
        <v>40</v>
      </c>
      <c r="Q317" s="56">
        <f t="shared" si="193"/>
        <v>100</v>
      </c>
      <c r="R317" s="56">
        <f t="shared" si="180"/>
        <v>2</v>
      </c>
      <c r="S317" s="56">
        <f t="shared" si="194"/>
        <v>162</v>
      </c>
      <c r="T317" s="57">
        <v>0.9</v>
      </c>
      <c r="U317" s="56">
        <f t="shared" si="195"/>
        <v>25</v>
      </c>
      <c r="V317" s="56">
        <f t="shared" si="188"/>
        <v>30</v>
      </c>
      <c r="W317" s="56">
        <f t="shared" si="189"/>
        <v>35</v>
      </c>
      <c r="X317" s="56">
        <f t="shared" si="190"/>
        <v>41</v>
      </c>
      <c r="Y317" s="57">
        <v>0.95</v>
      </c>
      <c r="Z317" s="56">
        <v>4</v>
      </c>
      <c r="AA317" s="56">
        <f t="shared" si="181"/>
        <v>231</v>
      </c>
      <c r="AB317" s="62">
        <v>1.6500000000000001</v>
      </c>
      <c r="AC317" s="56">
        <f t="shared" si="182"/>
        <v>630</v>
      </c>
      <c r="AD317" s="62">
        <v>1.8</v>
      </c>
    </row>
    <row r="318" spans="1:30" x14ac:dyDescent="0.3">
      <c r="A318" s="51">
        <v>8017</v>
      </c>
      <c r="B318" s="51" t="s">
        <v>456</v>
      </c>
      <c r="C318" s="50">
        <v>7</v>
      </c>
      <c r="D318" s="91">
        <f t="shared" si="191"/>
        <v>126</v>
      </c>
      <c r="E318" s="50">
        <v>8</v>
      </c>
      <c r="F318" s="50">
        <v>3</v>
      </c>
      <c r="G318" s="52">
        <f t="shared" si="192"/>
        <v>452</v>
      </c>
      <c r="H318" s="56">
        <f t="shared" si="187"/>
        <v>452</v>
      </c>
      <c r="I318" s="56">
        <f t="shared" si="187"/>
        <v>542</v>
      </c>
      <c r="J318" s="56">
        <f t="shared" si="187"/>
        <v>632</v>
      </c>
      <c r="K318" s="56">
        <f t="shared" si="187"/>
        <v>723</v>
      </c>
      <c r="L318" s="53"/>
      <c r="M318" s="54"/>
      <c r="N318" s="80">
        <f t="shared" si="179"/>
        <v>3164</v>
      </c>
      <c r="O318" s="55" t="s">
        <v>49</v>
      </c>
      <c r="P318" s="55">
        <v>1</v>
      </c>
      <c r="Q318" s="56">
        <f t="shared" si="193"/>
        <v>200</v>
      </c>
      <c r="R318" s="56">
        <f t="shared" si="180"/>
        <v>2</v>
      </c>
      <c r="S318" s="56">
        <f t="shared" si="194"/>
        <v>181</v>
      </c>
      <c r="T318" s="57">
        <v>0.9</v>
      </c>
      <c r="U318" s="56">
        <f t="shared" si="195"/>
        <v>28</v>
      </c>
      <c r="V318" s="56">
        <f t="shared" si="188"/>
        <v>34</v>
      </c>
      <c r="W318" s="56">
        <f t="shared" si="189"/>
        <v>40</v>
      </c>
      <c r="X318" s="56">
        <f t="shared" si="190"/>
        <v>45</v>
      </c>
      <c r="Y318" s="57">
        <v>0.95</v>
      </c>
      <c r="Z318" s="56">
        <v>4</v>
      </c>
      <c r="AA318" s="56">
        <f t="shared" si="181"/>
        <v>231</v>
      </c>
      <c r="AB318" s="62">
        <v>1.6500000000000001</v>
      </c>
      <c r="AC318" s="56">
        <f t="shared" si="182"/>
        <v>630</v>
      </c>
      <c r="AD318" s="62">
        <v>1.8</v>
      </c>
    </row>
    <row r="319" spans="1:30" x14ac:dyDescent="0.3">
      <c r="A319" s="51">
        <v>8018</v>
      </c>
      <c r="B319" s="51" t="s">
        <v>457</v>
      </c>
      <c r="C319" s="50">
        <v>7</v>
      </c>
      <c r="D319" s="91">
        <f t="shared" si="191"/>
        <v>129</v>
      </c>
      <c r="E319" s="50">
        <v>8</v>
      </c>
      <c r="F319" s="50">
        <v>3</v>
      </c>
      <c r="G319" s="52">
        <f t="shared" si="192"/>
        <v>462</v>
      </c>
      <c r="H319" s="56">
        <f t="shared" si="187"/>
        <v>462</v>
      </c>
      <c r="I319" s="56">
        <f t="shared" si="187"/>
        <v>554</v>
      </c>
      <c r="J319" s="56">
        <f t="shared" si="187"/>
        <v>646</v>
      </c>
      <c r="K319" s="56">
        <f t="shared" si="187"/>
        <v>739</v>
      </c>
      <c r="L319" s="53"/>
      <c r="M319" s="54"/>
      <c r="N319" s="80">
        <f t="shared" si="179"/>
        <v>3234</v>
      </c>
      <c r="O319" s="55" t="s">
        <v>49</v>
      </c>
      <c r="P319" s="55">
        <v>3</v>
      </c>
      <c r="Q319" s="56">
        <f t="shared" si="193"/>
        <v>200</v>
      </c>
      <c r="R319" s="56">
        <f t="shared" si="180"/>
        <v>2</v>
      </c>
      <c r="S319" s="56">
        <f t="shared" si="194"/>
        <v>185</v>
      </c>
      <c r="T319" s="57">
        <v>0.9</v>
      </c>
      <c r="U319" s="56">
        <f t="shared" si="195"/>
        <v>29</v>
      </c>
      <c r="V319" s="56">
        <f t="shared" si="188"/>
        <v>35</v>
      </c>
      <c r="W319" s="56">
        <f t="shared" si="189"/>
        <v>40</v>
      </c>
      <c r="X319" s="56">
        <f t="shared" si="190"/>
        <v>46</v>
      </c>
      <c r="Y319" s="57">
        <v>0.95</v>
      </c>
      <c r="Z319" s="56">
        <v>4</v>
      </c>
      <c r="AA319" s="56">
        <f t="shared" si="181"/>
        <v>231</v>
      </c>
      <c r="AB319" s="62">
        <v>1.6500000000000001</v>
      </c>
      <c r="AC319" s="56">
        <f t="shared" si="182"/>
        <v>630</v>
      </c>
      <c r="AD319" s="62">
        <v>1.8</v>
      </c>
    </row>
    <row r="320" spans="1:30" x14ac:dyDescent="0.3">
      <c r="A320" s="51">
        <v>8019</v>
      </c>
      <c r="B320" s="51" t="s">
        <v>458</v>
      </c>
      <c r="C320" s="50">
        <v>7</v>
      </c>
      <c r="D320" s="91">
        <f t="shared" si="191"/>
        <v>133</v>
      </c>
      <c r="E320" s="50">
        <v>8</v>
      </c>
      <c r="F320" s="50">
        <v>3</v>
      </c>
      <c r="G320" s="52">
        <f t="shared" si="192"/>
        <v>475</v>
      </c>
      <c r="H320" s="56">
        <f t="shared" si="187"/>
        <v>475</v>
      </c>
      <c r="I320" s="56">
        <f t="shared" si="187"/>
        <v>570</v>
      </c>
      <c r="J320" s="56">
        <f t="shared" si="187"/>
        <v>665</v>
      </c>
      <c r="K320" s="56">
        <f t="shared" si="187"/>
        <v>760</v>
      </c>
      <c r="L320" s="53"/>
      <c r="M320" s="54"/>
      <c r="N320" s="80">
        <f t="shared" si="179"/>
        <v>3325</v>
      </c>
      <c r="O320" s="55" t="s">
        <v>49</v>
      </c>
      <c r="P320" s="55">
        <v>6</v>
      </c>
      <c r="Q320" s="56">
        <f t="shared" si="193"/>
        <v>200</v>
      </c>
      <c r="R320" s="56">
        <f t="shared" si="180"/>
        <v>2</v>
      </c>
      <c r="S320" s="56">
        <f t="shared" si="194"/>
        <v>190</v>
      </c>
      <c r="T320" s="57">
        <v>0.9</v>
      </c>
      <c r="U320" s="56">
        <f t="shared" si="195"/>
        <v>30</v>
      </c>
      <c r="V320" s="56">
        <f t="shared" si="188"/>
        <v>36</v>
      </c>
      <c r="W320" s="56">
        <f t="shared" si="189"/>
        <v>42</v>
      </c>
      <c r="X320" s="56">
        <f t="shared" si="190"/>
        <v>48</v>
      </c>
      <c r="Y320" s="57">
        <v>0.95</v>
      </c>
      <c r="Z320" s="56">
        <v>4</v>
      </c>
      <c r="AA320" s="56">
        <f t="shared" si="181"/>
        <v>231</v>
      </c>
      <c r="AB320" s="62">
        <v>1.6500000000000001</v>
      </c>
      <c r="AC320" s="56">
        <f t="shared" si="182"/>
        <v>630</v>
      </c>
      <c r="AD320" s="62">
        <v>1.8</v>
      </c>
    </row>
    <row r="321" spans="1:30" x14ac:dyDescent="0.3">
      <c r="A321" s="65">
        <v>8020</v>
      </c>
      <c r="B321" s="65" t="s">
        <v>459</v>
      </c>
      <c r="C321" s="64">
        <v>7</v>
      </c>
      <c r="D321" s="92">
        <f t="shared" si="191"/>
        <v>137</v>
      </c>
      <c r="E321" s="64">
        <v>8</v>
      </c>
      <c r="F321" s="64">
        <v>3</v>
      </c>
      <c r="G321" s="70">
        <f t="shared" si="192"/>
        <v>490</v>
      </c>
      <c r="H321" s="71">
        <f t="shared" si="187"/>
        <v>490</v>
      </c>
      <c r="I321" s="71">
        <f t="shared" si="187"/>
        <v>588</v>
      </c>
      <c r="J321" s="71">
        <f t="shared" si="187"/>
        <v>686</v>
      </c>
      <c r="K321" s="71">
        <f t="shared" si="187"/>
        <v>784</v>
      </c>
      <c r="L321" s="66"/>
      <c r="M321" s="67"/>
      <c r="N321" s="81">
        <f t="shared" si="179"/>
        <v>3430</v>
      </c>
      <c r="O321" s="68" t="s">
        <v>49</v>
      </c>
      <c r="P321" s="68">
        <v>9</v>
      </c>
      <c r="Q321" s="71">
        <f t="shared" si="193"/>
        <v>200</v>
      </c>
      <c r="R321" s="71">
        <f t="shared" si="180"/>
        <v>2</v>
      </c>
      <c r="S321" s="71">
        <f t="shared" si="194"/>
        <v>196</v>
      </c>
      <c r="T321" s="69">
        <v>0.9</v>
      </c>
      <c r="U321" s="71">
        <f t="shared" si="195"/>
        <v>31</v>
      </c>
      <c r="V321" s="71">
        <f t="shared" si="188"/>
        <v>37</v>
      </c>
      <c r="W321" s="71">
        <f t="shared" si="189"/>
        <v>43</v>
      </c>
      <c r="X321" s="71">
        <f t="shared" si="190"/>
        <v>49</v>
      </c>
      <c r="Y321" s="69">
        <v>0.95</v>
      </c>
      <c r="Z321" s="71">
        <v>5</v>
      </c>
      <c r="AA321" s="71">
        <f t="shared" si="181"/>
        <v>433</v>
      </c>
      <c r="AB321" s="62">
        <v>2.4750000000000001</v>
      </c>
      <c r="AC321" s="71">
        <f t="shared" si="182"/>
        <v>945</v>
      </c>
      <c r="AD321" s="62">
        <v>2.7</v>
      </c>
    </row>
    <row r="322" spans="1:30" x14ac:dyDescent="0.3">
      <c r="A322" s="38">
        <v>8021</v>
      </c>
      <c r="B322" s="38" t="s">
        <v>460</v>
      </c>
      <c r="C322" s="39">
        <v>7</v>
      </c>
      <c r="D322" s="90">
        <f t="shared" si="191"/>
        <v>156</v>
      </c>
      <c r="E322" s="39">
        <v>8</v>
      </c>
      <c r="F322" s="39">
        <v>3</v>
      </c>
      <c r="G322" s="40">
        <f t="shared" si="192"/>
        <v>560</v>
      </c>
      <c r="H322" s="41">
        <f t="shared" ref="H322:K341" si="196">INT(IFERROR(VLOOKUP(H$1,$AP:$AU,2,FALSE)*$G322,0))</f>
        <v>560</v>
      </c>
      <c r="I322" s="41">
        <f t="shared" si="196"/>
        <v>672</v>
      </c>
      <c r="J322" s="41">
        <f t="shared" si="196"/>
        <v>784</v>
      </c>
      <c r="K322" s="41">
        <f t="shared" si="196"/>
        <v>896</v>
      </c>
      <c r="L322" s="42"/>
      <c r="M322" s="43"/>
      <c r="N322" s="79">
        <f t="shared" ref="N322:N385" si="197">G322*C322</f>
        <v>3920</v>
      </c>
      <c r="O322" s="44" t="s">
        <v>49</v>
      </c>
      <c r="P322" s="44">
        <v>12</v>
      </c>
      <c r="Q322" s="45">
        <f t="shared" si="193"/>
        <v>200</v>
      </c>
      <c r="R322" s="45">
        <f t="shared" ref="R322:R385" si="198">HLOOKUP(O322,$AG$1:$AN$4,4,FALSE)</f>
        <v>2</v>
      </c>
      <c r="S322" s="45">
        <f t="shared" si="194"/>
        <v>224</v>
      </c>
      <c r="T322" s="46">
        <v>1</v>
      </c>
      <c r="U322" s="45">
        <f t="shared" si="195"/>
        <v>33</v>
      </c>
      <c r="V322" s="45">
        <f t="shared" si="188"/>
        <v>40</v>
      </c>
      <c r="W322" s="45">
        <f t="shared" si="189"/>
        <v>47</v>
      </c>
      <c r="X322" s="45">
        <f t="shared" si="190"/>
        <v>53</v>
      </c>
      <c r="Y322" s="46">
        <v>0.9</v>
      </c>
      <c r="Z322" s="45">
        <v>4</v>
      </c>
      <c r="AA322" s="45">
        <f t="shared" ref="AA322:AA385" si="199">INT(((Z322*C322)*5)*AB322)</f>
        <v>252</v>
      </c>
      <c r="AB322" s="62">
        <v>1.7999999999999998</v>
      </c>
      <c r="AC322" s="45">
        <f t="shared" ref="AC322:AC385" si="200">INT((C322*50)*AD322)</f>
        <v>630</v>
      </c>
      <c r="AD322" s="62">
        <v>1.8</v>
      </c>
    </row>
    <row r="323" spans="1:30" x14ac:dyDescent="0.3">
      <c r="A323" s="51">
        <v>8022</v>
      </c>
      <c r="B323" s="51" t="s">
        <v>461</v>
      </c>
      <c r="C323" s="50">
        <v>7</v>
      </c>
      <c r="D323" s="91">
        <f t="shared" si="191"/>
        <v>161</v>
      </c>
      <c r="E323" s="50">
        <v>8</v>
      </c>
      <c r="F323" s="50">
        <v>3</v>
      </c>
      <c r="G323" s="52">
        <f t="shared" si="192"/>
        <v>575</v>
      </c>
      <c r="H323" s="56">
        <f t="shared" si="196"/>
        <v>575</v>
      </c>
      <c r="I323" s="56">
        <f t="shared" si="196"/>
        <v>690</v>
      </c>
      <c r="J323" s="56">
        <f t="shared" si="196"/>
        <v>805</v>
      </c>
      <c r="K323" s="56">
        <f t="shared" si="196"/>
        <v>920</v>
      </c>
      <c r="L323" s="53"/>
      <c r="M323" s="54"/>
      <c r="N323" s="80">
        <f t="shared" si="197"/>
        <v>4025</v>
      </c>
      <c r="O323" s="55" t="s">
        <v>49</v>
      </c>
      <c r="P323" s="55">
        <v>15</v>
      </c>
      <c r="Q323" s="56">
        <f t="shared" si="193"/>
        <v>200</v>
      </c>
      <c r="R323" s="56">
        <f t="shared" si="198"/>
        <v>2</v>
      </c>
      <c r="S323" s="56">
        <f t="shared" si="194"/>
        <v>230</v>
      </c>
      <c r="T323" s="57">
        <v>1</v>
      </c>
      <c r="U323" s="56">
        <f t="shared" si="195"/>
        <v>34</v>
      </c>
      <c r="V323" s="56">
        <f t="shared" si="188"/>
        <v>41</v>
      </c>
      <c r="W323" s="56">
        <f t="shared" si="189"/>
        <v>48</v>
      </c>
      <c r="X323" s="56">
        <f t="shared" si="190"/>
        <v>55</v>
      </c>
      <c r="Y323" s="57">
        <v>0.9</v>
      </c>
      <c r="Z323" s="56">
        <v>4</v>
      </c>
      <c r="AA323" s="56">
        <f t="shared" si="199"/>
        <v>252</v>
      </c>
      <c r="AB323" s="62">
        <v>1.7999999999999998</v>
      </c>
      <c r="AC323" s="56">
        <f t="shared" si="200"/>
        <v>630</v>
      </c>
      <c r="AD323" s="62">
        <v>1.8</v>
      </c>
    </row>
    <row r="324" spans="1:30" x14ac:dyDescent="0.3">
      <c r="A324" s="51">
        <v>8023</v>
      </c>
      <c r="B324" s="51" t="s">
        <v>462</v>
      </c>
      <c r="C324" s="50">
        <v>7</v>
      </c>
      <c r="D324" s="91">
        <f t="shared" si="191"/>
        <v>162</v>
      </c>
      <c r="E324" s="50">
        <v>8</v>
      </c>
      <c r="F324" s="50">
        <v>3</v>
      </c>
      <c r="G324" s="52">
        <f t="shared" si="192"/>
        <v>580</v>
      </c>
      <c r="H324" s="56">
        <f t="shared" si="196"/>
        <v>580</v>
      </c>
      <c r="I324" s="56">
        <f t="shared" si="196"/>
        <v>696</v>
      </c>
      <c r="J324" s="56">
        <f t="shared" si="196"/>
        <v>812</v>
      </c>
      <c r="K324" s="56">
        <f t="shared" si="196"/>
        <v>928</v>
      </c>
      <c r="L324" s="53"/>
      <c r="M324" s="54"/>
      <c r="N324" s="80">
        <f t="shared" si="197"/>
        <v>4060</v>
      </c>
      <c r="O324" s="55" t="s">
        <v>49</v>
      </c>
      <c r="P324" s="55">
        <v>16</v>
      </c>
      <c r="Q324" s="56">
        <f t="shared" si="193"/>
        <v>200</v>
      </c>
      <c r="R324" s="56">
        <f t="shared" si="198"/>
        <v>2</v>
      </c>
      <c r="S324" s="56">
        <f t="shared" si="194"/>
        <v>232</v>
      </c>
      <c r="T324" s="57">
        <v>1</v>
      </c>
      <c r="U324" s="56">
        <f t="shared" si="195"/>
        <v>34</v>
      </c>
      <c r="V324" s="56">
        <f t="shared" si="188"/>
        <v>41</v>
      </c>
      <c r="W324" s="56">
        <f t="shared" si="189"/>
        <v>48</v>
      </c>
      <c r="X324" s="56">
        <f t="shared" si="190"/>
        <v>55</v>
      </c>
      <c r="Y324" s="57">
        <v>0.9</v>
      </c>
      <c r="Z324" s="56">
        <v>4</v>
      </c>
      <c r="AA324" s="56">
        <f t="shared" si="199"/>
        <v>252</v>
      </c>
      <c r="AB324" s="62">
        <v>1.7999999999999998</v>
      </c>
      <c r="AC324" s="56">
        <f t="shared" si="200"/>
        <v>630</v>
      </c>
      <c r="AD324" s="62">
        <v>1.8</v>
      </c>
    </row>
    <row r="325" spans="1:30" x14ac:dyDescent="0.3">
      <c r="A325" s="51">
        <v>8024</v>
      </c>
      <c r="B325" s="51" t="s">
        <v>463</v>
      </c>
      <c r="C325" s="50">
        <v>7</v>
      </c>
      <c r="D325" s="91">
        <f t="shared" si="191"/>
        <v>166</v>
      </c>
      <c r="E325" s="50">
        <v>8</v>
      </c>
      <c r="F325" s="50">
        <v>3</v>
      </c>
      <c r="G325" s="52">
        <f t="shared" si="192"/>
        <v>595</v>
      </c>
      <c r="H325" s="56">
        <f t="shared" si="196"/>
        <v>595</v>
      </c>
      <c r="I325" s="56">
        <f t="shared" si="196"/>
        <v>714</v>
      </c>
      <c r="J325" s="56">
        <f t="shared" si="196"/>
        <v>833</v>
      </c>
      <c r="K325" s="56">
        <f t="shared" si="196"/>
        <v>952</v>
      </c>
      <c r="L325" s="53"/>
      <c r="M325" s="54"/>
      <c r="N325" s="80">
        <f t="shared" si="197"/>
        <v>4165</v>
      </c>
      <c r="O325" s="55" t="s">
        <v>49</v>
      </c>
      <c r="P325" s="55">
        <v>19</v>
      </c>
      <c r="Q325" s="56">
        <f t="shared" si="193"/>
        <v>200</v>
      </c>
      <c r="R325" s="56">
        <f t="shared" si="198"/>
        <v>2</v>
      </c>
      <c r="S325" s="56">
        <f t="shared" si="194"/>
        <v>238</v>
      </c>
      <c r="T325" s="57">
        <v>1</v>
      </c>
      <c r="U325" s="56">
        <f t="shared" si="195"/>
        <v>35</v>
      </c>
      <c r="V325" s="56">
        <f t="shared" si="188"/>
        <v>42</v>
      </c>
      <c r="W325" s="56">
        <f t="shared" si="189"/>
        <v>49</v>
      </c>
      <c r="X325" s="56">
        <f t="shared" si="190"/>
        <v>57</v>
      </c>
      <c r="Y325" s="57">
        <v>0.9</v>
      </c>
      <c r="Z325" s="56">
        <v>4</v>
      </c>
      <c r="AA325" s="56">
        <f t="shared" si="199"/>
        <v>252</v>
      </c>
      <c r="AB325" s="62">
        <v>1.7999999999999998</v>
      </c>
      <c r="AC325" s="56">
        <f t="shared" si="200"/>
        <v>630</v>
      </c>
      <c r="AD325" s="62">
        <v>1.8</v>
      </c>
    </row>
    <row r="326" spans="1:30" x14ac:dyDescent="0.3">
      <c r="A326" s="51">
        <v>8025</v>
      </c>
      <c r="B326" s="51" t="s">
        <v>464</v>
      </c>
      <c r="C326" s="50">
        <v>7</v>
      </c>
      <c r="D326" s="91">
        <f t="shared" si="191"/>
        <v>169</v>
      </c>
      <c r="E326" s="50">
        <v>8</v>
      </c>
      <c r="F326" s="50">
        <v>3</v>
      </c>
      <c r="G326" s="52">
        <f t="shared" si="192"/>
        <v>605</v>
      </c>
      <c r="H326" s="56">
        <f t="shared" si="196"/>
        <v>605</v>
      </c>
      <c r="I326" s="56">
        <f t="shared" si="196"/>
        <v>726</v>
      </c>
      <c r="J326" s="56">
        <f t="shared" si="196"/>
        <v>847</v>
      </c>
      <c r="K326" s="56">
        <f t="shared" si="196"/>
        <v>968</v>
      </c>
      <c r="L326" s="53"/>
      <c r="M326" s="54"/>
      <c r="N326" s="80">
        <f t="shared" si="197"/>
        <v>4235</v>
      </c>
      <c r="O326" s="55" t="s">
        <v>49</v>
      </c>
      <c r="P326" s="55">
        <v>21</v>
      </c>
      <c r="Q326" s="56">
        <f t="shared" si="193"/>
        <v>200</v>
      </c>
      <c r="R326" s="56">
        <f t="shared" si="198"/>
        <v>2</v>
      </c>
      <c r="S326" s="56">
        <f t="shared" si="194"/>
        <v>242</v>
      </c>
      <c r="T326" s="57">
        <v>1</v>
      </c>
      <c r="U326" s="56">
        <f t="shared" si="195"/>
        <v>36</v>
      </c>
      <c r="V326" s="56">
        <f t="shared" si="188"/>
        <v>43</v>
      </c>
      <c r="W326" s="56">
        <f t="shared" si="189"/>
        <v>50</v>
      </c>
      <c r="X326" s="56">
        <f t="shared" si="190"/>
        <v>58</v>
      </c>
      <c r="Y326" s="57">
        <v>0.9</v>
      </c>
      <c r="Z326" s="56">
        <v>4</v>
      </c>
      <c r="AA326" s="56">
        <f t="shared" si="199"/>
        <v>252</v>
      </c>
      <c r="AB326" s="62">
        <v>1.7999999999999998</v>
      </c>
      <c r="AC326" s="56">
        <f t="shared" si="200"/>
        <v>630</v>
      </c>
      <c r="AD326" s="62">
        <v>1.8</v>
      </c>
    </row>
    <row r="327" spans="1:30" x14ac:dyDescent="0.3">
      <c r="A327" s="51">
        <v>8026</v>
      </c>
      <c r="B327" s="51" t="s">
        <v>465</v>
      </c>
      <c r="C327" s="50">
        <v>8</v>
      </c>
      <c r="D327" s="91">
        <f t="shared" si="191"/>
        <v>173</v>
      </c>
      <c r="E327" s="50">
        <v>8</v>
      </c>
      <c r="F327" s="50">
        <v>3</v>
      </c>
      <c r="G327" s="52">
        <f t="shared" si="192"/>
        <v>620</v>
      </c>
      <c r="H327" s="56">
        <f t="shared" si="196"/>
        <v>620</v>
      </c>
      <c r="I327" s="56">
        <f t="shared" si="196"/>
        <v>744</v>
      </c>
      <c r="J327" s="56">
        <f t="shared" si="196"/>
        <v>868</v>
      </c>
      <c r="K327" s="56">
        <f t="shared" si="196"/>
        <v>992</v>
      </c>
      <c r="L327" s="53"/>
      <c r="M327" s="54"/>
      <c r="N327" s="80">
        <f t="shared" si="197"/>
        <v>4960</v>
      </c>
      <c r="O327" s="55" t="s">
        <v>49</v>
      </c>
      <c r="P327" s="55">
        <v>24</v>
      </c>
      <c r="Q327" s="56">
        <f t="shared" si="193"/>
        <v>200</v>
      </c>
      <c r="R327" s="56">
        <f t="shared" si="198"/>
        <v>2</v>
      </c>
      <c r="S327" s="56">
        <f t="shared" si="194"/>
        <v>248</v>
      </c>
      <c r="T327" s="57">
        <v>1</v>
      </c>
      <c r="U327" s="56">
        <f t="shared" si="195"/>
        <v>37</v>
      </c>
      <c r="V327" s="56">
        <f t="shared" si="188"/>
        <v>44</v>
      </c>
      <c r="W327" s="56">
        <f t="shared" si="189"/>
        <v>52</v>
      </c>
      <c r="X327" s="56">
        <f t="shared" si="190"/>
        <v>59</v>
      </c>
      <c r="Y327" s="57">
        <v>0.9</v>
      </c>
      <c r="Z327" s="56">
        <v>4</v>
      </c>
      <c r="AA327" s="56">
        <f t="shared" si="199"/>
        <v>288</v>
      </c>
      <c r="AB327" s="62">
        <v>1.7999999999999998</v>
      </c>
      <c r="AC327" s="56">
        <f t="shared" si="200"/>
        <v>720</v>
      </c>
      <c r="AD327" s="62">
        <v>1.8</v>
      </c>
    </row>
    <row r="328" spans="1:30" x14ac:dyDescent="0.3">
      <c r="A328" s="51">
        <v>8027</v>
      </c>
      <c r="B328" s="51" t="s">
        <v>466</v>
      </c>
      <c r="C328" s="50">
        <v>8</v>
      </c>
      <c r="D328" s="91">
        <f t="shared" si="191"/>
        <v>177</v>
      </c>
      <c r="E328" s="50">
        <v>8</v>
      </c>
      <c r="F328" s="50">
        <v>3</v>
      </c>
      <c r="G328" s="52">
        <f t="shared" si="192"/>
        <v>635</v>
      </c>
      <c r="H328" s="56">
        <f t="shared" si="196"/>
        <v>635</v>
      </c>
      <c r="I328" s="56">
        <f t="shared" si="196"/>
        <v>762</v>
      </c>
      <c r="J328" s="56">
        <f t="shared" si="196"/>
        <v>889</v>
      </c>
      <c r="K328" s="56">
        <f t="shared" si="196"/>
        <v>1016</v>
      </c>
      <c r="L328" s="53"/>
      <c r="M328" s="54"/>
      <c r="N328" s="80">
        <f t="shared" si="197"/>
        <v>5080</v>
      </c>
      <c r="O328" s="55" t="s">
        <v>49</v>
      </c>
      <c r="P328" s="55">
        <v>27</v>
      </c>
      <c r="Q328" s="56">
        <f t="shared" si="193"/>
        <v>200</v>
      </c>
      <c r="R328" s="56">
        <f t="shared" si="198"/>
        <v>2</v>
      </c>
      <c r="S328" s="56">
        <f t="shared" si="194"/>
        <v>254</v>
      </c>
      <c r="T328" s="57">
        <v>1</v>
      </c>
      <c r="U328" s="56">
        <f t="shared" si="195"/>
        <v>38</v>
      </c>
      <c r="V328" s="56">
        <f t="shared" si="188"/>
        <v>45</v>
      </c>
      <c r="W328" s="56">
        <f t="shared" si="189"/>
        <v>53</v>
      </c>
      <c r="X328" s="56">
        <f t="shared" si="190"/>
        <v>60</v>
      </c>
      <c r="Y328" s="57">
        <v>0.9</v>
      </c>
      <c r="Z328" s="56">
        <v>4</v>
      </c>
      <c r="AA328" s="56">
        <f t="shared" si="199"/>
        <v>288</v>
      </c>
      <c r="AB328" s="62">
        <v>1.7999999999999998</v>
      </c>
      <c r="AC328" s="56">
        <f t="shared" si="200"/>
        <v>720</v>
      </c>
      <c r="AD328" s="62">
        <v>1.8</v>
      </c>
    </row>
    <row r="329" spans="1:30" x14ac:dyDescent="0.3">
      <c r="A329" s="51">
        <v>8028</v>
      </c>
      <c r="B329" s="51" t="s">
        <v>467</v>
      </c>
      <c r="C329" s="50">
        <v>8</v>
      </c>
      <c r="D329" s="91">
        <f t="shared" si="191"/>
        <v>182</v>
      </c>
      <c r="E329" s="50">
        <v>8</v>
      </c>
      <c r="F329" s="50">
        <v>3</v>
      </c>
      <c r="G329" s="52">
        <f t="shared" si="192"/>
        <v>650</v>
      </c>
      <c r="H329" s="56">
        <f t="shared" si="196"/>
        <v>650</v>
      </c>
      <c r="I329" s="56">
        <f t="shared" si="196"/>
        <v>780</v>
      </c>
      <c r="J329" s="56">
        <f t="shared" si="196"/>
        <v>910</v>
      </c>
      <c r="K329" s="56">
        <f t="shared" si="196"/>
        <v>1040</v>
      </c>
      <c r="L329" s="53"/>
      <c r="M329" s="54"/>
      <c r="N329" s="80">
        <f t="shared" si="197"/>
        <v>5200</v>
      </c>
      <c r="O329" s="55" t="s">
        <v>49</v>
      </c>
      <c r="P329" s="55">
        <v>30</v>
      </c>
      <c r="Q329" s="56">
        <f t="shared" si="193"/>
        <v>200</v>
      </c>
      <c r="R329" s="56">
        <f t="shared" si="198"/>
        <v>2</v>
      </c>
      <c r="S329" s="56">
        <f t="shared" si="194"/>
        <v>260</v>
      </c>
      <c r="T329" s="57">
        <v>1</v>
      </c>
      <c r="U329" s="56">
        <f t="shared" si="195"/>
        <v>39</v>
      </c>
      <c r="V329" s="56">
        <f t="shared" si="188"/>
        <v>46</v>
      </c>
      <c r="W329" s="56">
        <f t="shared" si="189"/>
        <v>54</v>
      </c>
      <c r="X329" s="56">
        <f t="shared" si="190"/>
        <v>62</v>
      </c>
      <c r="Y329" s="57">
        <v>0.9</v>
      </c>
      <c r="Z329" s="56">
        <v>4</v>
      </c>
      <c r="AA329" s="56">
        <f t="shared" si="199"/>
        <v>288</v>
      </c>
      <c r="AB329" s="62">
        <v>1.7999999999999998</v>
      </c>
      <c r="AC329" s="56">
        <f t="shared" si="200"/>
        <v>720</v>
      </c>
      <c r="AD329" s="62">
        <v>1.8</v>
      </c>
    </row>
    <row r="330" spans="1:30" x14ac:dyDescent="0.3">
      <c r="A330" s="51">
        <v>8029</v>
      </c>
      <c r="B330" s="51" t="s">
        <v>468</v>
      </c>
      <c r="C330" s="50">
        <v>8</v>
      </c>
      <c r="D330" s="91">
        <f t="shared" si="191"/>
        <v>186</v>
      </c>
      <c r="E330" s="50">
        <v>8</v>
      </c>
      <c r="F330" s="50">
        <v>3</v>
      </c>
      <c r="G330" s="52">
        <f t="shared" si="192"/>
        <v>665</v>
      </c>
      <c r="H330" s="56">
        <f t="shared" si="196"/>
        <v>665</v>
      </c>
      <c r="I330" s="56">
        <f t="shared" si="196"/>
        <v>798</v>
      </c>
      <c r="J330" s="56">
        <f t="shared" si="196"/>
        <v>931</v>
      </c>
      <c r="K330" s="56">
        <f t="shared" si="196"/>
        <v>1064</v>
      </c>
      <c r="L330" s="53"/>
      <c r="M330" s="54"/>
      <c r="N330" s="80">
        <f t="shared" si="197"/>
        <v>5320</v>
      </c>
      <c r="O330" s="55" t="s">
        <v>49</v>
      </c>
      <c r="P330" s="55">
        <v>33</v>
      </c>
      <c r="Q330" s="56">
        <f t="shared" si="193"/>
        <v>200</v>
      </c>
      <c r="R330" s="56">
        <f t="shared" si="198"/>
        <v>2</v>
      </c>
      <c r="S330" s="56">
        <f t="shared" si="194"/>
        <v>266</v>
      </c>
      <c r="T330" s="57">
        <v>1</v>
      </c>
      <c r="U330" s="56">
        <f t="shared" si="195"/>
        <v>39</v>
      </c>
      <c r="V330" s="56">
        <f t="shared" si="188"/>
        <v>47</v>
      </c>
      <c r="W330" s="56">
        <f t="shared" si="189"/>
        <v>55</v>
      </c>
      <c r="X330" s="56">
        <f t="shared" si="190"/>
        <v>63</v>
      </c>
      <c r="Y330" s="57">
        <v>0.9</v>
      </c>
      <c r="Z330" s="56">
        <v>4</v>
      </c>
      <c r="AA330" s="56">
        <f t="shared" si="199"/>
        <v>288</v>
      </c>
      <c r="AB330" s="62">
        <v>1.7999999999999998</v>
      </c>
      <c r="AC330" s="56">
        <f t="shared" si="200"/>
        <v>720</v>
      </c>
      <c r="AD330" s="62">
        <v>1.8</v>
      </c>
    </row>
    <row r="331" spans="1:30" x14ac:dyDescent="0.3">
      <c r="A331" s="65">
        <v>8030</v>
      </c>
      <c r="B331" s="65" t="s">
        <v>469</v>
      </c>
      <c r="C331" s="64">
        <v>8</v>
      </c>
      <c r="D331" s="92">
        <f t="shared" si="191"/>
        <v>190</v>
      </c>
      <c r="E331" s="64">
        <v>8</v>
      </c>
      <c r="F331" s="64">
        <v>3</v>
      </c>
      <c r="G331" s="70">
        <f t="shared" si="192"/>
        <v>680</v>
      </c>
      <c r="H331" s="71">
        <f t="shared" si="196"/>
        <v>680</v>
      </c>
      <c r="I331" s="71">
        <f t="shared" si="196"/>
        <v>816</v>
      </c>
      <c r="J331" s="71">
        <f t="shared" si="196"/>
        <v>952</v>
      </c>
      <c r="K331" s="71">
        <f t="shared" si="196"/>
        <v>1088</v>
      </c>
      <c r="L331" s="66"/>
      <c r="M331" s="67"/>
      <c r="N331" s="81">
        <f t="shared" si="197"/>
        <v>5440</v>
      </c>
      <c r="O331" s="68" t="s">
        <v>49</v>
      </c>
      <c r="P331" s="68">
        <v>36</v>
      </c>
      <c r="Q331" s="71">
        <f t="shared" si="193"/>
        <v>200</v>
      </c>
      <c r="R331" s="71">
        <f t="shared" si="198"/>
        <v>2</v>
      </c>
      <c r="S331" s="71">
        <f t="shared" si="194"/>
        <v>272</v>
      </c>
      <c r="T331" s="69">
        <v>1</v>
      </c>
      <c r="U331" s="71">
        <f t="shared" si="195"/>
        <v>40</v>
      </c>
      <c r="V331" s="71">
        <f t="shared" si="188"/>
        <v>48</v>
      </c>
      <c r="W331" s="71">
        <f t="shared" si="189"/>
        <v>57</v>
      </c>
      <c r="X331" s="71">
        <f t="shared" si="190"/>
        <v>65</v>
      </c>
      <c r="Y331" s="69">
        <v>0.9</v>
      </c>
      <c r="Z331" s="71">
        <v>5</v>
      </c>
      <c r="AA331" s="71">
        <f t="shared" si="199"/>
        <v>540</v>
      </c>
      <c r="AB331" s="62">
        <v>2.6999999999999997</v>
      </c>
      <c r="AC331" s="71">
        <f t="shared" si="200"/>
        <v>1080</v>
      </c>
      <c r="AD331" s="62">
        <v>2.7</v>
      </c>
    </row>
    <row r="332" spans="1:30" x14ac:dyDescent="0.3">
      <c r="A332" s="38">
        <v>8031</v>
      </c>
      <c r="B332" s="38" t="s">
        <v>470</v>
      </c>
      <c r="C332" s="39">
        <v>8</v>
      </c>
      <c r="D332" s="90">
        <f t="shared" si="191"/>
        <v>194</v>
      </c>
      <c r="E332" s="39">
        <v>7</v>
      </c>
      <c r="F332" s="39">
        <v>3</v>
      </c>
      <c r="G332" s="40">
        <f t="shared" si="192"/>
        <v>695</v>
      </c>
      <c r="H332" s="41">
        <f t="shared" si="196"/>
        <v>695</v>
      </c>
      <c r="I332" s="41">
        <f t="shared" si="196"/>
        <v>834</v>
      </c>
      <c r="J332" s="41">
        <f t="shared" si="196"/>
        <v>973</v>
      </c>
      <c r="K332" s="41">
        <f t="shared" si="196"/>
        <v>1112</v>
      </c>
      <c r="L332" s="42"/>
      <c r="M332" s="43"/>
      <c r="N332" s="79">
        <f t="shared" si="197"/>
        <v>5560</v>
      </c>
      <c r="O332" s="44" t="s">
        <v>49</v>
      </c>
      <c r="P332" s="44">
        <v>39</v>
      </c>
      <c r="Q332" s="45">
        <f t="shared" si="193"/>
        <v>200</v>
      </c>
      <c r="R332" s="45">
        <f t="shared" si="198"/>
        <v>2</v>
      </c>
      <c r="S332" s="45">
        <f t="shared" si="194"/>
        <v>278</v>
      </c>
      <c r="T332" s="46">
        <v>1</v>
      </c>
      <c r="U332" s="45">
        <f t="shared" si="195"/>
        <v>39</v>
      </c>
      <c r="V332" s="45">
        <f t="shared" si="188"/>
        <v>47</v>
      </c>
      <c r="W332" s="45">
        <f t="shared" si="189"/>
        <v>55</v>
      </c>
      <c r="X332" s="45">
        <f t="shared" si="190"/>
        <v>63</v>
      </c>
      <c r="Y332" s="46">
        <v>0.85</v>
      </c>
      <c r="Z332" s="45">
        <v>4</v>
      </c>
      <c r="AA332" s="45">
        <f t="shared" si="199"/>
        <v>312</v>
      </c>
      <c r="AB332" s="62">
        <v>1.9500000000000002</v>
      </c>
      <c r="AC332" s="45">
        <f t="shared" si="200"/>
        <v>720</v>
      </c>
      <c r="AD332" s="62">
        <v>1.8</v>
      </c>
    </row>
    <row r="333" spans="1:30" x14ac:dyDescent="0.3">
      <c r="A333" s="51">
        <v>8032</v>
      </c>
      <c r="B333" s="51" t="s">
        <v>473</v>
      </c>
      <c r="C333" s="50">
        <v>8</v>
      </c>
      <c r="D333" s="91">
        <f t="shared" si="191"/>
        <v>198</v>
      </c>
      <c r="E333" s="50">
        <v>7</v>
      </c>
      <c r="F333" s="50">
        <v>3</v>
      </c>
      <c r="G333" s="52">
        <f t="shared" si="192"/>
        <v>710</v>
      </c>
      <c r="H333" s="56">
        <f t="shared" si="196"/>
        <v>710</v>
      </c>
      <c r="I333" s="56">
        <f t="shared" si="196"/>
        <v>852</v>
      </c>
      <c r="J333" s="56">
        <f t="shared" si="196"/>
        <v>994</v>
      </c>
      <c r="K333" s="56">
        <f t="shared" si="196"/>
        <v>1136</v>
      </c>
      <c r="L333" s="53"/>
      <c r="M333" s="54"/>
      <c r="N333" s="80">
        <f t="shared" si="197"/>
        <v>5680</v>
      </c>
      <c r="O333" s="55" t="s">
        <v>49</v>
      </c>
      <c r="P333" s="55">
        <v>42</v>
      </c>
      <c r="Q333" s="56">
        <f t="shared" si="193"/>
        <v>200</v>
      </c>
      <c r="R333" s="56">
        <f t="shared" si="198"/>
        <v>2</v>
      </c>
      <c r="S333" s="56">
        <f t="shared" si="194"/>
        <v>284</v>
      </c>
      <c r="T333" s="57">
        <v>1</v>
      </c>
      <c r="U333" s="56">
        <f t="shared" si="195"/>
        <v>40</v>
      </c>
      <c r="V333" s="56">
        <f t="shared" si="188"/>
        <v>48</v>
      </c>
      <c r="W333" s="56">
        <f t="shared" si="189"/>
        <v>56</v>
      </c>
      <c r="X333" s="56">
        <f t="shared" si="190"/>
        <v>64</v>
      </c>
      <c r="Y333" s="57">
        <v>0.85</v>
      </c>
      <c r="Z333" s="56">
        <v>4</v>
      </c>
      <c r="AA333" s="56">
        <f t="shared" si="199"/>
        <v>312</v>
      </c>
      <c r="AB333" s="62">
        <v>1.9500000000000002</v>
      </c>
      <c r="AC333" s="56">
        <f t="shared" si="200"/>
        <v>720</v>
      </c>
      <c r="AD333" s="62">
        <v>1.8</v>
      </c>
    </row>
    <row r="334" spans="1:30" x14ac:dyDescent="0.3">
      <c r="A334" s="51">
        <v>8033</v>
      </c>
      <c r="B334" s="51" t="s">
        <v>474</v>
      </c>
      <c r="C334" s="50">
        <v>8</v>
      </c>
      <c r="D334" s="91">
        <f t="shared" si="191"/>
        <v>203</v>
      </c>
      <c r="E334" s="50">
        <v>7</v>
      </c>
      <c r="F334" s="50">
        <v>3</v>
      </c>
      <c r="G334" s="52">
        <f t="shared" si="192"/>
        <v>725</v>
      </c>
      <c r="H334" s="56">
        <f t="shared" si="196"/>
        <v>725</v>
      </c>
      <c r="I334" s="56">
        <f t="shared" si="196"/>
        <v>870</v>
      </c>
      <c r="J334" s="56">
        <f t="shared" si="196"/>
        <v>1015</v>
      </c>
      <c r="K334" s="56">
        <f t="shared" si="196"/>
        <v>1160</v>
      </c>
      <c r="L334" s="53"/>
      <c r="M334" s="54"/>
      <c r="N334" s="80">
        <f t="shared" si="197"/>
        <v>5800</v>
      </c>
      <c r="O334" s="55" t="s">
        <v>49</v>
      </c>
      <c r="P334" s="55">
        <v>45</v>
      </c>
      <c r="Q334" s="56">
        <f t="shared" si="193"/>
        <v>200</v>
      </c>
      <c r="R334" s="56">
        <f t="shared" si="198"/>
        <v>2</v>
      </c>
      <c r="S334" s="56">
        <f t="shared" si="194"/>
        <v>290</v>
      </c>
      <c r="T334" s="57">
        <v>1</v>
      </c>
      <c r="U334" s="56">
        <f t="shared" si="195"/>
        <v>41</v>
      </c>
      <c r="V334" s="56">
        <f t="shared" si="188"/>
        <v>49</v>
      </c>
      <c r="W334" s="56">
        <f t="shared" si="189"/>
        <v>57</v>
      </c>
      <c r="X334" s="56">
        <f t="shared" si="190"/>
        <v>65</v>
      </c>
      <c r="Y334" s="57">
        <v>0.85</v>
      </c>
      <c r="Z334" s="56">
        <v>4</v>
      </c>
      <c r="AA334" s="56">
        <f t="shared" si="199"/>
        <v>312</v>
      </c>
      <c r="AB334" s="62">
        <v>1.9500000000000002</v>
      </c>
      <c r="AC334" s="56">
        <f t="shared" si="200"/>
        <v>720</v>
      </c>
      <c r="AD334" s="62">
        <v>1.8</v>
      </c>
    </row>
    <row r="335" spans="1:30" x14ac:dyDescent="0.3">
      <c r="A335" s="51">
        <v>8034</v>
      </c>
      <c r="B335" s="51" t="s">
        <v>475</v>
      </c>
      <c r="C335" s="50">
        <v>8</v>
      </c>
      <c r="D335" s="91">
        <f t="shared" si="191"/>
        <v>207</v>
      </c>
      <c r="E335" s="50">
        <v>7</v>
      </c>
      <c r="F335" s="50">
        <v>3</v>
      </c>
      <c r="G335" s="52">
        <f t="shared" si="192"/>
        <v>740</v>
      </c>
      <c r="H335" s="56">
        <f t="shared" si="196"/>
        <v>740</v>
      </c>
      <c r="I335" s="56">
        <f t="shared" si="196"/>
        <v>888</v>
      </c>
      <c r="J335" s="56">
        <f t="shared" si="196"/>
        <v>1036</v>
      </c>
      <c r="K335" s="56">
        <f t="shared" si="196"/>
        <v>1184</v>
      </c>
      <c r="L335" s="53"/>
      <c r="M335" s="54"/>
      <c r="N335" s="80">
        <f t="shared" si="197"/>
        <v>5920</v>
      </c>
      <c r="O335" s="55" t="s">
        <v>49</v>
      </c>
      <c r="P335" s="55">
        <v>48</v>
      </c>
      <c r="Q335" s="56">
        <f t="shared" ref="Q335:Q366" si="201">HLOOKUP(O335,$AG$1:$AN$3,2,FALSE)</f>
        <v>200</v>
      </c>
      <c r="R335" s="56">
        <f t="shared" si="198"/>
        <v>2</v>
      </c>
      <c r="S335" s="56">
        <f t="shared" si="194"/>
        <v>296</v>
      </c>
      <c r="T335" s="57">
        <v>1</v>
      </c>
      <c r="U335" s="56">
        <f t="shared" si="195"/>
        <v>41</v>
      </c>
      <c r="V335" s="56">
        <f t="shared" si="188"/>
        <v>50</v>
      </c>
      <c r="W335" s="56">
        <f t="shared" si="189"/>
        <v>58</v>
      </c>
      <c r="X335" s="56">
        <f t="shared" si="190"/>
        <v>67</v>
      </c>
      <c r="Y335" s="57">
        <v>0.85</v>
      </c>
      <c r="Z335" s="56">
        <v>4</v>
      </c>
      <c r="AA335" s="56">
        <f t="shared" si="199"/>
        <v>312</v>
      </c>
      <c r="AB335" s="62">
        <v>1.9500000000000002</v>
      </c>
      <c r="AC335" s="56">
        <f t="shared" si="200"/>
        <v>720</v>
      </c>
      <c r="AD335" s="62">
        <v>1.8</v>
      </c>
    </row>
    <row r="336" spans="1:30" x14ac:dyDescent="0.3">
      <c r="A336" s="51">
        <v>8035</v>
      </c>
      <c r="B336" s="51" t="s">
        <v>476</v>
      </c>
      <c r="C336" s="50">
        <v>8</v>
      </c>
      <c r="D336" s="91">
        <f t="shared" si="191"/>
        <v>211</v>
      </c>
      <c r="E336" s="50">
        <v>7</v>
      </c>
      <c r="F336" s="50">
        <v>3</v>
      </c>
      <c r="G336" s="52">
        <f t="shared" si="192"/>
        <v>755</v>
      </c>
      <c r="H336" s="56">
        <f t="shared" si="196"/>
        <v>755</v>
      </c>
      <c r="I336" s="56">
        <f t="shared" si="196"/>
        <v>906</v>
      </c>
      <c r="J336" s="56">
        <f t="shared" si="196"/>
        <v>1057</v>
      </c>
      <c r="K336" s="56">
        <f t="shared" si="196"/>
        <v>1208</v>
      </c>
      <c r="L336" s="53"/>
      <c r="M336" s="54"/>
      <c r="N336" s="80">
        <f t="shared" si="197"/>
        <v>6040</v>
      </c>
      <c r="O336" s="55" t="s">
        <v>49</v>
      </c>
      <c r="P336" s="55">
        <v>51</v>
      </c>
      <c r="Q336" s="56">
        <f t="shared" si="201"/>
        <v>200</v>
      </c>
      <c r="R336" s="56">
        <f t="shared" si="198"/>
        <v>2</v>
      </c>
      <c r="S336" s="56">
        <f t="shared" si="194"/>
        <v>302</v>
      </c>
      <c r="T336" s="57">
        <v>1</v>
      </c>
      <c r="U336" s="56">
        <f t="shared" si="195"/>
        <v>42</v>
      </c>
      <c r="V336" s="56">
        <f t="shared" si="188"/>
        <v>51</v>
      </c>
      <c r="W336" s="56">
        <f t="shared" si="189"/>
        <v>59</v>
      </c>
      <c r="X336" s="56">
        <f t="shared" si="190"/>
        <v>68</v>
      </c>
      <c r="Y336" s="57">
        <v>0.85</v>
      </c>
      <c r="Z336" s="56">
        <v>4</v>
      </c>
      <c r="AA336" s="56">
        <f t="shared" si="199"/>
        <v>312</v>
      </c>
      <c r="AB336" s="62">
        <v>1.9500000000000002</v>
      </c>
      <c r="AC336" s="56">
        <f t="shared" si="200"/>
        <v>720</v>
      </c>
      <c r="AD336" s="62">
        <v>1.8</v>
      </c>
    </row>
    <row r="337" spans="1:30" x14ac:dyDescent="0.3">
      <c r="A337" s="51">
        <v>8036</v>
      </c>
      <c r="B337" s="51" t="s">
        <v>477</v>
      </c>
      <c r="C337" s="50">
        <v>8</v>
      </c>
      <c r="D337" s="91">
        <f t="shared" si="191"/>
        <v>215</v>
      </c>
      <c r="E337" s="50">
        <v>7</v>
      </c>
      <c r="F337" s="50">
        <v>3</v>
      </c>
      <c r="G337" s="52">
        <f t="shared" si="192"/>
        <v>770</v>
      </c>
      <c r="H337" s="56">
        <f t="shared" si="196"/>
        <v>770</v>
      </c>
      <c r="I337" s="56">
        <f t="shared" si="196"/>
        <v>924</v>
      </c>
      <c r="J337" s="56">
        <f t="shared" si="196"/>
        <v>1078</v>
      </c>
      <c r="K337" s="56">
        <f t="shared" si="196"/>
        <v>1232</v>
      </c>
      <c r="L337" s="53"/>
      <c r="M337" s="54"/>
      <c r="N337" s="80">
        <f t="shared" si="197"/>
        <v>6160</v>
      </c>
      <c r="O337" s="55" t="s">
        <v>49</v>
      </c>
      <c r="P337" s="55">
        <v>54</v>
      </c>
      <c r="Q337" s="56">
        <f t="shared" si="201"/>
        <v>200</v>
      </c>
      <c r="R337" s="56">
        <f t="shared" si="198"/>
        <v>2</v>
      </c>
      <c r="S337" s="56">
        <f t="shared" si="194"/>
        <v>308</v>
      </c>
      <c r="T337" s="57">
        <v>1</v>
      </c>
      <c r="U337" s="56">
        <f t="shared" si="195"/>
        <v>43</v>
      </c>
      <c r="V337" s="56">
        <f t="shared" si="188"/>
        <v>52</v>
      </c>
      <c r="W337" s="56">
        <f t="shared" si="189"/>
        <v>61</v>
      </c>
      <c r="X337" s="56">
        <f t="shared" si="190"/>
        <v>69</v>
      </c>
      <c r="Y337" s="57">
        <v>0.85</v>
      </c>
      <c r="Z337" s="56">
        <v>4</v>
      </c>
      <c r="AA337" s="56">
        <f t="shared" si="199"/>
        <v>312</v>
      </c>
      <c r="AB337" s="62">
        <v>1.9500000000000002</v>
      </c>
      <c r="AC337" s="56">
        <f t="shared" si="200"/>
        <v>720</v>
      </c>
      <c r="AD337" s="62">
        <v>1.8</v>
      </c>
    </row>
    <row r="338" spans="1:30" x14ac:dyDescent="0.3">
      <c r="A338" s="51">
        <v>8037</v>
      </c>
      <c r="B338" s="51" t="s">
        <v>478</v>
      </c>
      <c r="C338" s="50">
        <v>8</v>
      </c>
      <c r="D338" s="91">
        <f t="shared" si="191"/>
        <v>219</v>
      </c>
      <c r="E338" s="50">
        <v>7</v>
      </c>
      <c r="F338" s="50">
        <v>3</v>
      </c>
      <c r="G338" s="52">
        <f t="shared" si="192"/>
        <v>785</v>
      </c>
      <c r="H338" s="56">
        <f t="shared" si="196"/>
        <v>785</v>
      </c>
      <c r="I338" s="56">
        <f t="shared" si="196"/>
        <v>942</v>
      </c>
      <c r="J338" s="56">
        <f t="shared" si="196"/>
        <v>1099</v>
      </c>
      <c r="K338" s="56">
        <f t="shared" si="196"/>
        <v>1256</v>
      </c>
      <c r="L338" s="53"/>
      <c r="M338" s="54"/>
      <c r="N338" s="80">
        <f t="shared" si="197"/>
        <v>6280</v>
      </c>
      <c r="O338" s="55" t="s">
        <v>49</v>
      </c>
      <c r="P338" s="55">
        <v>57</v>
      </c>
      <c r="Q338" s="56">
        <f t="shared" si="201"/>
        <v>200</v>
      </c>
      <c r="R338" s="56">
        <f t="shared" si="198"/>
        <v>2</v>
      </c>
      <c r="S338" s="56">
        <f t="shared" si="194"/>
        <v>314</v>
      </c>
      <c r="T338" s="57">
        <v>1</v>
      </c>
      <c r="U338" s="56">
        <f t="shared" si="195"/>
        <v>44</v>
      </c>
      <c r="V338" s="56">
        <f t="shared" si="188"/>
        <v>53</v>
      </c>
      <c r="W338" s="56">
        <f t="shared" si="189"/>
        <v>62</v>
      </c>
      <c r="X338" s="56">
        <f t="shared" si="190"/>
        <v>71</v>
      </c>
      <c r="Y338" s="57">
        <v>0.85</v>
      </c>
      <c r="Z338" s="56">
        <v>4</v>
      </c>
      <c r="AA338" s="56">
        <f t="shared" si="199"/>
        <v>312</v>
      </c>
      <c r="AB338" s="62">
        <v>1.9500000000000002</v>
      </c>
      <c r="AC338" s="56">
        <f t="shared" si="200"/>
        <v>720</v>
      </c>
      <c r="AD338" s="62">
        <v>1.8</v>
      </c>
    </row>
    <row r="339" spans="1:30" x14ac:dyDescent="0.3">
      <c r="A339" s="51">
        <v>8038</v>
      </c>
      <c r="B339" s="51" t="s">
        <v>479</v>
      </c>
      <c r="C339" s="50">
        <v>8</v>
      </c>
      <c r="D339" s="91">
        <f t="shared" si="191"/>
        <v>224</v>
      </c>
      <c r="E339" s="50">
        <v>7</v>
      </c>
      <c r="F339" s="50">
        <v>3</v>
      </c>
      <c r="G339" s="52">
        <f t="shared" si="192"/>
        <v>800</v>
      </c>
      <c r="H339" s="56">
        <f t="shared" si="196"/>
        <v>800</v>
      </c>
      <c r="I339" s="56">
        <f t="shared" si="196"/>
        <v>960</v>
      </c>
      <c r="J339" s="56">
        <f t="shared" si="196"/>
        <v>1120</v>
      </c>
      <c r="K339" s="56">
        <f t="shared" si="196"/>
        <v>1280</v>
      </c>
      <c r="L339" s="53"/>
      <c r="M339" s="54"/>
      <c r="N339" s="80">
        <f t="shared" si="197"/>
        <v>6400</v>
      </c>
      <c r="O339" s="55" t="s">
        <v>49</v>
      </c>
      <c r="P339" s="55">
        <v>60</v>
      </c>
      <c r="Q339" s="56">
        <f t="shared" si="201"/>
        <v>200</v>
      </c>
      <c r="R339" s="56">
        <f t="shared" si="198"/>
        <v>2</v>
      </c>
      <c r="S339" s="56">
        <f t="shared" si="194"/>
        <v>320</v>
      </c>
      <c r="T339" s="57">
        <v>1</v>
      </c>
      <c r="U339" s="56">
        <f t="shared" si="195"/>
        <v>45</v>
      </c>
      <c r="V339" s="56">
        <f t="shared" si="188"/>
        <v>54</v>
      </c>
      <c r="W339" s="56">
        <f t="shared" si="189"/>
        <v>63</v>
      </c>
      <c r="X339" s="56">
        <f t="shared" si="190"/>
        <v>72</v>
      </c>
      <c r="Y339" s="57">
        <v>0.85</v>
      </c>
      <c r="Z339" s="56">
        <v>4</v>
      </c>
      <c r="AA339" s="56">
        <f t="shared" si="199"/>
        <v>312</v>
      </c>
      <c r="AB339" s="62">
        <v>1.9500000000000002</v>
      </c>
      <c r="AC339" s="56">
        <f t="shared" si="200"/>
        <v>720</v>
      </c>
      <c r="AD339" s="62">
        <v>1.8</v>
      </c>
    </row>
    <row r="340" spans="1:30" x14ac:dyDescent="0.3">
      <c r="A340" s="51">
        <v>8039</v>
      </c>
      <c r="B340" s="51" t="s">
        <v>480</v>
      </c>
      <c r="C340" s="50">
        <v>8</v>
      </c>
      <c r="D340" s="91">
        <f t="shared" si="191"/>
        <v>239</v>
      </c>
      <c r="E340" s="50">
        <v>7</v>
      </c>
      <c r="F340" s="50">
        <v>3</v>
      </c>
      <c r="G340" s="52">
        <f t="shared" si="192"/>
        <v>855</v>
      </c>
      <c r="H340" s="56">
        <f t="shared" si="196"/>
        <v>855</v>
      </c>
      <c r="I340" s="56">
        <f t="shared" si="196"/>
        <v>1026</v>
      </c>
      <c r="J340" s="56">
        <f t="shared" si="196"/>
        <v>1197</v>
      </c>
      <c r="K340" s="56">
        <f t="shared" si="196"/>
        <v>1368</v>
      </c>
      <c r="L340" s="53"/>
      <c r="M340" s="54"/>
      <c r="N340" s="80">
        <f t="shared" si="197"/>
        <v>6840</v>
      </c>
      <c r="O340" s="55" t="s">
        <v>4</v>
      </c>
      <c r="P340" s="55">
        <v>1</v>
      </c>
      <c r="Q340" s="56">
        <f t="shared" si="201"/>
        <v>340</v>
      </c>
      <c r="R340" s="56">
        <f t="shared" si="198"/>
        <v>2</v>
      </c>
      <c r="S340" s="56">
        <f t="shared" si="194"/>
        <v>342</v>
      </c>
      <c r="T340" s="57">
        <v>1</v>
      </c>
      <c r="U340" s="56">
        <f t="shared" si="195"/>
        <v>48</v>
      </c>
      <c r="V340" s="56">
        <f t="shared" si="188"/>
        <v>58</v>
      </c>
      <c r="W340" s="56">
        <f t="shared" si="189"/>
        <v>67</v>
      </c>
      <c r="X340" s="56">
        <f t="shared" si="190"/>
        <v>77</v>
      </c>
      <c r="Y340" s="57">
        <v>0.85</v>
      </c>
      <c r="Z340" s="56">
        <v>4</v>
      </c>
      <c r="AA340" s="56">
        <f t="shared" si="199"/>
        <v>312</v>
      </c>
      <c r="AB340" s="62">
        <v>1.9500000000000002</v>
      </c>
      <c r="AC340" s="56">
        <f t="shared" si="200"/>
        <v>720</v>
      </c>
      <c r="AD340" s="62">
        <v>1.8</v>
      </c>
    </row>
    <row r="341" spans="1:30" x14ac:dyDescent="0.3">
      <c r="A341" s="65">
        <v>8040</v>
      </c>
      <c r="B341" s="65" t="s">
        <v>481</v>
      </c>
      <c r="C341" s="64">
        <v>8</v>
      </c>
      <c r="D341" s="92">
        <f t="shared" si="191"/>
        <v>242</v>
      </c>
      <c r="E341" s="64">
        <v>7</v>
      </c>
      <c r="F341" s="64">
        <v>3</v>
      </c>
      <c r="G341" s="70">
        <f t="shared" si="192"/>
        <v>865</v>
      </c>
      <c r="H341" s="71">
        <f t="shared" si="196"/>
        <v>865</v>
      </c>
      <c r="I341" s="71">
        <f t="shared" si="196"/>
        <v>1038</v>
      </c>
      <c r="J341" s="71">
        <f t="shared" si="196"/>
        <v>1211</v>
      </c>
      <c r="K341" s="71">
        <f t="shared" si="196"/>
        <v>1384</v>
      </c>
      <c r="L341" s="66"/>
      <c r="M341" s="67"/>
      <c r="N341" s="81">
        <f t="shared" si="197"/>
        <v>6920</v>
      </c>
      <c r="O341" s="68" t="s">
        <v>4</v>
      </c>
      <c r="P341" s="68">
        <v>3</v>
      </c>
      <c r="Q341" s="71">
        <f t="shared" si="201"/>
        <v>340</v>
      </c>
      <c r="R341" s="71">
        <f t="shared" si="198"/>
        <v>2</v>
      </c>
      <c r="S341" s="71">
        <f t="shared" si="194"/>
        <v>346</v>
      </c>
      <c r="T341" s="69">
        <v>1</v>
      </c>
      <c r="U341" s="71">
        <f t="shared" si="195"/>
        <v>49</v>
      </c>
      <c r="V341" s="71">
        <f t="shared" si="188"/>
        <v>58</v>
      </c>
      <c r="W341" s="71">
        <f t="shared" si="189"/>
        <v>68</v>
      </c>
      <c r="X341" s="71">
        <f t="shared" si="190"/>
        <v>78</v>
      </c>
      <c r="Y341" s="69">
        <v>0.85</v>
      </c>
      <c r="Z341" s="71">
        <v>5</v>
      </c>
      <c r="AA341" s="71">
        <f t="shared" si="199"/>
        <v>585</v>
      </c>
      <c r="AB341" s="62">
        <v>2.9250000000000003</v>
      </c>
      <c r="AC341" s="71">
        <f t="shared" si="200"/>
        <v>1080</v>
      </c>
      <c r="AD341" s="62">
        <v>2.7</v>
      </c>
    </row>
    <row r="342" spans="1:30" x14ac:dyDescent="0.3">
      <c r="A342" s="38">
        <v>8041</v>
      </c>
      <c r="B342" s="38" t="s">
        <v>471</v>
      </c>
      <c r="C342" s="39">
        <v>9</v>
      </c>
      <c r="D342" s="90">
        <f t="shared" si="191"/>
        <v>246</v>
      </c>
      <c r="E342" s="39">
        <v>7</v>
      </c>
      <c r="F342" s="39">
        <v>3</v>
      </c>
      <c r="G342" s="40">
        <f t="shared" si="192"/>
        <v>880</v>
      </c>
      <c r="H342" s="41">
        <f t="shared" ref="H342:K361" si="202">INT(IFERROR(VLOOKUP(H$1,$AP:$AU,2,FALSE)*$G342,0))</f>
        <v>880</v>
      </c>
      <c r="I342" s="41">
        <f t="shared" si="202"/>
        <v>1056</v>
      </c>
      <c r="J342" s="41">
        <f t="shared" si="202"/>
        <v>1232</v>
      </c>
      <c r="K342" s="41">
        <f t="shared" si="202"/>
        <v>1408</v>
      </c>
      <c r="L342" s="42"/>
      <c r="M342" s="43"/>
      <c r="N342" s="79">
        <f t="shared" si="197"/>
        <v>7920</v>
      </c>
      <c r="O342" s="44" t="s">
        <v>4</v>
      </c>
      <c r="P342" s="44">
        <v>6</v>
      </c>
      <c r="Q342" s="45">
        <f t="shared" si="201"/>
        <v>340</v>
      </c>
      <c r="R342" s="45">
        <f t="shared" si="198"/>
        <v>2</v>
      </c>
      <c r="S342" s="45">
        <f t="shared" si="194"/>
        <v>352</v>
      </c>
      <c r="T342" s="46">
        <v>1</v>
      </c>
      <c r="U342" s="45">
        <f t="shared" si="195"/>
        <v>46</v>
      </c>
      <c r="V342" s="45">
        <f t="shared" si="188"/>
        <v>56</v>
      </c>
      <c r="W342" s="45">
        <f t="shared" si="189"/>
        <v>65</v>
      </c>
      <c r="X342" s="45">
        <f t="shared" si="190"/>
        <v>75</v>
      </c>
      <c r="Y342" s="46">
        <v>0.8</v>
      </c>
      <c r="Z342" s="45">
        <v>4</v>
      </c>
      <c r="AA342" s="45">
        <f t="shared" si="199"/>
        <v>378</v>
      </c>
      <c r="AB342" s="62">
        <v>2.0999999999999996</v>
      </c>
      <c r="AC342" s="45">
        <f t="shared" si="200"/>
        <v>810</v>
      </c>
      <c r="AD342" s="62">
        <v>1.8</v>
      </c>
    </row>
    <row r="343" spans="1:30" x14ac:dyDescent="0.3">
      <c r="A343" s="51">
        <v>8042</v>
      </c>
      <c r="B343" s="51" t="s">
        <v>482</v>
      </c>
      <c r="C343" s="50">
        <v>9</v>
      </c>
      <c r="D343" s="91">
        <f t="shared" si="191"/>
        <v>250</v>
      </c>
      <c r="E343" s="50">
        <v>7</v>
      </c>
      <c r="F343" s="50">
        <v>3</v>
      </c>
      <c r="G343" s="52">
        <f t="shared" si="192"/>
        <v>895</v>
      </c>
      <c r="H343" s="56">
        <f t="shared" si="202"/>
        <v>895</v>
      </c>
      <c r="I343" s="56">
        <f t="shared" si="202"/>
        <v>1074</v>
      </c>
      <c r="J343" s="56">
        <f t="shared" si="202"/>
        <v>1253</v>
      </c>
      <c r="K343" s="56">
        <f t="shared" si="202"/>
        <v>1432</v>
      </c>
      <c r="L343" s="53"/>
      <c r="M343" s="54"/>
      <c r="N343" s="80">
        <f t="shared" si="197"/>
        <v>8055</v>
      </c>
      <c r="O343" s="55" t="s">
        <v>4</v>
      </c>
      <c r="P343" s="55">
        <v>9</v>
      </c>
      <c r="Q343" s="56">
        <f t="shared" si="201"/>
        <v>340</v>
      </c>
      <c r="R343" s="56">
        <f t="shared" si="198"/>
        <v>2</v>
      </c>
      <c r="S343" s="56">
        <f t="shared" si="194"/>
        <v>358</v>
      </c>
      <c r="T343" s="57">
        <v>1</v>
      </c>
      <c r="U343" s="56">
        <f t="shared" si="195"/>
        <v>47</v>
      </c>
      <c r="V343" s="56">
        <f t="shared" si="188"/>
        <v>57</v>
      </c>
      <c r="W343" s="56">
        <f t="shared" si="189"/>
        <v>66</v>
      </c>
      <c r="X343" s="56">
        <f t="shared" si="190"/>
        <v>76</v>
      </c>
      <c r="Y343" s="57">
        <v>0.8</v>
      </c>
      <c r="Z343" s="56">
        <v>4</v>
      </c>
      <c r="AA343" s="56">
        <f t="shared" si="199"/>
        <v>378</v>
      </c>
      <c r="AB343" s="62">
        <v>2.0999999999999996</v>
      </c>
      <c r="AC343" s="56">
        <f t="shared" si="200"/>
        <v>810</v>
      </c>
      <c r="AD343" s="62">
        <v>1.8</v>
      </c>
    </row>
    <row r="344" spans="1:30" x14ac:dyDescent="0.3">
      <c r="A344" s="51">
        <v>8043</v>
      </c>
      <c r="B344" s="51" t="s">
        <v>483</v>
      </c>
      <c r="C344" s="50">
        <v>9</v>
      </c>
      <c r="D344" s="91">
        <f t="shared" si="191"/>
        <v>252</v>
      </c>
      <c r="E344" s="50">
        <v>7</v>
      </c>
      <c r="F344" s="50">
        <v>3</v>
      </c>
      <c r="G344" s="52">
        <f t="shared" si="192"/>
        <v>900</v>
      </c>
      <c r="H344" s="56">
        <f t="shared" si="202"/>
        <v>900</v>
      </c>
      <c r="I344" s="56">
        <f t="shared" si="202"/>
        <v>1080</v>
      </c>
      <c r="J344" s="56">
        <f t="shared" si="202"/>
        <v>1260</v>
      </c>
      <c r="K344" s="56">
        <f t="shared" si="202"/>
        <v>1440</v>
      </c>
      <c r="L344" s="53"/>
      <c r="M344" s="54"/>
      <c r="N344" s="80">
        <f t="shared" si="197"/>
        <v>8100</v>
      </c>
      <c r="O344" s="55" t="s">
        <v>4</v>
      </c>
      <c r="P344" s="55">
        <v>10</v>
      </c>
      <c r="Q344" s="56">
        <f t="shared" si="201"/>
        <v>340</v>
      </c>
      <c r="R344" s="56">
        <f t="shared" si="198"/>
        <v>2</v>
      </c>
      <c r="S344" s="56">
        <f t="shared" si="194"/>
        <v>360</v>
      </c>
      <c r="T344" s="57">
        <v>1</v>
      </c>
      <c r="U344" s="56">
        <f t="shared" si="195"/>
        <v>48</v>
      </c>
      <c r="V344" s="56">
        <f t="shared" si="188"/>
        <v>57</v>
      </c>
      <c r="W344" s="56">
        <f t="shared" si="189"/>
        <v>67</v>
      </c>
      <c r="X344" s="56">
        <f t="shared" si="190"/>
        <v>76</v>
      </c>
      <c r="Y344" s="57">
        <v>0.8</v>
      </c>
      <c r="Z344" s="56">
        <v>4</v>
      </c>
      <c r="AA344" s="56">
        <f t="shared" si="199"/>
        <v>378</v>
      </c>
      <c r="AB344" s="62">
        <v>2.0999999999999996</v>
      </c>
      <c r="AC344" s="56">
        <f t="shared" si="200"/>
        <v>810</v>
      </c>
      <c r="AD344" s="62">
        <v>1.8</v>
      </c>
    </row>
    <row r="345" spans="1:30" x14ac:dyDescent="0.3">
      <c r="A345" s="51">
        <v>8044</v>
      </c>
      <c r="B345" s="51" t="s">
        <v>484</v>
      </c>
      <c r="C345" s="50">
        <v>9</v>
      </c>
      <c r="D345" s="91">
        <f t="shared" si="191"/>
        <v>254</v>
      </c>
      <c r="E345" s="50">
        <v>7</v>
      </c>
      <c r="F345" s="50">
        <v>3</v>
      </c>
      <c r="G345" s="52">
        <f t="shared" si="192"/>
        <v>910</v>
      </c>
      <c r="H345" s="56">
        <f t="shared" si="202"/>
        <v>910</v>
      </c>
      <c r="I345" s="56">
        <f t="shared" si="202"/>
        <v>1092</v>
      </c>
      <c r="J345" s="56">
        <f t="shared" si="202"/>
        <v>1274</v>
      </c>
      <c r="K345" s="56">
        <f t="shared" si="202"/>
        <v>1456</v>
      </c>
      <c r="L345" s="53"/>
      <c r="M345" s="54"/>
      <c r="N345" s="80">
        <f t="shared" si="197"/>
        <v>8190</v>
      </c>
      <c r="O345" s="55" t="s">
        <v>4</v>
      </c>
      <c r="P345" s="55">
        <v>12</v>
      </c>
      <c r="Q345" s="56">
        <f t="shared" si="201"/>
        <v>340</v>
      </c>
      <c r="R345" s="56">
        <f t="shared" si="198"/>
        <v>2</v>
      </c>
      <c r="S345" s="56">
        <f t="shared" si="194"/>
        <v>364</v>
      </c>
      <c r="T345" s="57">
        <v>1</v>
      </c>
      <c r="U345" s="56">
        <f t="shared" si="195"/>
        <v>48</v>
      </c>
      <c r="V345" s="56">
        <f t="shared" si="188"/>
        <v>58</v>
      </c>
      <c r="W345" s="56">
        <f t="shared" si="189"/>
        <v>67</v>
      </c>
      <c r="X345" s="56">
        <f t="shared" si="190"/>
        <v>77</v>
      </c>
      <c r="Y345" s="57">
        <v>0.8</v>
      </c>
      <c r="Z345" s="56">
        <v>4</v>
      </c>
      <c r="AA345" s="56">
        <f t="shared" si="199"/>
        <v>378</v>
      </c>
      <c r="AB345" s="62">
        <v>2.0999999999999996</v>
      </c>
      <c r="AC345" s="56">
        <f t="shared" si="200"/>
        <v>810</v>
      </c>
      <c r="AD345" s="62">
        <v>1.8</v>
      </c>
    </row>
    <row r="346" spans="1:30" x14ac:dyDescent="0.3">
      <c r="A346" s="51">
        <v>8045</v>
      </c>
      <c r="B346" s="51" t="s">
        <v>485</v>
      </c>
      <c r="C346" s="50">
        <v>9</v>
      </c>
      <c r="D346" s="91">
        <f t="shared" si="191"/>
        <v>257</v>
      </c>
      <c r="E346" s="50">
        <v>7</v>
      </c>
      <c r="F346" s="50">
        <v>3</v>
      </c>
      <c r="G346" s="52">
        <f t="shared" si="192"/>
        <v>920</v>
      </c>
      <c r="H346" s="56">
        <f t="shared" si="202"/>
        <v>920</v>
      </c>
      <c r="I346" s="56">
        <f t="shared" si="202"/>
        <v>1104</v>
      </c>
      <c r="J346" s="56">
        <f t="shared" si="202"/>
        <v>1288</v>
      </c>
      <c r="K346" s="56">
        <f t="shared" si="202"/>
        <v>1472</v>
      </c>
      <c r="L346" s="53"/>
      <c r="M346" s="54"/>
      <c r="N346" s="80">
        <f t="shared" si="197"/>
        <v>8280</v>
      </c>
      <c r="O346" s="55" t="s">
        <v>4</v>
      </c>
      <c r="P346" s="55">
        <v>14</v>
      </c>
      <c r="Q346" s="56">
        <f t="shared" si="201"/>
        <v>340</v>
      </c>
      <c r="R346" s="56">
        <f t="shared" si="198"/>
        <v>2</v>
      </c>
      <c r="S346" s="56">
        <f t="shared" si="194"/>
        <v>368</v>
      </c>
      <c r="T346" s="57">
        <v>1</v>
      </c>
      <c r="U346" s="56">
        <f t="shared" si="195"/>
        <v>49</v>
      </c>
      <c r="V346" s="56">
        <f t="shared" si="188"/>
        <v>58</v>
      </c>
      <c r="W346" s="56">
        <f t="shared" si="189"/>
        <v>68</v>
      </c>
      <c r="X346" s="56">
        <f t="shared" si="190"/>
        <v>78</v>
      </c>
      <c r="Y346" s="57">
        <v>0.8</v>
      </c>
      <c r="Z346" s="56">
        <v>4</v>
      </c>
      <c r="AA346" s="56">
        <f t="shared" si="199"/>
        <v>378</v>
      </c>
      <c r="AB346" s="62">
        <v>2.0999999999999996</v>
      </c>
      <c r="AC346" s="56">
        <f t="shared" si="200"/>
        <v>810</v>
      </c>
      <c r="AD346" s="62">
        <v>1.8</v>
      </c>
    </row>
    <row r="347" spans="1:30" x14ac:dyDescent="0.3">
      <c r="A347" s="51">
        <v>8046</v>
      </c>
      <c r="B347" s="51" t="s">
        <v>486</v>
      </c>
      <c r="C347" s="50">
        <v>9</v>
      </c>
      <c r="D347" s="91">
        <f t="shared" si="191"/>
        <v>260</v>
      </c>
      <c r="E347" s="50">
        <v>7</v>
      </c>
      <c r="F347" s="50">
        <v>3</v>
      </c>
      <c r="G347" s="52">
        <f t="shared" si="192"/>
        <v>930</v>
      </c>
      <c r="H347" s="56">
        <f t="shared" si="202"/>
        <v>930</v>
      </c>
      <c r="I347" s="56">
        <f t="shared" si="202"/>
        <v>1116</v>
      </c>
      <c r="J347" s="56">
        <f t="shared" si="202"/>
        <v>1302</v>
      </c>
      <c r="K347" s="56">
        <f t="shared" si="202"/>
        <v>1488</v>
      </c>
      <c r="L347" s="53"/>
      <c r="M347" s="54"/>
      <c r="N347" s="80">
        <f t="shared" si="197"/>
        <v>8370</v>
      </c>
      <c r="O347" s="55" t="s">
        <v>4</v>
      </c>
      <c r="P347" s="55">
        <v>16</v>
      </c>
      <c r="Q347" s="56">
        <f t="shared" si="201"/>
        <v>340</v>
      </c>
      <c r="R347" s="56">
        <f t="shared" si="198"/>
        <v>2</v>
      </c>
      <c r="S347" s="56">
        <f t="shared" si="194"/>
        <v>372</v>
      </c>
      <c r="T347" s="57">
        <v>1</v>
      </c>
      <c r="U347" s="56">
        <f t="shared" si="195"/>
        <v>49</v>
      </c>
      <c r="V347" s="56">
        <f t="shared" si="188"/>
        <v>59</v>
      </c>
      <c r="W347" s="56">
        <f t="shared" si="189"/>
        <v>69</v>
      </c>
      <c r="X347" s="56">
        <f t="shared" si="190"/>
        <v>79</v>
      </c>
      <c r="Y347" s="57">
        <v>0.8</v>
      </c>
      <c r="Z347" s="56">
        <v>4</v>
      </c>
      <c r="AA347" s="56">
        <f t="shared" si="199"/>
        <v>378</v>
      </c>
      <c r="AB347" s="62">
        <v>2.0999999999999996</v>
      </c>
      <c r="AC347" s="56">
        <f t="shared" si="200"/>
        <v>810</v>
      </c>
      <c r="AD347" s="62">
        <v>1.8</v>
      </c>
    </row>
    <row r="348" spans="1:30" x14ac:dyDescent="0.3">
      <c r="A348" s="51">
        <v>8047</v>
      </c>
      <c r="B348" s="51" t="s">
        <v>487</v>
      </c>
      <c r="C348" s="50">
        <v>9</v>
      </c>
      <c r="D348" s="91">
        <f t="shared" si="191"/>
        <v>263</v>
      </c>
      <c r="E348" s="50">
        <v>7</v>
      </c>
      <c r="F348" s="50">
        <v>3</v>
      </c>
      <c r="G348" s="52">
        <f t="shared" si="192"/>
        <v>940</v>
      </c>
      <c r="H348" s="56">
        <f t="shared" si="202"/>
        <v>940</v>
      </c>
      <c r="I348" s="56">
        <f t="shared" si="202"/>
        <v>1128</v>
      </c>
      <c r="J348" s="56">
        <f t="shared" si="202"/>
        <v>1316</v>
      </c>
      <c r="K348" s="56">
        <f t="shared" si="202"/>
        <v>1504</v>
      </c>
      <c r="L348" s="53"/>
      <c r="M348" s="54"/>
      <c r="N348" s="80">
        <f t="shared" si="197"/>
        <v>8460</v>
      </c>
      <c r="O348" s="55" t="s">
        <v>4</v>
      </c>
      <c r="P348" s="55">
        <v>18</v>
      </c>
      <c r="Q348" s="56">
        <f t="shared" si="201"/>
        <v>340</v>
      </c>
      <c r="R348" s="56">
        <f t="shared" si="198"/>
        <v>2</v>
      </c>
      <c r="S348" s="56">
        <f t="shared" si="194"/>
        <v>376</v>
      </c>
      <c r="T348" s="57">
        <v>1</v>
      </c>
      <c r="U348" s="56">
        <f t="shared" si="195"/>
        <v>50</v>
      </c>
      <c r="V348" s="56">
        <f t="shared" ref="V348:V411" si="203">INT((I348/15)*$Y348)</f>
        <v>60</v>
      </c>
      <c r="W348" s="56">
        <f t="shared" ref="W348:W411" si="204">INT((J348/15)*$Y348)</f>
        <v>70</v>
      </c>
      <c r="X348" s="56">
        <f t="shared" ref="X348:X411" si="205">INT((K348/15)*$Y348)</f>
        <v>80</v>
      </c>
      <c r="Y348" s="57">
        <v>0.8</v>
      </c>
      <c r="Z348" s="56">
        <v>4</v>
      </c>
      <c r="AA348" s="56">
        <f t="shared" si="199"/>
        <v>378</v>
      </c>
      <c r="AB348" s="62">
        <v>2.0999999999999996</v>
      </c>
      <c r="AC348" s="56">
        <f t="shared" si="200"/>
        <v>810</v>
      </c>
      <c r="AD348" s="62">
        <v>1.8</v>
      </c>
    </row>
    <row r="349" spans="1:30" x14ac:dyDescent="0.3">
      <c r="A349" s="51">
        <v>8048</v>
      </c>
      <c r="B349" s="51" t="s">
        <v>488</v>
      </c>
      <c r="C349" s="50">
        <v>9</v>
      </c>
      <c r="D349" s="91">
        <f t="shared" si="191"/>
        <v>266</v>
      </c>
      <c r="E349" s="50">
        <v>7</v>
      </c>
      <c r="F349" s="50">
        <v>3</v>
      </c>
      <c r="G349" s="52">
        <f t="shared" si="192"/>
        <v>950</v>
      </c>
      <c r="H349" s="56">
        <f t="shared" si="202"/>
        <v>950</v>
      </c>
      <c r="I349" s="56">
        <f t="shared" si="202"/>
        <v>1140</v>
      </c>
      <c r="J349" s="56">
        <f t="shared" si="202"/>
        <v>1330</v>
      </c>
      <c r="K349" s="56">
        <f t="shared" si="202"/>
        <v>1520</v>
      </c>
      <c r="L349" s="53"/>
      <c r="M349" s="54"/>
      <c r="N349" s="80">
        <f t="shared" si="197"/>
        <v>8550</v>
      </c>
      <c r="O349" s="55" t="s">
        <v>4</v>
      </c>
      <c r="P349" s="55">
        <v>20</v>
      </c>
      <c r="Q349" s="56">
        <f t="shared" si="201"/>
        <v>340</v>
      </c>
      <c r="R349" s="56">
        <f t="shared" si="198"/>
        <v>2</v>
      </c>
      <c r="S349" s="56">
        <f t="shared" si="194"/>
        <v>380</v>
      </c>
      <c r="T349" s="57">
        <v>1</v>
      </c>
      <c r="U349" s="56">
        <f t="shared" si="195"/>
        <v>50</v>
      </c>
      <c r="V349" s="56">
        <f t="shared" si="203"/>
        <v>60</v>
      </c>
      <c r="W349" s="56">
        <f t="shared" si="204"/>
        <v>70</v>
      </c>
      <c r="X349" s="56">
        <f t="shared" si="205"/>
        <v>81</v>
      </c>
      <c r="Y349" s="57">
        <v>0.8</v>
      </c>
      <c r="Z349" s="56">
        <v>4</v>
      </c>
      <c r="AA349" s="56">
        <f t="shared" si="199"/>
        <v>378</v>
      </c>
      <c r="AB349" s="62">
        <v>2.0999999999999996</v>
      </c>
      <c r="AC349" s="56">
        <f t="shared" si="200"/>
        <v>810</v>
      </c>
      <c r="AD349" s="62">
        <v>1.8</v>
      </c>
    </row>
    <row r="350" spans="1:30" x14ac:dyDescent="0.3">
      <c r="A350" s="51">
        <v>8049</v>
      </c>
      <c r="B350" s="51" t="s">
        <v>489</v>
      </c>
      <c r="C350" s="50">
        <v>9</v>
      </c>
      <c r="D350" s="91">
        <f t="shared" si="191"/>
        <v>268</v>
      </c>
      <c r="E350" s="50">
        <v>7</v>
      </c>
      <c r="F350" s="50">
        <v>3</v>
      </c>
      <c r="G350" s="52">
        <f t="shared" si="192"/>
        <v>960</v>
      </c>
      <c r="H350" s="56">
        <f t="shared" si="202"/>
        <v>960</v>
      </c>
      <c r="I350" s="56">
        <f t="shared" si="202"/>
        <v>1152</v>
      </c>
      <c r="J350" s="56">
        <f t="shared" si="202"/>
        <v>1344</v>
      </c>
      <c r="K350" s="56">
        <f t="shared" si="202"/>
        <v>1536</v>
      </c>
      <c r="L350" s="53"/>
      <c r="M350" s="54"/>
      <c r="N350" s="80">
        <f t="shared" si="197"/>
        <v>8640</v>
      </c>
      <c r="O350" s="55" t="s">
        <v>4</v>
      </c>
      <c r="P350" s="55">
        <v>22</v>
      </c>
      <c r="Q350" s="56">
        <f t="shared" si="201"/>
        <v>340</v>
      </c>
      <c r="R350" s="56">
        <f t="shared" si="198"/>
        <v>2</v>
      </c>
      <c r="S350" s="56">
        <f t="shared" si="194"/>
        <v>384</v>
      </c>
      <c r="T350" s="57">
        <v>1</v>
      </c>
      <c r="U350" s="56">
        <f t="shared" si="195"/>
        <v>51</v>
      </c>
      <c r="V350" s="56">
        <f t="shared" si="203"/>
        <v>61</v>
      </c>
      <c r="W350" s="56">
        <f t="shared" si="204"/>
        <v>71</v>
      </c>
      <c r="X350" s="56">
        <f t="shared" si="205"/>
        <v>81</v>
      </c>
      <c r="Y350" s="57">
        <v>0.8</v>
      </c>
      <c r="Z350" s="56">
        <v>4</v>
      </c>
      <c r="AA350" s="56">
        <f t="shared" si="199"/>
        <v>378</v>
      </c>
      <c r="AB350" s="62">
        <v>2.0999999999999996</v>
      </c>
      <c r="AC350" s="56">
        <f t="shared" si="200"/>
        <v>810</v>
      </c>
      <c r="AD350" s="62">
        <v>1.8</v>
      </c>
    </row>
    <row r="351" spans="1:30" x14ac:dyDescent="0.3">
      <c r="A351" s="65">
        <v>8050</v>
      </c>
      <c r="B351" s="65" t="s">
        <v>490</v>
      </c>
      <c r="C351" s="64">
        <v>9</v>
      </c>
      <c r="D351" s="92">
        <f t="shared" si="191"/>
        <v>271</v>
      </c>
      <c r="E351" s="64">
        <v>7</v>
      </c>
      <c r="F351" s="64">
        <v>3</v>
      </c>
      <c r="G351" s="70">
        <f t="shared" si="192"/>
        <v>970</v>
      </c>
      <c r="H351" s="71">
        <f t="shared" si="202"/>
        <v>970</v>
      </c>
      <c r="I351" s="71">
        <f t="shared" si="202"/>
        <v>1164</v>
      </c>
      <c r="J351" s="71">
        <f t="shared" si="202"/>
        <v>1358</v>
      </c>
      <c r="K351" s="71">
        <f t="shared" si="202"/>
        <v>1552</v>
      </c>
      <c r="L351" s="66"/>
      <c r="M351" s="67"/>
      <c r="N351" s="81">
        <f t="shared" si="197"/>
        <v>8730</v>
      </c>
      <c r="O351" s="68" t="s">
        <v>4</v>
      </c>
      <c r="P351" s="68">
        <v>24</v>
      </c>
      <c r="Q351" s="71">
        <f t="shared" si="201"/>
        <v>340</v>
      </c>
      <c r="R351" s="71">
        <f t="shared" si="198"/>
        <v>2</v>
      </c>
      <c r="S351" s="71">
        <f t="shared" si="194"/>
        <v>388</v>
      </c>
      <c r="T351" s="69">
        <v>1</v>
      </c>
      <c r="U351" s="71">
        <f t="shared" si="195"/>
        <v>51</v>
      </c>
      <c r="V351" s="71">
        <f t="shared" si="203"/>
        <v>62</v>
      </c>
      <c r="W351" s="71">
        <f t="shared" si="204"/>
        <v>72</v>
      </c>
      <c r="X351" s="71">
        <f t="shared" si="205"/>
        <v>82</v>
      </c>
      <c r="Y351" s="69">
        <v>0.8</v>
      </c>
      <c r="Z351" s="71">
        <v>5</v>
      </c>
      <c r="AA351" s="71">
        <f t="shared" si="199"/>
        <v>708</v>
      </c>
      <c r="AB351" s="62">
        <v>3.1499999999999995</v>
      </c>
      <c r="AC351" s="71">
        <f t="shared" si="200"/>
        <v>1215</v>
      </c>
      <c r="AD351" s="62">
        <v>2.7</v>
      </c>
    </row>
    <row r="352" spans="1:30" x14ac:dyDescent="0.3">
      <c r="A352" s="38">
        <v>8051</v>
      </c>
      <c r="B352" s="38" t="s">
        <v>472</v>
      </c>
      <c r="C352" s="39">
        <v>9</v>
      </c>
      <c r="D352" s="90">
        <f t="shared" si="191"/>
        <v>274</v>
      </c>
      <c r="E352" s="39">
        <v>6</v>
      </c>
      <c r="F352" s="39">
        <v>3</v>
      </c>
      <c r="G352" s="40">
        <f t="shared" si="192"/>
        <v>980</v>
      </c>
      <c r="H352" s="41">
        <f t="shared" si="202"/>
        <v>980</v>
      </c>
      <c r="I352" s="41">
        <f t="shared" si="202"/>
        <v>1176</v>
      </c>
      <c r="J352" s="41">
        <f t="shared" si="202"/>
        <v>1372</v>
      </c>
      <c r="K352" s="41">
        <f t="shared" si="202"/>
        <v>1568</v>
      </c>
      <c r="L352" s="42"/>
      <c r="M352" s="43"/>
      <c r="N352" s="79">
        <f t="shared" si="197"/>
        <v>8820</v>
      </c>
      <c r="O352" s="44" t="s">
        <v>4</v>
      </c>
      <c r="P352" s="44">
        <v>26</v>
      </c>
      <c r="Q352" s="45">
        <f t="shared" si="201"/>
        <v>340</v>
      </c>
      <c r="R352" s="45">
        <f t="shared" si="198"/>
        <v>2</v>
      </c>
      <c r="S352" s="45">
        <f t="shared" si="194"/>
        <v>392</v>
      </c>
      <c r="T352" s="46">
        <v>1</v>
      </c>
      <c r="U352" s="45">
        <f t="shared" si="195"/>
        <v>49</v>
      </c>
      <c r="V352" s="45">
        <f t="shared" si="203"/>
        <v>58</v>
      </c>
      <c r="W352" s="45">
        <f t="shared" si="204"/>
        <v>68</v>
      </c>
      <c r="X352" s="45">
        <f t="shared" si="205"/>
        <v>78</v>
      </c>
      <c r="Y352" s="46">
        <v>0.75</v>
      </c>
      <c r="Z352" s="45">
        <v>4</v>
      </c>
      <c r="AA352" s="45">
        <f t="shared" si="199"/>
        <v>405</v>
      </c>
      <c r="AB352" s="62">
        <v>2.25</v>
      </c>
      <c r="AC352" s="45">
        <f t="shared" si="200"/>
        <v>810</v>
      </c>
      <c r="AD352" s="62">
        <v>1.8</v>
      </c>
    </row>
    <row r="353" spans="1:30" x14ac:dyDescent="0.3">
      <c r="A353" s="51">
        <v>8052</v>
      </c>
      <c r="B353" s="51" t="s">
        <v>491</v>
      </c>
      <c r="C353" s="50">
        <v>9</v>
      </c>
      <c r="D353" s="91">
        <f t="shared" si="191"/>
        <v>277</v>
      </c>
      <c r="E353" s="50">
        <v>6</v>
      </c>
      <c r="F353" s="50">
        <v>3</v>
      </c>
      <c r="G353" s="52">
        <f t="shared" si="192"/>
        <v>990</v>
      </c>
      <c r="H353" s="56">
        <f t="shared" si="202"/>
        <v>990</v>
      </c>
      <c r="I353" s="56">
        <f t="shared" si="202"/>
        <v>1188</v>
      </c>
      <c r="J353" s="56">
        <f t="shared" si="202"/>
        <v>1386</v>
      </c>
      <c r="K353" s="56">
        <f t="shared" si="202"/>
        <v>1584</v>
      </c>
      <c r="L353" s="53"/>
      <c r="M353" s="54"/>
      <c r="N353" s="80">
        <f t="shared" si="197"/>
        <v>8910</v>
      </c>
      <c r="O353" s="55" t="s">
        <v>4</v>
      </c>
      <c r="P353" s="55">
        <v>28</v>
      </c>
      <c r="Q353" s="56">
        <f t="shared" si="201"/>
        <v>340</v>
      </c>
      <c r="R353" s="56">
        <f t="shared" si="198"/>
        <v>2</v>
      </c>
      <c r="S353" s="56">
        <f t="shared" si="194"/>
        <v>396</v>
      </c>
      <c r="T353" s="57">
        <v>1</v>
      </c>
      <c r="U353" s="56">
        <f t="shared" si="195"/>
        <v>49</v>
      </c>
      <c r="V353" s="56">
        <f t="shared" si="203"/>
        <v>59</v>
      </c>
      <c r="W353" s="56">
        <f t="shared" si="204"/>
        <v>69</v>
      </c>
      <c r="X353" s="56">
        <f t="shared" si="205"/>
        <v>79</v>
      </c>
      <c r="Y353" s="57">
        <v>0.75</v>
      </c>
      <c r="Z353" s="56">
        <v>4</v>
      </c>
      <c r="AA353" s="56">
        <f t="shared" si="199"/>
        <v>405</v>
      </c>
      <c r="AB353" s="62">
        <v>2.25</v>
      </c>
      <c r="AC353" s="56">
        <f t="shared" si="200"/>
        <v>810</v>
      </c>
      <c r="AD353" s="62">
        <v>1.8</v>
      </c>
    </row>
    <row r="354" spans="1:30" x14ac:dyDescent="0.3">
      <c r="A354" s="51">
        <v>8053</v>
      </c>
      <c r="B354" s="51" t="s">
        <v>492</v>
      </c>
      <c r="C354" s="50">
        <v>9</v>
      </c>
      <c r="D354" s="91">
        <f t="shared" si="191"/>
        <v>280</v>
      </c>
      <c r="E354" s="50">
        <v>6</v>
      </c>
      <c r="F354" s="50">
        <v>3</v>
      </c>
      <c r="G354" s="52">
        <f t="shared" si="192"/>
        <v>1000</v>
      </c>
      <c r="H354" s="56">
        <f t="shared" si="202"/>
        <v>1000</v>
      </c>
      <c r="I354" s="56">
        <f t="shared" si="202"/>
        <v>1200</v>
      </c>
      <c r="J354" s="56">
        <f t="shared" si="202"/>
        <v>1400</v>
      </c>
      <c r="K354" s="56">
        <f t="shared" si="202"/>
        <v>1600</v>
      </c>
      <c r="L354" s="53"/>
      <c r="M354" s="54"/>
      <c r="N354" s="80">
        <f t="shared" si="197"/>
        <v>9000</v>
      </c>
      <c r="O354" s="55" t="s">
        <v>4</v>
      </c>
      <c r="P354" s="55">
        <v>30</v>
      </c>
      <c r="Q354" s="56">
        <f t="shared" si="201"/>
        <v>340</v>
      </c>
      <c r="R354" s="56">
        <f t="shared" si="198"/>
        <v>2</v>
      </c>
      <c r="S354" s="56">
        <f t="shared" si="194"/>
        <v>400</v>
      </c>
      <c r="T354" s="57">
        <v>1</v>
      </c>
      <c r="U354" s="56">
        <f t="shared" si="195"/>
        <v>50</v>
      </c>
      <c r="V354" s="56">
        <f t="shared" si="203"/>
        <v>60</v>
      </c>
      <c r="W354" s="56">
        <f t="shared" si="204"/>
        <v>70</v>
      </c>
      <c r="X354" s="56">
        <f t="shared" si="205"/>
        <v>80</v>
      </c>
      <c r="Y354" s="57">
        <v>0.75</v>
      </c>
      <c r="Z354" s="56">
        <v>4</v>
      </c>
      <c r="AA354" s="56">
        <f t="shared" si="199"/>
        <v>405</v>
      </c>
      <c r="AB354" s="62">
        <v>2.25</v>
      </c>
      <c r="AC354" s="56">
        <f t="shared" si="200"/>
        <v>810</v>
      </c>
      <c r="AD354" s="62">
        <v>1.8</v>
      </c>
    </row>
    <row r="355" spans="1:30" x14ac:dyDescent="0.3">
      <c r="A355" s="51">
        <v>8054</v>
      </c>
      <c r="B355" s="51" t="s">
        <v>493</v>
      </c>
      <c r="C355" s="50">
        <v>9</v>
      </c>
      <c r="D355" s="91">
        <f t="shared" si="191"/>
        <v>282</v>
      </c>
      <c r="E355" s="50">
        <v>6</v>
      </c>
      <c r="F355" s="50">
        <v>3</v>
      </c>
      <c r="G355" s="52">
        <f t="shared" si="192"/>
        <v>1010</v>
      </c>
      <c r="H355" s="56">
        <f t="shared" si="202"/>
        <v>1010</v>
      </c>
      <c r="I355" s="56">
        <f t="shared" si="202"/>
        <v>1212</v>
      </c>
      <c r="J355" s="56">
        <f t="shared" si="202"/>
        <v>1414</v>
      </c>
      <c r="K355" s="56">
        <f t="shared" si="202"/>
        <v>1616</v>
      </c>
      <c r="L355" s="53"/>
      <c r="M355" s="54"/>
      <c r="N355" s="80">
        <f t="shared" si="197"/>
        <v>9090</v>
      </c>
      <c r="O355" s="55" t="s">
        <v>4</v>
      </c>
      <c r="P355" s="55">
        <v>32</v>
      </c>
      <c r="Q355" s="56">
        <f t="shared" si="201"/>
        <v>340</v>
      </c>
      <c r="R355" s="56">
        <f t="shared" si="198"/>
        <v>2</v>
      </c>
      <c r="S355" s="56">
        <f t="shared" si="194"/>
        <v>404</v>
      </c>
      <c r="T355" s="57">
        <v>1</v>
      </c>
      <c r="U355" s="56">
        <f t="shared" si="195"/>
        <v>50</v>
      </c>
      <c r="V355" s="56">
        <f t="shared" si="203"/>
        <v>60</v>
      </c>
      <c r="W355" s="56">
        <f t="shared" si="204"/>
        <v>70</v>
      </c>
      <c r="X355" s="56">
        <f t="shared" si="205"/>
        <v>80</v>
      </c>
      <c r="Y355" s="57">
        <v>0.75</v>
      </c>
      <c r="Z355" s="56">
        <v>4</v>
      </c>
      <c r="AA355" s="56">
        <f t="shared" si="199"/>
        <v>405</v>
      </c>
      <c r="AB355" s="62">
        <v>2.25</v>
      </c>
      <c r="AC355" s="56">
        <f t="shared" si="200"/>
        <v>810</v>
      </c>
      <c r="AD355" s="62">
        <v>1.8</v>
      </c>
    </row>
    <row r="356" spans="1:30" x14ac:dyDescent="0.3">
      <c r="A356" s="51">
        <v>8055</v>
      </c>
      <c r="B356" s="51" t="s">
        <v>494</v>
      </c>
      <c r="C356" s="50">
        <v>9</v>
      </c>
      <c r="D356" s="91">
        <f t="shared" si="191"/>
        <v>285</v>
      </c>
      <c r="E356" s="50">
        <v>6</v>
      </c>
      <c r="F356" s="50">
        <v>3</v>
      </c>
      <c r="G356" s="52">
        <f t="shared" si="192"/>
        <v>1020</v>
      </c>
      <c r="H356" s="56">
        <f t="shared" si="202"/>
        <v>1020</v>
      </c>
      <c r="I356" s="56">
        <f t="shared" si="202"/>
        <v>1224</v>
      </c>
      <c r="J356" s="56">
        <f t="shared" si="202"/>
        <v>1428</v>
      </c>
      <c r="K356" s="56">
        <f t="shared" si="202"/>
        <v>1632</v>
      </c>
      <c r="L356" s="53"/>
      <c r="M356" s="54"/>
      <c r="N356" s="80">
        <f t="shared" si="197"/>
        <v>9180</v>
      </c>
      <c r="O356" s="55" t="s">
        <v>4</v>
      </c>
      <c r="P356" s="55">
        <v>34</v>
      </c>
      <c r="Q356" s="56">
        <f t="shared" si="201"/>
        <v>340</v>
      </c>
      <c r="R356" s="56">
        <f t="shared" si="198"/>
        <v>2</v>
      </c>
      <c r="S356" s="56">
        <f t="shared" si="194"/>
        <v>408</v>
      </c>
      <c r="T356" s="57">
        <v>1</v>
      </c>
      <c r="U356" s="56">
        <f t="shared" si="195"/>
        <v>51</v>
      </c>
      <c r="V356" s="56">
        <f t="shared" si="203"/>
        <v>61</v>
      </c>
      <c r="W356" s="56">
        <f t="shared" si="204"/>
        <v>71</v>
      </c>
      <c r="X356" s="56">
        <f t="shared" si="205"/>
        <v>81</v>
      </c>
      <c r="Y356" s="57">
        <v>0.75</v>
      </c>
      <c r="Z356" s="56">
        <v>4</v>
      </c>
      <c r="AA356" s="56">
        <f t="shared" si="199"/>
        <v>405</v>
      </c>
      <c r="AB356" s="62">
        <v>2.25</v>
      </c>
      <c r="AC356" s="56">
        <f t="shared" si="200"/>
        <v>810</v>
      </c>
      <c r="AD356" s="62">
        <v>1.8</v>
      </c>
    </row>
    <row r="357" spans="1:30" x14ac:dyDescent="0.3">
      <c r="A357" s="51">
        <v>8056</v>
      </c>
      <c r="B357" s="51" t="s">
        <v>495</v>
      </c>
      <c r="C357" s="50">
        <v>10</v>
      </c>
      <c r="D357" s="91">
        <f t="shared" si="191"/>
        <v>288</v>
      </c>
      <c r="E357" s="50">
        <v>6</v>
      </c>
      <c r="F357" s="50">
        <v>3</v>
      </c>
      <c r="G357" s="52">
        <f t="shared" si="192"/>
        <v>1030</v>
      </c>
      <c r="H357" s="56">
        <f t="shared" si="202"/>
        <v>1030</v>
      </c>
      <c r="I357" s="56">
        <f t="shared" si="202"/>
        <v>1236</v>
      </c>
      <c r="J357" s="56">
        <f t="shared" si="202"/>
        <v>1442</v>
      </c>
      <c r="K357" s="56">
        <f t="shared" si="202"/>
        <v>1648</v>
      </c>
      <c r="L357" s="53"/>
      <c r="M357" s="54"/>
      <c r="N357" s="80">
        <f t="shared" si="197"/>
        <v>10300</v>
      </c>
      <c r="O357" s="55" t="s">
        <v>4</v>
      </c>
      <c r="P357" s="55">
        <v>36</v>
      </c>
      <c r="Q357" s="56">
        <f t="shared" si="201"/>
        <v>340</v>
      </c>
      <c r="R357" s="56">
        <f t="shared" si="198"/>
        <v>2</v>
      </c>
      <c r="S357" s="56">
        <f t="shared" si="194"/>
        <v>412</v>
      </c>
      <c r="T357" s="57">
        <v>1</v>
      </c>
      <c r="U357" s="56">
        <f t="shared" si="195"/>
        <v>51</v>
      </c>
      <c r="V357" s="56">
        <f t="shared" si="203"/>
        <v>61</v>
      </c>
      <c r="W357" s="56">
        <f t="shared" si="204"/>
        <v>72</v>
      </c>
      <c r="X357" s="56">
        <f t="shared" si="205"/>
        <v>82</v>
      </c>
      <c r="Y357" s="57">
        <v>0.75</v>
      </c>
      <c r="Z357" s="56">
        <v>4</v>
      </c>
      <c r="AA357" s="56">
        <f t="shared" si="199"/>
        <v>450</v>
      </c>
      <c r="AB357" s="62">
        <v>2.25</v>
      </c>
      <c r="AC357" s="56">
        <f t="shared" si="200"/>
        <v>900</v>
      </c>
      <c r="AD357" s="62">
        <v>1.8</v>
      </c>
    </row>
    <row r="358" spans="1:30" x14ac:dyDescent="0.3">
      <c r="A358" s="51">
        <v>8057</v>
      </c>
      <c r="B358" s="51" t="s">
        <v>496</v>
      </c>
      <c r="C358" s="50">
        <v>10</v>
      </c>
      <c r="D358" s="91">
        <f t="shared" si="191"/>
        <v>291</v>
      </c>
      <c r="E358" s="50">
        <v>6</v>
      </c>
      <c r="F358" s="50">
        <v>3</v>
      </c>
      <c r="G358" s="52">
        <f t="shared" si="192"/>
        <v>1040</v>
      </c>
      <c r="H358" s="56">
        <f t="shared" si="202"/>
        <v>1040</v>
      </c>
      <c r="I358" s="56">
        <f t="shared" si="202"/>
        <v>1248</v>
      </c>
      <c r="J358" s="56">
        <f t="shared" si="202"/>
        <v>1456</v>
      </c>
      <c r="K358" s="56">
        <f t="shared" si="202"/>
        <v>1664</v>
      </c>
      <c r="L358" s="53"/>
      <c r="M358" s="54"/>
      <c r="N358" s="80">
        <f t="shared" si="197"/>
        <v>10400</v>
      </c>
      <c r="O358" s="55" t="s">
        <v>4</v>
      </c>
      <c r="P358" s="55">
        <v>38</v>
      </c>
      <c r="Q358" s="56">
        <f t="shared" si="201"/>
        <v>340</v>
      </c>
      <c r="R358" s="56">
        <f t="shared" si="198"/>
        <v>2</v>
      </c>
      <c r="S358" s="56">
        <f t="shared" si="194"/>
        <v>416</v>
      </c>
      <c r="T358" s="57">
        <v>1</v>
      </c>
      <c r="U358" s="56">
        <f t="shared" si="195"/>
        <v>52</v>
      </c>
      <c r="V358" s="56">
        <f t="shared" si="203"/>
        <v>62</v>
      </c>
      <c r="W358" s="56">
        <f t="shared" si="204"/>
        <v>72</v>
      </c>
      <c r="X358" s="56">
        <f t="shared" si="205"/>
        <v>83</v>
      </c>
      <c r="Y358" s="57">
        <v>0.75</v>
      </c>
      <c r="Z358" s="56">
        <v>4</v>
      </c>
      <c r="AA358" s="56">
        <f t="shared" si="199"/>
        <v>450</v>
      </c>
      <c r="AB358" s="62">
        <v>2.25</v>
      </c>
      <c r="AC358" s="56">
        <f t="shared" si="200"/>
        <v>900</v>
      </c>
      <c r="AD358" s="62">
        <v>1.8</v>
      </c>
    </row>
    <row r="359" spans="1:30" x14ac:dyDescent="0.3">
      <c r="A359" s="51">
        <v>8058</v>
      </c>
      <c r="B359" s="51" t="s">
        <v>497</v>
      </c>
      <c r="C359" s="50">
        <v>10</v>
      </c>
      <c r="D359" s="91">
        <f t="shared" si="191"/>
        <v>294</v>
      </c>
      <c r="E359" s="50">
        <v>6</v>
      </c>
      <c r="F359" s="50">
        <v>3</v>
      </c>
      <c r="G359" s="52">
        <f t="shared" si="192"/>
        <v>1050</v>
      </c>
      <c r="H359" s="56">
        <f t="shared" si="202"/>
        <v>1050</v>
      </c>
      <c r="I359" s="56">
        <f t="shared" si="202"/>
        <v>1260</v>
      </c>
      <c r="J359" s="56">
        <f t="shared" si="202"/>
        <v>1470</v>
      </c>
      <c r="K359" s="56">
        <f t="shared" si="202"/>
        <v>1680</v>
      </c>
      <c r="L359" s="53"/>
      <c r="M359" s="54"/>
      <c r="N359" s="80">
        <f t="shared" si="197"/>
        <v>10500</v>
      </c>
      <c r="O359" s="55" t="s">
        <v>4</v>
      </c>
      <c r="P359" s="55">
        <v>40</v>
      </c>
      <c r="Q359" s="56">
        <f t="shared" si="201"/>
        <v>340</v>
      </c>
      <c r="R359" s="56">
        <f t="shared" si="198"/>
        <v>2</v>
      </c>
      <c r="S359" s="56">
        <f t="shared" si="194"/>
        <v>420</v>
      </c>
      <c r="T359" s="57">
        <v>1</v>
      </c>
      <c r="U359" s="56">
        <f t="shared" si="195"/>
        <v>52</v>
      </c>
      <c r="V359" s="56">
        <f t="shared" si="203"/>
        <v>63</v>
      </c>
      <c r="W359" s="56">
        <f t="shared" si="204"/>
        <v>73</v>
      </c>
      <c r="X359" s="56">
        <f t="shared" si="205"/>
        <v>84</v>
      </c>
      <c r="Y359" s="57">
        <v>0.75</v>
      </c>
      <c r="Z359" s="56">
        <v>4</v>
      </c>
      <c r="AA359" s="56">
        <f t="shared" si="199"/>
        <v>450</v>
      </c>
      <c r="AB359" s="62">
        <v>2.25</v>
      </c>
      <c r="AC359" s="56">
        <f t="shared" si="200"/>
        <v>900</v>
      </c>
      <c r="AD359" s="62">
        <v>1.8</v>
      </c>
    </row>
    <row r="360" spans="1:30" x14ac:dyDescent="0.3">
      <c r="A360" s="51">
        <v>8059</v>
      </c>
      <c r="B360" s="51" t="s">
        <v>498</v>
      </c>
      <c r="C360" s="50">
        <v>10</v>
      </c>
      <c r="D360" s="91">
        <f t="shared" si="191"/>
        <v>296</v>
      </c>
      <c r="E360" s="50">
        <v>6</v>
      </c>
      <c r="F360" s="50">
        <v>3</v>
      </c>
      <c r="G360" s="52">
        <f t="shared" si="192"/>
        <v>1060</v>
      </c>
      <c r="H360" s="56">
        <f t="shared" si="202"/>
        <v>1060</v>
      </c>
      <c r="I360" s="56">
        <f t="shared" si="202"/>
        <v>1272</v>
      </c>
      <c r="J360" s="56">
        <f t="shared" si="202"/>
        <v>1484</v>
      </c>
      <c r="K360" s="56">
        <f t="shared" si="202"/>
        <v>1696</v>
      </c>
      <c r="L360" s="53"/>
      <c r="M360" s="54"/>
      <c r="N360" s="80">
        <f t="shared" si="197"/>
        <v>10600</v>
      </c>
      <c r="O360" s="55" t="s">
        <v>4</v>
      </c>
      <c r="P360" s="55">
        <v>42</v>
      </c>
      <c r="Q360" s="56">
        <f t="shared" si="201"/>
        <v>340</v>
      </c>
      <c r="R360" s="56">
        <f t="shared" si="198"/>
        <v>2</v>
      </c>
      <c r="S360" s="56">
        <f t="shared" si="194"/>
        <v>424</v>
      </c>
      <c r="T360" s="57">
        <v>1</v>
      </c>
      <c r="U360" s="56">
        <f t="shared" si="195"/>
        <v>53</v>
      </c>
      <c r="V360" s="56">
        <f t="shared" si="203"/>
        <v>63</v>
      </c>
      <c r="W360" s="56">
        <f t="shared" si="204"/>
        <v>74</v>
      </c>
      <c r="X360" s="56">
        <f t="shared" si="205"/>
        <v>84</v>
      </c>
      <c r="Y360" s="57">
        <v>0.75</v>
      </c>
      <c r="Z360" s="56">
        <v>4</v>
      </c>
      <c r="AA360" s="56">
        <f t="shared" si="199"/>
        <v>450</v>
      </c>
      <c r="AB360" s="62">
        <v>2.25</v>
      </c>
      <c r="AC360" s="56">
        <f t="shared" si="200"/>
        <v>900</v>
      </c>
      <c r="AD360" s="62">
        <v>1.8</v>
      </c>
    </row>
    <row r="361" spans="1:30" x14ac:dyDescent="0.3">
      <c r="A361" s="65">
        <v>8060</v>
      </c>
      <c r="B361" s="65" t="s">
        <v>499</v>
      </c>
      <c r="C361" s="64">
        <v>10</v>
      </c>
      <c r="D361" s="92">
        <f t="shared" si="191"/>
        <v>299</v>
      </c>
      <c r="E361" s="64">
        <v>6</v>
      </c>
      <c r="F361" s="64">
        <v>3</v>
      </c>
      <c r="G361" s="70">
        <f t="shared" si="192"/>
        <v>1070</v>
      </c>
      <c r="H361" s="71">
        <f t="shared" si="202"/>
        <v>1070</v>
      </c>
      <c r="I361" s="71">
        <f t="shared" si="202"/>
        <v>1284</v>
      </c>
      <c r="J361" s="71">
        <f t="shared" si="202"/>
        <v>1498</v>
      </c>
      <c r="K361" s="71">
        <f t="shared" si="202"/>
        <v>1712</v>
      </c>
      <c r="L361" s="66"/>
      <c r="M361" s="67"/>
      <c r="N361" s="81">
        <f t="shared" si="197"/>
        <v>10700</v>
      </c>
      <c r="O361" s="68" t="s">
        <v>4</v>
      </c>
      <c r="P361" s="68">
        <v>44</v>
      </c>
      <c r="Q361" s="71">
        <f t="shared" si="201"/>
        <v>340</v>
      </c>
      <c r="R361" s="71">
        <f t="shared" si="198"/>
        <v>2</v>
      </c>
      <c r="S361" s="71">
        <f t="shared" si="194"/>
        <v>428</v>
      </c>
      <c r="T361" s="69">
        <v>1</v>
      </c>
      <c r="U361" s="71">
        <f t="shared" si="195"/>
        <v>53</v>
      </c>
      <c r="V361" s="71">
        <f t="shared" si="203"/>
        <v>64</v>
      </c>
      <c r="W361" s="71">
        <f t="shared" si="204"/>
        <v>74</v>
      </c>
      <c r="X361" s="71">
        <f t="shared" si="205"/>
        <v>85</v>
      </c>
      <c r="Y361" s="69">
        <v>0.75</v>
      </c>
      <c r="Z361" s="71">
        <v>5</v>
      </c>
      <c r="AA361" s="71">
        <f t="shared" si="199"/>
        <v>843</v>
      </c>
      <c r="AB361" s="62">
        <v>3.375</v>
      </c>
      <c r="AC361" s="71">
        <f t="shared" si="200"/>
        <v>1350</v>
      </c>
      <c r="AD361" s="62">
        <v>2.7</v>
      </c>
    </row>
    <row r="362" spans="1:30" x14ac:dyDescent="0.3">
      <c r="A362" s="38">
        <v>8061</v>
      </c>
      <c r="B362" s="38" t="s">
        <v>500</v>
      </c>
      <c r="C362" s="39">
        <v>10</v>
      </c>
      <c r="D362" s="90">
        <f t="shared" si="191"/>
        <v>302</v>
      </c>
      <c r="E362" s="39">
        <v>6</v>
      </c>
      <c r="F362" s="39">
        <v>3</v>
      </c>
      <c r="G362" s="40">
        <f t="shared" si="192"/>
        <v>1080</v>
      </c>
      <c r="H362" s="41">
        <f t="shared" ref="H362:K381" si="206">INT(IFERROR(VLOOKUP(H$1,$AP:$AU,2,FALSE)*$G362,0))</f>
        <v>1080</v>
      </c>
      <c r="I362" s="41">
        <f t="shared" si="206"/>
        <v>1296</v>
      </c>
      <c r="J362" s="41">
        <f t="shared" si="206"/>
        <v>1512</v>
      </c>
      <c r="K362" s="41">
        <f t="shared" si="206"/>
        <v>1728</v>
      </c>
      <c r="L362" s="42"/>
      <c r="M362" s="43"/>
      <c r="N362" s="79">
        <f t="shared" si="197"/>
        <v>10800</v>
      </c>
      <c r="O362" s="44" t="s">
        <v>4</v>
      </c>
      <c r="P362" s="44">
        <v>46</v>
      </c>
      <c r="Q362" s="45">
        <f t="shared" si="201"/>
        <v>340</v>
      </c>
      <c r="R362" s="45">
        <f t="shared" si="198"/>
        <v>2</v>
      </c>
      <c r="S362" s="45">
        <f t="shared" si="194"/>
        <v>432</v>
      </c>
      <c r="T362" s="46">
        <v>1</v>
      </c>
      <c r="U362" s="45">
        <f t="shared" si="195"/>
        <v>50</v>
      </c>
      <c r="V362" s="45">
        <f t="shared" si="203"/>
        <v>60</v>
      </c>
      <c r="W362" s="45">
        <f t="shared" si="204"/>
        <v>70</v>
      </c>
      <c r="X362" s="45">
        <f t="shared" si="205"/>
        <v>80</v>
      </c>
      <c r="Y362" s="46">
        <v>0.7</v>
      </c>
      <c r="Z362" s="45">
        <v>4</v>
      </c>
      <c r="AA362" s="45">
        <f t="shared" si="199"/>
        <v>480</v>
      </c>
      <c r="AB362" s="62">
        <v>2.4000000000000004</v>
      </c>
      <c r="AC362" s="45">
        <f t="shared" si="200"/>
        <v>900</v>
      </c>
      <c r="AD362" s="62">
        <v>1.8</v>
      </c>
    </row>
    <row r="363" spans="1:30" x14ac:dyDescent="0.3">
      <c r="A363" s="51">
        <v>8062</v>
      </c>
      <c r="B363" s="51" t="s">
        <v>501</v>
      </c>
      <c r="C363" s="50">
        <v>10</v>
      </c>
      <c r="D363" s="91">
        <f t="shared" si="191"/>
        <v>305</v>
      </c>
      <c r="E363" s="50">
        <v>6</v>
      </c>
      <c r="F363" s="50">
        <v>3</v>
      </c>
      <c r="G363" s="52">
        <f t="shared" si="192"/>
        <v>1090</v>
      </c>
      <c r="H363" s="56">
        <f t="shared" si="206"/>
        <v>1090</v>
      </c>
      <c r="I363" s="56">
        <f t="shared" si="206"/>
        <v>1308</v>
      </c>
      <c r="J363" s="56">
        <f t="shared" si="206"/>
        <v>1526</v>
      </c>
      <c r="K363" s="56">
        <f t="shared" si="206"/>
        <v>1744</v>
      </c>
      <c r="L363" s="53"/>
      <c r="M363" s="54"/>
      <c r="N363" s="80">
        <f t="shared" si="197"/>
        <v>10900</v>
      </c>
      <c r="O363" s="55" t="s">
        <v>4</v>
      </c>
      <c r="P363" s="55">
        <v>48</v>
      </c>
      <c r="Q363" s="56">
        <f t="shared" si="201"/>
        <v>340</v>
      </c>
      <c r="R363" s="56">
        <f t="shared" si="198"/>
        <v>2</v>
      </c>
      <c r="S363" s="56">
        <f t="shared" si="194"/>
        <v>436</v>
      </c>
      <c r="T363" s="57">
        <v>1</v>
      </c>
      <c r="U363" s="56">
        <f t="shared" si="195"/>
        <v>50</v>
      </c>
      <c r="V363" s="56">
        <f t="shared" si="203"/>
        <v>61</v>
      </c>
      <c r="W363" s="56">
        <f t="shared" si="204"/>
        <v>71</v>
      </c>
      <c r="X363" s="56">
        <f t="shared" si="205"/>
        <v>81</v>
      </c>
      <c r="Y363" s="57">
        <v>0.7</v>
      </c>
      <c r="Z363" s="56">
        <v>4</v>
      </c>
      <c r="AA363" s="56">
        <f t="shared" si="199"/>
        <v>480</v>
      </c>
      <c r="AB363" s="62">
        <v>2.4000000000000004</v>
      </c>
      <c r="AC363" s="56">
        <f t="shared" si="200"/>
        <v>900</v>
      </c>
      <c r="AD363" s="62">
        <v>1.8</v>
      </c>
    </row>
    <row r="364" spans="1:30" x14ac:dyDescent="0.3">
      <c r="A364" s="51">
        <v>8063</v>
      </c>
      <c r="B364" s="51" t="s">
        <v>502</v>
      </c>
      <c r="C364" s="50">
        <v>10</v>
      </c>
      <c r="D364" s="91">
        <f t="shared" si="191"/>
        <v>308</v>
      </c>
      <c r="E364" s="50">
        <v>6</v>
      </c>
      <c r="F364" s="50">
        <v>3</v>
      </c>
      <c r="G364" s="52">
        <f t="shared" si="192"/>
        <v>1100</v>
      </c>
      <c r="H364" s="56">
        <f t="shared" si="206"/>
        <v>1100</v>
      </c>
      <c r="I364" s="56">
        <f t="shared" si="206"/>
        <v>1320</v>
      </c>
      <c r="J364" s="56">
        <f t="shared" si="206"/>
        <v>1540</v>
      </c>
      <c r="K364" s="56">
        <f t="shared" si="206"/>
        <v>1760</v>
      </c>
      <c r="L364" s="53"/>
      <c r="M364" s="54"/>
      <c r="N364" s="80">
        <f t="shared" si="197"/>
        <v>11000</v>
      </c>
      <c r="O364" s="55" t="s">
        <v>4</v>
      </c>
      <c r="P364" s="55">
        <v>50</v>
      </c>
      <c r="Q364" s="56">
        <f t="shared" si="201"/>
        <v>340</v>
      </c>
      <c r="R364" s="56">
        <f t="shared" si="198"/>
        <v>2</v>
      </c>
      <c r="S364" s="56">
        <f t="shared" si="194"/>
        <v>440</v>
      </c>
      <c r="T364" s="57">
        <v>1</v>
      </c>
      <c r="U364" s="56">
        <f t="shared" si="195"/>
        <v>51</v>
      </c>
      <c r="V364" s="56">
        <f t="shared" si="203"/>
        <v>61</v>
      </c>
      <c r="W364" s="56">
        <f t="shared" si="204"/>
        <v>71</v>
      </c>
      <c r="X364" s="56">
        <f t="shared" si="205"/>
        <v>82</v>
      </c>
      <c r="Y364" s="57">
        <v>0.7</v>
      </c>
      <c r="Z364" s="56">
        <v>4</v>
      </c>
      <c r="AA364" s="56">
        <f t="shared" si="199"/>
        <v>480</v>
      </c>
      <c r="AB364" s="62">
        <v>2.4000000000000004</v>
      </c>
      <c r="AC364" s="56">
        <f t="shared" si="200"/>
        <v>900</v>
      </c>
      <c r="AD364" s="62">
        <v>1.8</v>
      </c>
    </row>
    <row r="365" spans="1:30" x14ac:dyDescent="0.3">
      <c r="A365" s="51">
        <v>8064</v>
      </c>
      <c r="B365" s="51" t="s">
        <v>503</v>
      </c>
      <c r="C365" s="50">
        <v>10</v>
      </c>
      <c r="D365" s="91">
        <f t="shared" si="191"/>
        <v>310</v>
      </c>
      <c r="E365" s="50">
        <v>6</v>
      </c>
      <c r="F365" s="50">
        <v>3</v>
      </c>
      <c r="G365" s="52">
        <f t="shared" si="192"/>
        <v>1110</v>
      </c>
      <c r="H365" s="56">
        <f t="shared" si="206"/>
        <v>1110</v>
      </c>
      <c r="I365" s="56">
        <f t="shared" si="206"/>
        <v>1332</v>
      </c>
      <c r="J365" s="56">
        <f t="shared" si="206"/>
        <v>1554</v>
      </c>
      <c r="K365" s="56">
        <f t="shared" si="206"/>
        <v>1776</v>
      </c>
      <c r="L365" s="53"/>
      <c r="M365" s="54"/>
      <c r="N365" s="80">
        <f t="shared" si="197"/>
        <v>11100</v>
      </c>
      <c r="O365" s="55" t="s">
        <v>4</v>
      </c>
      <c r="P365" s="55">
        <v>52</v>
      </c>
      <c r="Q365" s="56">
        <f t="shared" si="201"/>
        <v>340</v>
      </c>
      <c r="R365" s="56">
        <f t="shared" si="198"/>
        <v>2</v>
      </c>
      <c r="S365" s="56">
        <f t="shared" si="194"/>
        <v>444</v>
      </c>
      <c r="T365" s="57">
        <v>1</v>
      </c>
      <c r="U365" s="56">
        <f t="shared" si="195"/>
        <v>51</v>
      </c>
      <c r="V365" s="56">
        <f t="shared" si="203"/>
        <v>62</v>
      </c>
      <c r="W365" s="56">
        <f t="shared" si="204"/>
        <v>72</v>
      </c>
      <c r="X365" s="56">
        <f t="shared" si="205"/>
        <v>82</v>
      </c>
      <c r="Y365" s="57">
        <v>0.7</v>
      </c>
      <c r="Z365" s="56">
        <v>4</v>
      </c>
      <c r="AA365" s="56">
        <f t="shared" si="199"/>
        <v>480</v>
      </c>
      <c r="AB365" s="62">
        <v>2.4000000000000004</v>
      </c>
      <c r="AC365" s="56">
        <f t="shared" si="200"/>
        <v>900</v>
      </c>
      <c r="AD365" s="62">
        <v>1.8</v>
      </c>
    </row>
    <row r="366" spans="1:30" x14ac:dyDescent="0.3">
      <c r="A366" s="51">
        <v>8065</v>
      </c>
      <c r="B366" s="51" t="s">
        <v>504</v>
      </c>
      <c r="C366" s="50">
        <v>10</v>
      </c>
      <c r="D366" s="91">
        <f t="shared" si="191"/>
        <v>313</v>
      </c>
      <c r="E366" s="50">
        <v>6</v>
      </c>
      <c r="F366" s="50">
        <v>3</v>
      </c>
      <c r="G366" s="52">
        <f t="shared" si="192"/>
        <v>1120</v>
      </c>
      <c r="H366" s="56">
        <f t="shared" si="206"/>
        <v>1120</v>
      </c>
      <c r="I366" s="56">
        <f t="shared" si="206"/>
        <v>1344</v>
      </c>
      <c r="J366" s="56">
        <f t="shared" si="206"/>
        <v>1568</v>
      </c>
      <c r="K366" s="56">
        <f t="shared" si="206"/>
        <v>1792</v>
      </c>
      <c r="L366" s="53"/>
      <c r="M366" s="54"/>
      <c r="N366" s="80">
        <f t="shared" si="197"/>
        <v>11200</v>
      </c>
      <c r="O366" s="55" t="s">
        <v>4</v>
      </c>
      <c r="P366" s="55">
        <v>54</v>
      </c>
      <c r="Q366" s="56">
        <f t="shared" si="201"/>
        <v>340</v>
      </c>
      <c r="R366" s="56">
        <f t="shared" si="198"/>
        <v>2</v>
      </c>
      <c r="S366" s="56">
        <f t="shared" si="194"/>
        <v>448</v>
      </c>
      <c r="T366" s="57">
        <v>1</v>
      </c>
      <c r="U366" s="56">
        <f t="shared" si="195"/>
        <v>52</v>
      </c>
      <c r="V366" s="56">
        <f t="shared" si="203"/>
        <v>62</v>
      </c>
      <c r="W366" s="56">
        <f t="shared" si="204"/>
        <v>73</v>
      </c>
      <c r="X366" s="56">
        <f t="shared" si="205"/>
        <v>83</v>
      </c>
      <c r="Y366" s="57">
        <v>0.7</v>
      </c>
      <c r="Z366" s="56">
        <v>4</v>
      </c>
      <c r="AA366" s="56">
        <f t="shared" si="199"/>
        <v>480</v>
      </c>
      <c r="AB366" s="62">
        <v>2.4000000000000004</v>
      </c>
      <c r="AC366" s="56">
        <f t="shared" si="200"/>
        <v>900</v>
      </c>
      <c r="AD366" s="62">
        <v>1.8</v>
      </c>
    </row>
    <row r="367" spans="1:30" x14ac:dyDescent="0.3">
      <c r="A367" s="51">
        <v>8066</v>
      </c>
      <c r="B367" s="51" t="s">
        <v>505</v>
      </c>
      <c r="C367" s="50">
        <v>10</v>
      </c>
      <c r="D367" s="91">
        <f t="shared" si="191"/>
        <v>316</v>
      </c>
      <c r="E367" s="50">
        <v>6</v>
      </c>
      <c r="F367" s="50">
        <v>3</v>
      </c>
      <c r="G367" s="52">
        <f t="shared" si="192"/>
        <v>1130</v>
      </c>
      <c r="H367" s="56">
        <f t="shared" si="206"/>
        <v>1130</v>
      </c>
      <c r="I367" s="56">
        <f t="shared" si="206"/>
        <v>1356</v>
      </c>
      <c r="J367" s="56">
        <f t="shared" si="206"/>
        <v>1582</v>
      </c>
      <c r="K367" s="56">
        <f t="shared" si="206"/>
        <v>1808</v>
      </c>
      <c r="L367" s="53"/>
      <c r="M367" s="54"/>
      <c r="N367" s="80">
        <f t="shared" si="197"/>
        <v>11300</v>
      </c>
      <c r="O367" s="55" t="s">
        <v>4</v>
      </c>
      <c r="P367" s="55">
        <v>56</v>
      </c>
      <c r="Q367" s="56">
        <f t="shared" ref="Q367:Q398" si="207">HLOOKUP(O367,$AG$1:$AN$3,2,FALSE)</f>
        <v>340</v>
      </c>
      <c r="R367" s="56">
        <f t="shared" si="198"/>
        <v>2</v>
      </c>
      <c r="S367" s="56">
        <f t="shared" ref="S367:S443" si="208">INT((Q367+(P367*R367))*T367)</f>
        <v>452</v>
      </c>
      <c r="T367" s="57">
        <v>1</v>
      </c>
      <c r="U367" s="56">
        <f t="shared" si="195"/>
        <v>52</v>
      </c>
      <c r="V367" s="56">
        <f t="shared" si="203"/>
        <v>63</v>
      </c>
      <c r="W367" s="56">
        <f t="shared" si="204"/>
        <v>73</v>
      </c>
      <c r="X367" s="56">
        <f t="shared" si="205"/>
        <v>84</v>
      </c>
      <c r="Y367" s="57">
        <v>0.7</v>
      </c>
      <c r="Z367" s="56">
        <v>4</v>
      </c>
      <c r="AA367" s="56">
        <f t="shared" si="199"/>
        <v>480</v>
      </c>
      <c r="AB367" s="62">
        <v>2.4000000000000004</v>
      </c>
      <c r="AC367" s="56">
        <f t="shared" si="200"/>
        <v>900</v>
      </c>
      <c r="AD367" s="62">
        <v>1.8</v>
      </c>
    </row>
    <row r="368" spans="1:30" x14ac:dyDescent="0.3">
      <c r="A368" s="51">
        <v>8067</v>
      </c>
      <c r="B368" s="51" t="s">
        <v>506</v>
      </c>
      <c r="C368" s="50">
        <v>10</v>
      </c>
      <c r="D368" s="91">
        <f t="shared" si="191"/>
        <v>319</v>
      </c>
      <c r="E368" s="50">
        <v>6</v>
      </c>
      <c r="F368" s="50">
        <v>3</v>
      </c>
      <c r="G368" s="52">
        <f t="shared" si="192"/>
        <v>1140</v>
      </c>
      <c r="H368" s="56">
        <f t="shared" si="206"/>
        <v>1140</v>
      </c>
      <c r="I368" s="56">
        <f t="shared" si="206"/>
        <v>1368</v>
      </c>
      <c r="J368" s="56">
        <f t="shared" si="206"/>
        <v>1596</v>
      </c>
      <c r="K368" s="56">
        <f t="shared" si="206"/>
        <v>1824</v>
      </c>
      <c r="L368" s="53"/>
      <c r="M368" s="54"/>
      <c r="N368" s="80">
        <f t="shared" si="197"/>
        <v>11400</v>
      </c>
      <c r="O368" s="55" t="s">
        <v>4</v>
      </c>
      <c r="P368" s="55">
        <v>58</v>
      </c>
      <c r="Q368" s="56">
        <f t="shared" si="207"/>
        <v>340</v>
      </c>
      <c r="R368" s="56">
        <f t="shared" si="198"/>
        <v>2</v>
      </c>
      <c r="S368" s="56">
        <f t="shared" si="208"/>
        <v>456</v>
      </c>
      <c r="T368" s="57">
        <v>1</v>
      </c>
      <c r="U368" s="56">
        <f t="shared" si="195"/>
        <v>53</v>
      </c>
      <c r="V368" s="56">
        <f t="shared" si="203"/>
        <v>63</v>
      </c>
      <c r="W368" s="56">
        <f t="shared" si="204"/>
        <v>74</v>
      </c>
      <c r="X368" s="56">
        <f t="shared" si="205"/>
        <v>85</v>
      </c>
      <c r="Y368" s="57">
        <v>0.7</v>
      </c>
      <c r="Z368" s="56">
        <v>4</v>
      </c>
      <c r="AA368" s="56">
        <f t="shared" si="199"/>
        <v>480</v>
      </c>
      <c r="AB368" s="62">
        <v>2.4000000000000004</v>
      </c>
      <c r="AC368" s="56">
        <f t="shared" si="200"/>
        <v>900</v>
      </c>
      <c r="AD368" s="62">
        <v>1.8</v>
      </c>
    </row>
    <row r="369" spans="1:30" x14ac:dyDescent="0.3">
      <c r="A369" s="51">
        <v>8068</v>
      </c>
      <c r="B369" s="51" t="s">
        <v>507</v>
      </c>
      <c r="C369" s="50">
        <v>10</v>
      </c>
      <c r="D369" s="91">
        <f t="shared" si="191"/>
        <v>322</v>
      </c>
      <c r="E369" s="50">
        <v>6</v>
      </c>
      <c r="F369" s="50">
        <v>3</v>
      </c>
      <c r="G369" s="52">
        <f t="shared" si="192"/>
        <v>1150</v>
      </c>
      <c r="H369" s="56">
        <f t="shared" si="206"/>
        <v>1150</v>
      </c>
      <c r="I369" s="56">
        <f t="shared" si="206"/>
        <v>1380</v>
      </c>
      <c r="J369" s="56">
        <f t="shared" si="206"/>
        <v>1610</v>
      </c>
      <c r="K369" s="56">
        <f t="shared" si="206"/>
        <v>1840</v>
      </c>
      <c r="L369" s="53"/>
      <c r="M369" s="54"/>
      <c r="N369" s="80">
        <f t="shared" si="197"/>
        <v>11500</v>
      </c>
      <c r="O369" s="55" t="s">
        <v>4</v>
      </c>
      <c r="P369" s="55">
        <v>60</v>
      </c>
      <c r="Q369" s="56">
        <f t="shared" si="207"/>
        <v>340</v>
      </c>
      <c r="R369" s="56">
        <f t="shared" si="198"/>
        <v>2</v>
      </c>
      <c r="S369" s="56">
        <f t="shared" si="208"/>
        <v>460</v>
      </c>
      <c r="T369" s="57">
        <v>1</v>
      </c>
      <c r="U369" s="56">
        <f t="shared" si="195"/>
        <v>53</v>
      </c>
      <c r="V369" s="56">
        <f t="shared" si="203"/>
        <v>64</v>
      </c>
      <c r="W369" s="56">
        <f t="shared" si="204"/>
        <v>75</v>
      </c>
      <c r="X369" s="56">
        <f t="shared" si="205"/>
        <v>85</v>
      </c>
      <c r="Y369" s="57">
        <v>0.7</v>
      </c>
      <c r="Z369" s="56">
        <v>4</v>
      </c>
      <c r="AA369" s="56">
        <f t="shared" si="199"/>
        <v>480</v>
      </c>
      <c r="AB369" s="62">
        <v>2.4000000000000004</v>
      </c>
      <c r="AC369" s="56">
        <f t="shared" si="200"/>
        <v>900</v>
      </c>
      <c r="AD369" s="62">
        <v>1.8</v>
      </c>
    </row>
    <row r="370" spans="1:30" x14ac:dyDescent="0.3">
      <c r="A370" s="51">
        <v>8069</v>
      </c>
      <c r="B370" s="51" t="s">
        <v>508</v>
      </c>
      <c r="C370" s="50">
        <v>10</v>
      </c>
      <c r="D370" s="91">
        <f t="shared" si="191"/>
        <v>324</v>
      </c>
      <c r="E370" s="50">
        <v>6</v>
      </c>
      <c r="F370" s="50">
        <v>3</v>
      </c>
      <c r="G370" s="52">
        <f t="shared" si="192"/>
        <v>1160</v>
      </c>
      <c r="H370" s="56">
        <f t="shared" si="206"/>
        <v>1160</v>
      </c>
      <c r="I370" s="56">
        <f t="shared" si="206"/>
        <v>1392</v>
      </c>
      <c r="J370" s="56">
        <f t="shared" si="206"/>
        <v>1624</v>
      </c>
      <c r="K370" s="56">
        <f t="shared" si="206"/>
        <v>1856</v>
      </c>
      <c r="L370" s="53"/>
      <c r="M370" s="54"/>
      <c r="N370" s="80">
        <f t="shared" si="197"/>
        <v>11600</v>
      </c>
      <c r="O370" s="55" t="s">
        <v>4</v>
      </c>
      <c r="P370" s="55">
        <v>62</v>
      </c>
      <c r="Q370" s="56">
        <f t="shared" si="207"/>
        <v>340</v>
      </c>
      <c r="R370" s="56">
        <f t="shared" si="198"/>
        <v>2</v>
      </c>
      <c r="S370" s="56">
        <f t="shared" si="208"/>
        <v>464</v>
      </c>
      <c r="T370" s="57">
        <v>1</v>
      </c>
      <c r="U370" s="56">
        <f t="shared" si="195"/>
        <v>54</v>
      </c>
      <c r="V370" s="56">
        <f t="shared" si="203"/>
        <v>64</v>
      </c>
      <c r="W370" s="56">
        <f t="shared" si="204"/>
        <v>75</v>
      </c>
      <c r="X370" s="56">
        <f t="shared" si="205"/>
        <v>86</v>
      </c>
      <c r="Y370" s="57">
        <v>0.7</v>
      </c>
      <c r="Z370" s="56">
        <v>4</v>
      </c>
      <c r="AA370" s="56">
        <f t="shared" si="199"/>
        <v>480</v>
      </c>
      <c r="AB370" s="62">
        <v>2.4000000000000004</v>
      </c>
      <c r="AC370" s="56">
        <f t="shared" si="200"/>
        <v>900</v>
      </c>
      <c r="AD370" s="62">
        <v>1.8</v>
      </c>
    </row>
    <row r="371" spans="1:30" x14ac:dyDescent="0.3">
      <c r="A371" s="65">
        <v>8070</v>
      </c>
      <c r="B371" s="65" t="s">
        <v>509</v>
      </c>
      <c r="C371" s="64">
        <v>10</v>
      </c>
      <c r="D371" s="92">
        <f t="shared" si="191"/>
        <v>327</v>
      </c>
      <c r="E371" s="64">
        <v>6</v>
      </c>
      <c r="F371" s="64">
        <v>3</v>
      </c>
      <c r="G371" s="70">
        <f t="shared" si="192"/>
        <v>1170</v>
      </c>
      <c r="H371" s="71">
        <f t="shared" si="206"/>
        <v>1170</v>
      </c>
      <c r="I371" s="71">
        <f t="shared" si="206"/>
        <v>1404</v>
      </c>
      <c r="J371" s="71">
        <f t="shared" si="206"/>
        <v>1638</v>
      </c>
      <c r="K371" s="71">
        <f t="shared" si="206"/>
        <v>1872</v>
      </c>
      <c r="L371" s="66"/>
      <c r="M371" s="67"/>
      <c r="N371" s="81">
        <f t="shared" si="197"/>
        <v>11700</v>
      </c>
      <c r="O371" s="68" t="s">
        <v>4</v>
      </c>
      <c r="P371" s="68">
        <v>64</v>
      </c>
      <c r="Q371" s="71">
        <f t="shared" si="207"/>
        <v>340</v>
      </c>
      <c r="R371" s="71">
        <f t="shared" si="198"/>
        <v>2</v>
      </c>
      <c r="S371" s="71">
        <f t="shared" si="208"/>
        <v>468</v>
      </c>
      <c r="T371" s="69">
        <v>1</v>
      </c>
      <c r="U371" s="71">
        <f t="shared" si="195"/>
        <v>54</v>
      </c>
      <c r="V371" s="71">
        <f t="shared" si="203"/>
        <v>65</v>
      </c>
      <c r="W371" s="71">
        <f t="shared" si="204"/>
        <v>76</v>
      </c>
      <c r="X371" s="71">
        <f t="shared" si="205"/>
        <v>87</v>
      </c>
      <c r="Y371" s="69">
        <v>0.7</v>
      </c>
      <c r="Z371" s="71">
        <v>5</v>
      </c>
      <c r="AA371" s="71">
        <f t="shared" si="199"/>
        <v>900</v>
      </c>
      <c r="AB371" s="62">
        <v>3.6000000000000005</v>
      </c>
      <c r="AC371" s="71">
        <f t="shared" si="200"/>
        <v>1350</v>
      </c>
      <c r="AD371" s="62">
        <v>2.7</v>
      </c>
    </row>
    <row r="372" spans="1:30" x14ac:dyDescent="0.3">
      <c r="A372" s="38">
        <v>8071</v>
      </c>
      <c r="B372" s="38" t="s">
        <v>510</v>
      </c>
      <c r="C372" s="39">
        <v>11</v>
      </c>
      <c r="D372" s="90">
        <f t="shared" si="191"/>
        <v>330</v>
      </c>
      <c r="E372" s="39">
        <v>6</v>
      </c>
      <c r="F372" s="39">
        <v>3</v>
      </c>
      <c r="G372" s="40">
        <f t="shared" si="192"/>
        <v>1180</v>
      </c>
      <c r="H372" s="41">
        <f t="shared" si="206"/>
        <v>1180</v>
      </c>
      <c r="I372" s="41">
        <f t="shared" si="206"/>
        <v>1416</v>
      </c>
      <c r="J372" s="41">
        <f t="shared" si="206"/>
        <v>1652</v>
      </c>
      <c r="K372" s="41">
        <f t="shared" si="206"/>
        <v>1888</v>
      </c>
      <c r="L372" s="42"/>
      <c r="M372" s="43"/>
      <c r="N372" s="79">
        <f t="shared" si="197"/>
        <v>12980</v>
      </c>
      <c r="O372" s="44" t="s">
        <v>4</v>
      </c>
      <c r="P372" s="44">
        <v>66</v>
      </c>
      <c r="Q372" s="45">
        <f t="shared" si="207"/>
        <v>340</v>
      </c>
      <c r="R372" s="45">
        <f t="shared" si="198"/>
        <v>2</v>
      </c>
      <c r="S372" s="45">
        <f t="shared" si="208"/>
        <v>472</v>
      </c>
      <c r="T372" s="46">
        <v>1</v>
      </c>
      <c r="U372" s="45">
        <f t="shared" si="195"/>
        <v>51</v>
      </c>
      <c r="V372" s="45">
        <f t="shared" si="203"/>
        <v>61</v>
      </c>
      <c r="W372" s="45">
        <f t="shared" si="204"/>
        <v>71</v>
      </c>
      <c r="X372" s="45">
        <f t="shared" si="205"/>
        <v>81</v>
      </c>
      <c r="Y372" s="46">
        <v>0.65</v>
      </c>
      <c r="Z372" s="45">
        <v>4</v>
      </c>
      <c r="AA372" s="45">
        <f t="shared" si="199"/>
        <v>561</v>
      </c>
      <c r="AB372" s="62">
        <v>2.5499999999999998</v>
      </c>
      <c r="AC372" s="45">
        <f t="shared" si="200"/>
        <v>990</v>
      </c>
      <c r="AD372" s="62">
        <v>1.8</v>
      </c>
    </row>
    <row r="373" spans="1:30" x14ac:dyDescent="0.3">
      <c r="A373" s="51">
        <v>8072</v>
      </c>
      <c r="B373" s="51" t="s">
        <v>512</v>
      </c>
      <c r="C373" s="50">
        <v>11</v>
      </c>
      <c r="D373" s="91">
        <f t="shared" si="191"/>
        <v>333</v>
      </c>
      <c r="E373" s="50">
        <v>6</v>
      </c>
      <c r="F373" s="50">
        <v>3</v>
      </c>
      <c r="G373" s="52">
        <f t="shared" si="192"/>
        <v>1190</v>
      </c>
      <c r="H373" s="56">
        <f t="shared" si="206"/>
        <v>1190</v>
      </c>
      <c r="I373" s="56">
        <f t="shared" si="206"/>
        <v>1428</v>
      </c>
      <c r="J373" s="56">
        <f t="shared" si="206"/>
        <v>1666</v>
      </c>
      <c r="K373" s="56">
        <f t="shared" si="206"/>
        <v>1904</v>
      </c>
      <c r="L373" s="53"/>
      <c r="M373" s="54"/>
      <c r="N373" s="80">
        <f t="shared" si="197"/>
        <v>13090</v>
      </c>
      <c r="O373" s="55" t="s">
        <v>4</v>
      </c>
      <c r="P373" s="55">
        <v>68</v>
      </c>
      <c r="Q373" s="56">
        <f t="shared" si="207"/>
        <v>340</v>
      </c>
      <c r="R373" s="56">
        <f t="shared" si="198"/>
        <v>2</v>
      </c>
      <c r="S373" s="56">
        <f t="shared" si="208"/>
        <v>476</v>
      </c>
      <c r="T373" s="57">
        <v>1</v>
      </c>
      <c r="U373" s="56">
        <f t="shared" si="195"/>
        <v>51</v>
      </c>
      <c r="V373" s="56">
        <f t="shared" si="203"/>
        <v>61</v>
      </c>
      <c r="W373" s="56">
        <f t="shared" si="204"/>
        <v>72</v>
      </c>
      <c r="X373" s="56">
        <f t="shared" si="205"/>
        <v>82</v>
      </c>
      <c r="Y373" s="57">
        <v>0.65</v>
      </c>
      <c r="Z373" s="56">
        <v>4</v>
      </c>
      <c r="AA373" s="56">
        <f t="shared" si="199"/>
        <v>561</v>
      </c>
      <c r="AB373" s="62">
        <v>2.5499999999999998</v>
      </c>
      <c r="AC373" s="56">
        <f t="shared" si="200"/>
        <v>990</v>
      </c>
      <c r="AD373" s="62">
        <v>1.8</v>
      </c>
    </row>
    <row r="374" spans="1:30" x14ac:dyDescent="0.3">
      <c r="A374" s="51">
        <v>8073</v>
      </c>
      <c r="B374" s="51" t="s">
        <v>513</v>
      </c>
      <c r="C374" s="50">
        <v>11</v>
      </c>
      <c r="D374" s="91">
        <f t="shared" si="191"/>
        <v>336</v>
      </c>
      <c r="E374" s="50">
        <v>6</v>
      </c>
      <c r="F374" s="50">
        <v>3</v>
      </c>
      <c r="G374" s="52">
        <f t="shared" si="192"/>
        <v>1200</v>
      </c>
      <c r="H374" s="56">
        <f t="shared" si="206"/>
        <v>1200</v>
      </c>
      <c r="I374" s="56">
        <f t="shared" si="206"/>
        <v>1440</v>
      </c>
      <c r="J374" s="56">
        <f t="shared" si="206"/>
        <v>1680</v>
      </c>
      <c r="K374" s="56">
        <f t="shared" si="206"/>
        <v>1920</v>
      </c>
      <c r="L374" s="53"/>
      <c r="M374" s="54"/>
      <c r="N374" s="80">
        <f t="shared" si="197"/>
        <v>13200</v>
      </c>
      <c r="O374" s="55" t="s">
        <v>4</v>
      </c>
      <c r="P374" s="55">
        <v>70</v>
      </c>
      <c r="Q374" s="56">
        <f t="shared" si="207"/>
        <v>340</v>
      </c>
      <c r="R374" s="56">
        <f t="shared" si="198"/>
        <v>2</v>
      </c>
      <c r="S374" s="56">
        <f t="shared" si="208"/>
        <v>480</v>
      </c>
      <c r="T374" s="57">
        <v>1</v>
      </c>
      <c r="U374" s="56">
        <f t="shared" si="195"/>
        <v>52</v>
      </c>
      <c r="V374" s="56">
        <f t="shared" si="203"/>
        <v>62</v>
      </c>
      <c r="W374" s="56">
        <f t="shared" si="204"/>
        <v>72</v>
      </c>
      <c r="X374" s="56">
        <f t="shared" si="205"/>
        <v>83</v>
      </c>
      <c r="Y374" s="57">
        <v>0.65</v>
      </c>
      <c r="Z374" s="56">
        <v>4</v>
      </c>
      <c r="AA374" s="56">
        <f t="shared" si="199"/>
        <v>561</v>
      </c>
      <c r="AB374" s="62">
        <v>2.5499999999999998</v>
      </c>
      <c r="AC374" s="56">
        <f t="shared" si="200"/>
        <v>990</v>
      </c>
      <c r="AD374" s="62">
        <v>1.8</v>
      </c>
    </row>
    <row r="375" spans="1:30" x14ac:dyDescent="0.3">
      <c r="A375" s="51">
        <v>8074</v>
      </c>
      <c r="B375" s="51" t="s">
        <v>514</v>
      </c>
      <c r="C375" s="50">
        <v>11</v>
      </c>
      <c r="D375" s="91">
        <f t="shared" si="191"/>
        <v>338</v>
      </c>
      <c r="E375" s="50">
        <v>6</v>
      </c>
      <c r="F375" s="50">
        <v>3</v>
      </c>
      <c r="G375" s="52">
        <f t="shared" si="192"/>
        <v>1210</v>
      </c>
      <c r="H375" s="56">
        <f t="shared" si="206"/>
        <v>1210</v>
      </c>
      <c r="I375" s="56">
        <f t="shared" si="206"/>
        <v>1452</v>
      </c>
      <c r="J375" s="56">
        <f t="shared" si="206"/>
        <v>1694</v>
      </c>
      <c r="K375" s="56">
        <f t="shared" si="206"/>
        <v>1936</v>
      </c>
      <c r="L375" s="53"/>
      <c r="M375" s="54"/>
      <c r="N375" s="80">
        <f t="shared" si="197"/>
        <v>13310</v>
      </c>
      <c r="O375" s="55" t="s">
        <v>4</v>
      </c>
      <c r="P375" s="55">
        <v>72</v>
      </c>
      <c r="Q375" s="56">
        <f t="shared" si="207"/>
        <v>340</v>
      </c>
      <c r="R375" s="56">
        <f t="shared" si="198"/>
        <v>2</v>
      </c>
      <c r="S375" s="56">
        <f t="shared" si="208"/>
        <v>484</v>
      </c>
      <c r="T375" s="57">
        <v>1</v>
      </c>
      <c r="U375" s="56">
        <f t="shared" si="195"/>
        <v>52</v>
      </c>
      <c r="V375" s="56">
        <f t="shared" si="203"/>
        <v>62</v>
      </c>
      <c r="W375" s="56">
        <f t="shared" si="204"/>
        <v>73</v>
      </c>
      <c r="X375" s="56">
        <f t="shared" si="205"/>
        <v>83</v>
      </c>
      <c r="Y375" s="57">
        <v>0.65</v>
      </c>
      <c r="Z375" s="56">
        <v>4</v>
      </c>
      <c r="AA375" s="56">
        <f t="shared" si="199"/>
        <v>561</v>
      </c>
      <c r="AB375" s="62">
        <v>2.5499999999999998</v>
      </c>
      <c r="AC375" s="56">
        <f t="shared" si="200"/>
        <v>990</v>
      </c>
      <c r="AD375" s="62">
        <v>1.8</v>
      </c>
    </row>
    <row r="376" spans="1:30" x14ac:dyDescent="0.3">
      <c r="A376" s="51">
        <v>8075</v>
      </c>
      <c r="B376" s="51" t="s">
        <v>515</v>
      </c>
      <c r="C376" s="50">
        <v>11</v>
      </c>
      <c r="D376" s="91">
        <f t="shared" si="191"/>
        <v>341</v>
      </c>
      <c r="E376" s="50">
        <v>6</v>
      </c>
      <c r="F376" s="50">
        <v>3</v>
      </c>
      <c r="G376" s="52">
        <f t="shared" si="192"/>
        <v>1220</v>
      </c>
      <c r="H376" s="56">
        <f t="shared" si="206"/>
        <v>1220</v>
      </c>
      <c r="I376" s="56">
        <f t="shared" si="206"/>
        <v>1464</v>
      </c>
      <c r="J376" s="56">
        <f t="shared" si="206"/>
        <v>1708</v>
      </c>
      <c r="K376" s="56">
        <f t="shared" si="206"/>
        <v>1952</v>
      </c>
      <c r="L376" s="53"/>
      <c r="M376" s="54"/>
      <c r="N376" s="80">
        <f t="shared" si="197"/>
        <v>13420</v>
      </c>
      <c r="O376" s="55" t="s">
        <v>4</v>
      </c>
      <c r="P376" s="55">
        <v>74</v>
      </c>
      <c r="Q376" s="56">
        <f t="shared" si="207"/>
        <v>340</v>
      </c>
      <c r="R376" s="56">
        <f t="shared" si="198"/>
        <v>2</v>
      </c>
      <c r="S376" s="56">
        <f t="shared" si="208"/>
        <v>488</v>
      </c>
      <c r="T376" s="57">
        <v>1</v>
      </c>
      <c r="U376" s="56">
        <f t="shared" si="195"/>
        <v>52</v>
      </c>
      <c r="V376" s="56">
        <f t="shared" si="203"/>
        <v>63</v>
      </c>
      <c r="W376" s="56">
        <f t="shared" si="204"/>
        <v>74</v>
      </c>
      <c r="X376" s="56">
        <f t="shared" si="205"/>
        <v>84</v>
      </c>
      <c r="Y376" s="57">
        <v>0.65</v>
      </c>
      <c r="Z376" s="56">
        <v>4</v>
      </c>
      <c r="AA376" s="56">
        <f t="shared" si="199"/>
        <v>561</v>
      </c>
      <c r="AB376" s="62">
        <v>2.5499999999999998</v>
      </c>
      <c r="AC376" s="56">
        <f t="shared" si="200"/>
        <v>990</v>
      </c>
      <c r="AD376" s="62">
        <v>1.8</v>
      </c>
    </row>
    <row r="377" spans="1:30" x14ac:dyDescent="0.3">
      <c r="A377" s="51">
        <v>8076</v>
      </c>
      <c r="B377" s="51" t="s">
        <v>516</v>
      </c>
      <c r="C377" s="50">
        <v>11</v>
      </c>
      <c r="D377" s="91">
        <f t="shared" si="191"/>
        <v>344</v>
      </c>
      <c r="E377" s="50">
        <v>6</v>
      </c>
      <c r="F377" s="50">
        <v>3</v>
      </c>
      <c r="G377" s="52">
        <f t="shared" si="192"/>
        <v>1230</v>
      </c>
      <c r="H377" s="56">
        <f t="shared" si="206"/>
        <v>1230</v>
      </c>
      <c r="I377" s="56">
        <f t="shared" si="206"/>
        <v>1476</v>
      </c>
      <c r="J377" s="56">
        <f t="shared" si="206"/>
        <v>1722</v>
      </c>
      <c r="K377" s="56">
        <f t="shared" si="206"/>
        <v>1968</v>
      </c>
      <c r="L377" s="53"/>
      <c r="M377" s="54"/>
      <c r="N377" s="80">
        <f t="shared" si="197"/>
        <v>13530</v>
      </c>
      <c r="O377" s="55" t="s">
        <v>4</v>
      </c>
      <c r="P377" s="55">
        <v>76</v>
      </c>
      <c r="Q377" s="56">
        <f t="shared" si="207"/>
        <v>340</v>
      </c>
      <c r="R377" s="56">
        <f t="shared" si="198"/>
        <v>2</v>
      </c>
      <c r="S377" s="56">
        <f t="shared" si="208"/>
        <v>492</v>
      </c>
      <c r="T377" s="57">
        <v>1</v>
      </c>
      <c r="U377" s="56">
        <f t="shared" si="195"/>
        <v>53</v>
      </c>
      <c r="V377" s="56">
        <f t="shared" si="203"/>
        <v>63</v>
      </c>
      <c r="W377" s="56">
        <f t="shared" si="204"/>
        <v>74</v>
      </c>
      <c r="X377" s="56">
        <f t="shared" si="205"/>
        <v>85</v>
      </c>
      <c r="Y377" s="57">
        <v>0.65</v>
      </c>
      <c r="Z377" s="56">
        <v>4</v>
      </c>
      <c r="AA377" s="56">
        <f t="shared" si="199"/>
        <v>561</v>
      </c>
      <c r="AB377" s="62">
        <v>2.5499999999999998</v>
      </c>
      <c r="AC377" s="56">
        <f t="shared" si="200"/>
        <v>990</v>
      </c>
      <c r="AD377" s="62">
        <v>1.8</v>
      </c>
    </row>
    <row r="378" spans="1:30" x14ac:dyDescent="0.3">
      <c r="A378" s="51">
        <v>8077</v>
      </c>
      <c r="B378" s="51" t="s">
        <v>517</v>
      </c>
      <c r="C378" s="50">
        <v>11</v>
      </c>
      <c r="D378" s="91">
        <f t="shared" si="191"/>
        <v>305</v>
      </c>
      <c r="E378" s="50">
        <v>6</v>
      </c>
      <c r="F378" s="50">
        <v>3</v>
      </c>
      <c r="G378" s="52">
        <f t="shared" si="192"/>
        <v>1090</v>
      </c>
      <c r="H378" s="56">
        <f t="shared" si="206"/>
        <v>1090</v>
      </c>
      <c r="I378" s="56">
        <f t="shared" si="206"/>
        <v>1308</v>
      </c>
      <c r="J378" s="56">
        <f t="shared" si="206"/>
        <v>1526</v>
      </c>
      <c r="K378" s="56">
        <f t="shared" si="206"/>
        <v>1744</v>
      </c>
      <c r="L378" s="53"/>
      <c r="M378" s="54"/>
      <c r="N378" s="80">
        <f t="shared" si="197"/>
        <v>11990</v>
      </c>
      <c r="O378" s="55" t="s">
        <v>4</v>
      </c>
      <c r="P378" s="55">
        <v>48</v>
      </c>
      <c r="Q378" s="56">
        <f t="shared" si="207"/>
        <v>340</v>
      </c>
      <c r="R378" s="56">
        <f t="shared" si="198"/>
        <v>2</v>
      </c>
      <c r="S378" s="56">
        <f t="shared" si="208"/>
        <v>436</v>
      </c>
      <c r="T378" s="57">
        <v>1</v>
      </c>
      <c r="U378" s="56">
        <f t="shared" si="195"/>
        <v>47</v>
      </c>
      <c r="V378" s="56">
        <f t="shared" si="203"/>
        <v>56</v>
      </c>
      <c r="W378" s="56">
        <f t="shared" si="204"/>
        <v>66</v>
      </c>
      <c r="X378" s="56">
        <f t="shared" si="205"/>
        <v>75</v>
      </c>
      <c r="Y378" s="57">
        <v>0.65</v>
      </c>
      <c r="Z378" s="56">
        <v>4</v>
      </c>
      <c r="AA378" s="56">
        <f t="shared" si="199"/>
        <v>561</v>
      </c>
      <c r="AB378" s="62">
        <v>2.5499999999999998</v>
      </c>
      <c r="AC378" s="56">
        <f t="shared" si="200"/>
        <v>990</v>
      </c>
      <c r="AD378" s="62">
        <v>1.8</v>
      </c>
    </row>
    <row r="379" spans="1:30" x14ac:dyDescent="0.3">
      <c r="A379" s="51">
        <v>8078</v>
      </c>
      <c r="B379" s="51" t="s">
        <v>518</v>
      </c>
      <c r="C379" s="50">
        <v>11</v>
      </c>
      <c r="D379" s="91">
        <f t="shared" si="191"/>
        <v>350</v>
      </c>
      <c r="E379" s="50">
        <v>6</v>
      </c>
      <c r="F379" s="50">
        <v>3</v>
      </c>
      <c r="G379" s="52">
        <f t="shared" si="192"/>
        <v>1250</v>
      </c>
      <c r="H379" s="56">
        <f t="shared" si="206"/>
        <v>1250</v>
      </c>
      <c r="I379" s="56">
        <f t="shared" si="206"/>
        <v>1500</v>
      </c>
      <c r="J379" s="56">
        <f t="shared" si="206"/>
        <v>1750</v>
      </c>
      <c r="K379" s="56">
        <f t="shared" si="206"/>
        <v>2000</v>
      </c>
      <c r="L379" s="53"/>
      <c r="M379" s="54"/>
      <c r="N379" s="80">
        <f t="shared" si="197"/>
        <v>13750</v>
      </c>
      <c r="O379" s="55" t="s">
        <v>4</v>
      </c>
      <c r="P379" s="55">
        <v>80</v>
      </c>
      <c r="Q379" s="56">
        <f t="shared" si="207"/>
        <v>340</v>
      </c>
      <c r="R379" s="56">
        <f t="shared" si="198"/>
        <v>2</v>
      </c>
      <c r="S379" s="56">
        <f t="shared" si="208"/>
        <v>500</v>
      </c>
      <c r="T379" s="57">
        <v>1</v>
      </c>
      <c r="U379" s="56">
        <f t="shared" si="195"/>
        <v>54</v>
      </c>
      <c r="V379" s="56">
        <f t="shared" si="203"/>
        <v>65</v>
      </c>
      <c r="W379" s="56">
        <f t="shared" si="204"/>
        <v>75</v>
      </c>
      <c r="X379" s="56">
        <f t="shared" si="205"/>
        <v>86</v>
      </c>
      <c r="Y379" s="57">
        <v>0.65</v>
      </c>
      <c r="Z379" s="56">
        <v>4</v>
      </c>
      <c r="AA379" s="56">
        <f t="shared" si="199"/>
        <v>561</v>
      </c>
      <c r="AB379" s="62">
        <v>2.5499999999999998</v>
      </c>
      <c r="AC379" s="56">
        <f t="shared" si="200"/>
        <v>990</v>
      </c>
      <c r="AD379" s="62">
        <v>1.8</v>
      </c>
    </row>
    <row r="380" spans="1:30" x14ac:dyDescent="0.3">
      <c r="A380" s="51">
        <v>8079</v>
      </c>
      <c r="B380" s="51" t="s">
        <v>519</v>
      </c>
      <c r="C380" s="50">
        <v>11</v>
      </c>
      <c r="D380" s="91">
        <f t="shared" si="191"/>
        <v>370</v>
      </c>
      <c r="E380" s="50">
        <v>6</v>
      </c>
      <c r="F380" s="50">
        <v>3</v>
      </c>
      <c r="G380" s="52">
        <f t="shared" si="192"/>
        <v>1322</v>
      </c>
      <c r="H380" s="56">
        <f t="shared" si="206"/>
        <v>1322</v>
      </c>
      <c r="I380" s="56">
        <f t="shared" si="206"/>
        <v>1586</v>
      </c>
      <c r="J380" s="56">
        <f t="shared" si="206"/>
        <v>1850</v>
      </c>
      <c r="K380" s="56">
        <f t="shared" si="206"/>
        <v>2115</v>
      </c>
      <c r="L380" s="53"/>
      <c r="M380" s="54"/>
      <c r="N380" s="80">
        <f t="shared" si="197"/>
        <v>14542</v>
      </c>
      <c r="O380" s="55" t="s">
        <v>6</v>
      </c>
      <c r="P380" s="55">
        <v>2</v>
      </c>
      <c r="Q380" s="56">
        <f t="shared" si="207"/>
        <v>374</v>
      </c>
      <c r="R380" s="56">
        <f t="shared" si="198"/>
        <v>2</v>
      </c>
      <c r="S380" s="56">
        <f t="shared" si="208"/>
        <v>529</v>
      </c>
      <c r="T380" s="57">
        <v>1.4</v>
      </c>
      <c r="U380" s="56">
        <f t="shared" si="195"/>
        <v>57</v>
      </c>
      <c r="V380" s="56">
        <f t="shared" si="203"/>
        <v>68</v>
      </c>
      <c r="W380" s="56">
        <f t="shared" si="204"/>
        <v>80</v>
      </c>
      <c r="X380" s="56">
        <f t="shared" si="205"/>
        <v>91</v>
      </c>
      <c r="Y380" s="57">
        <v>0.65</v>
      </c>
      <c r="Z380" s="56">
        <v>4</v>
      </c>
      <c r="AA380" s="56">
        <f t="shared" si="199"/>
        <v>561</v>
      </c>
      <c r="AB380" s="62">
        <v>2.5499999999999998</v>
      </c>
      <c r="AC380" s="56">
        <f t="shared" si="200"/>
        <v>990</v>
      </c>
      <c r="AD380" s="62">
        <v>1.8</v>
      </c>
    </row>
    <row r="381" spans="1:30" x14ac:dyDescent="0.3">
      <c r="A381" s="65">
        <v>8080</v>
      </c>
      <c r="B381" s="65" t="s">
        <v>520</v>
      </c>
      <c r="C381" s="64">
        <v>11</v>
      </c>
      <c r="D381" s="92">
        <f t="shared" si="191"/>
        <v>373</v>
      </c>
      <c r="E381" s="64">
        <v>6</v>
      </c>
      <c r="F381" s="64">
        <v>3</v>
      </c>
      <c r="G381" s="70">
        <f t="shared" si="192"/>
        <v>1335</v>
      </c>
      <c r="H381" s="71">
        <f t="shared" si="206"/>
        <v>1335</v>
      </c>
      <c r="I381" s="71">
        <f t="shared" si="206"/>
        <v>1602</v>
      </c>
      <c r="J381" s="71">
        <f t="shared" si="206"/>
        <v>1869</v>
      </c>
      <c r="K381" s="71">
        <f t="shared" si="206"/>
        <v>2136</v>
      </c>
      <c r="L381" s="66"/>
      <c r="M381" s="67"/>
      <c r="N381" s="81">
        <f t="shared" si="197"/>
        <v>14685</v>
      </c>
      <c r="O381" s="68" t="s">
        <v>6</v>
      </c>
      <c r="P381" s="68">
        <v>4</v>
      </c>
      <c r="Q381" s="71">
        <f t="shared" si="207"/>
        <v>374</v>
      </c>
      <c r="R381" s="71">
        <f t="shared" si="198"/>
        <v>2</v>
      </c>
      <c r="S381" s="71">
        <f t="shared" si="208"/>
        <v>534</v>
      </c>
      <c r="T381" s="69">
        <v>1.4</v>
      </c>
      <c r="U381" s="71">
        <f t="shared" si="195"/>
        <v>57</v>
      </c>
      <c r="V381" s="71">
        <f t="shared" si="203"/>
        <v>69</v>
      </c>
      <c r="W381" s="71">
        <f t="shared" si="204"/>
        <v>80</v>
      </c>
      <c r="X381" s="71">
        <f t="shared" si="205"/>
        <v>92</v>
      </c>
      <c r="Y381" s="69">
        <v>0.65</v>
      </c>
      <c r="Z381" s="71">
        <v>5</v>
      </c>
      <c r="AA381" s="71">
        <f t="shared" si="199"/>
        <v>1051</v>
      </c>
      <c r="AB381" s="62">
        <v>3.8249999999999997</v>
      </c>
      <c r="AC381" s="71">
        <f t="shared" si="200"/>
        <v>1485</v>
      </c>
      <c r="AD381" s="62">
        <v>2.7</v>
      </c>
    </row>
    <row r="382" spans="1:30" x14ac:dyDescent="0.3">
      <c r="A382" s="38">
        <v>8081</v>
      </c>
      <c r="B382" s="38" t="s">
        <v>511</v>
      </c>
      <c r="C382" s="39">
        <v>11</v>
      </c>
      <c r="D382" s="90">
        <f t="shared" si="191"/>
        <v>378</v>
      </c>
      <c r="E382" s="39">
        <v>6</v>
      </c>
      <c r="F382" s="39">
        <v>3</v>
      </c>
      <c r="G382" s="40">
        <f t="shared" si="192"/>
        <v>1350</v>
      </c>
      <c r="H382" s="41">
        <f t="shared" ref="H382:K401" si="209">INT(IFERROR(VLOOKUP(H$1,$AP:$AU,2,FALSE)*$G382,0))</f>
        <v>1350</v>
      </c>
      <c r="I382" s="41">
        <f t="shared" si="209"/>
        <v>1620</v>
      </c>
      <c r="J382" s="41">
        <f t="shared" si="209"/>
        <v>1890</v>
      </c>
      <c r="K382" s="41">
        <f t="shared" si="209"/>
        <v>2160</v>
      </c>
      <c r="L382" s="42"/>
      <c r="M382" s="43"/>
      <c r="N382" s="79">
        <f t="shared" si="197"/>
        <v>14850</v>
      </c>
      <c r="O382" s="44" t="s">
        <v>6</v>
      </c>
      <c r="P382" s="44">
        <v>6</v>
      </c>
      <c r="Q382" s="45">
        <f t="shared" si="207"/>
        <v>374</v>
      </c>
      <c r="R382" s="45">
        <f t="shared" si="198"/>
        <v>2</v>
      </c>
      <c r="S382" s="45">
        <f t="shared" si="208"/>
        <v>540</v>
      </c>
      <c r="T382" s="46">
        <v>1.4</v>
      </c>
      <c r="U382" s="45">
        <f t="shared" si="195"/>
        <v>54</v>
      </c>
      <c r="V382" s="45">
        <f t="shared" si="203"/>
        <v>64</v>
      </c>
      <c r="W382" s="45">
        <f t="shared" si="204"/>
        <v>75</v>
      </c>
      <c r="X382" s="45">
        <f t="shared" si="205"/>
        <v>86</v>
      </c>
      <c r="Y382" s="46">
        <v>0.6</v>
      </c>
      <c r="Z382" s="45">
        <v>4</v>
      </c>
      <c r="AA382" s="45">
        <f t="shared" si="199"/>
        <v>594</v>
      </c>
      <c r="AB382" s="62">
        <v>2.7</v>
      </c>
      <c r="AC382" s="45">
        <f t="shared" si="200"/>
        <v>990</v>
      </c>
      <c r="AD382" s="62">
        <v>1.8</v>
      </c>
    </row>
    <row r="383" spans="1:30" x14ac:dyDescent="0.3">
      <c r="A383" s="51">
        <v>8082</v>
      </c>
      <c r="B383" s="51" t="s">
        <v>521</v>
      </c>
      <c r="C383" s="50">
        <v>11</v>
      </c>
      <c r="D383" s="91">
        <f t="shared" si="191"/>
        <v>382</v>
      </c>
      <c r="E383" s="50">
        <v>6</v>
      </c>
      <c r="F383" s="50">
        <v>3</v>
      </c>
      <c r="G383" s="52">
        <f t="shared" si="192"/>
        <v>1365</v>
      </c>
      <c r="H383" s="56">
        <f t="shared" si="209"/>
        <v>1365</v>
      </c>
      <c r="I383" s="56">
        <f t="shared" si="209"/>
        <v>1638</v>
      </c>
      <c r="J383" s="56">
        <f t="shared" si="209"/>
        <v>1911</v>
      </c>
      <c r="K383" s="56">
        <f t="shared" si="209"/>
        <v>2184</v>
      </c>
      <c r="L383" s="53"/>
      <c r="M383" s="54"/>
      <c r="N383" s="80">
        <f t="shared" si="197"/>
        <v>15015</v>
      </c>
      <c r="O383" s="55" t="s">
        <v>6</v>
      </c>
      <c r="P383" s="55">
        <v>8</v>
      </c>
      <c r="Q383" s="56">
        <f t="shared" si="207"/>
        <v>374</v>
      </c>
      <c r="R383" s="56">
        <f t="shared" si="198"/>
        <v>2</v>
      </c>
      <c r="S383" s="56">
        <f t="shared" si="208"/>
        <v>546</v>
      </c>
      <c r="T383" s="57">
        <v>1.4</v>
      </c>
      <c r="U383" s="56">
        <f t="shared" si="195"/>
        <v>54</v>
      </c>
      <c r="V383" s="56">
        <f t="shared" si="203"/>
        <v>65</v>
      </c>
      <c r="W383" s="56">
        <f t="shared" si="204"/>
        <v>76</v>
      </c>
      <c r="X383" s="56">
        <f t="shared" si="205"/>
        <v>87</v>
      </c>
      <c r="Y383" s="57">
        <v>0.6</v>
      </c>
      <c r="Z383" s="56">
        <v>4</v>
      </c>
      <c r="AA383" s="56">
        <f t="shared" si="199"/>
        <v>594</v>
      </c>
      <c r="AB383" s="62">
        <v>2.7</v>
      </c>
      <c r="AC383" s="56">
        <f t="shared" si="200"/>
        <v>990</v>
      </c>
      <c r="AD383" s="62">
        <v>1.8</v>
      </c>
    </row>
    <row r="384" spans="1:30" x14ac:dyDescent="0.3">
      <c r="A384" s="51">
        <v>8083</v>
      </c>
      <c r="B384" s="51" t="s">
        <v>522</v>
      </c>
      <c r="C384" s="50">
        <v>11</v>
      </c>
      <c r="D384" s="91">
        <f t="shared" si="191"/>
        <v>385</v>
      </c>
      <c r="E384" s="50">
        <v>6</v>
      </c>
      <c r="F384" s="50">
        <v>3</v>
      </c>
      <c r="G384" s="52">
        <f t="shared" si="192"/>
        <v>1377</v>
      </c>
      <c r="H384" s="56">
        <f t="shared" si="209"/>
        <v>1377</v>
      </c>
      <c r="I384" s="56">
        <f t="shared" si="209"/>
        <v>1652</v>
      </c>
      <c r="J384" s="56">
        <f t="shared" si="209"/>
        <v>1927</v>
      </c>
      <c r="K384" s="56">
        <f t="shared" si="209"/>
        <v>2203</v>
      </c>
      <c r="L384" s="53"/>
      <c r="M384" s="54"/>
      <c r="N384" s="80">
        <f t="shared" si="197"/>
        <v>15147</v>
      </c>
      <c r="O384" s="55" t="s">
        <v>6</v>
      </c>
      <c r="P384" s="55">
        <v>10</v>
      </c>
      <c r="Q384" s="56">
        <f t="shared" si="207"/>
        <v>374</v>
      </c>
      <c r="R384" s="56">
        <f t="shared" si="198"/>
        <v>2</v>
      </c>
      <c r="S384" s="56">
        <f t="shared" si="208"/>
        <v>551</v>
      </c>
      <c r="T384" s="57">
        <v>1.4</v>
      </c>
      <c r="U384" s="56">
        <f t="shared" si="195"/>
        <v>55</v>
      </c>
      <c r="V384" s="56">
        <f t="shared" si="203"/>
        <v>66</v>
      </c>
      <c r="W384" s="56">
        <f t="shared" si="204"/>
        <v>77</v>
      </c>
      <c r="X384" s="56">
        <f t="shared" si="205"/>
        <v>88</v>
      </c>
      <c r="Y384" s="57">
        <v>0.6</v>
      </c>
      <c r="Z384" s="56">
        <v>4</v>
      </c>
      <c r="AA384" s="56">
        <f t="shared" si="199"/>
        <v>594</v>
      </c>
      <c r="AB384" s="62">
        <v>2.7</v>
      </c>
      <c r="AC384" s="56">
        <f t="shared" si="200"/>
        <v>990</v>
      </c>
      <c r="AD384" s="62">
        <v>1.8</v>
      </c>
    </row>
    <row r="385" spans="1:30" x14ac:dyDescent="0.3">
      <c r="A385" s="51">
        <v>8084</v>
      </c>
      <c r="B385" s="51" t="s">
        <v>523</v>
      </c>
      <c r="C385" s="50">
        <v>11</v>
      </c>
      <c r="D385" s="91">
        <f t="shared" si="191"/>
        <v>389</v>
      </c>
      <c r="E385" s="50">
        <v>6</v>
      </c>
      <c r="F385" s="50">
        <v>3</v>
      </c>
      <c r="G385" s="52">
        <f t="shared" si="192"/>
        <v>1392</v>
      </c>
      <c r="H385" s="56">
        <f t="shared" si="209"/>
        <v>1392</v>
      </c>
      <c r="I385" s="56">
        <f t="shared" si="209"/>
        <v>1670</v>
      </c>
      <c r="J385" s="56">
        <f t="shared" si="209"/>
        <v>1948</v>
      </c>
      <c r="K385" s="56">
        <f t="shared" si="209"/>
        <v>2227</v>
      </c>
      <c r="L385" s="53"/>
      <c r="M385" s="54"/>
      <c r="N385" s="80">
        <f t="shared" si="197"/>
        <v>15312</v>
      </c>
      <c r="O385" s="55" t="s">
        <v>6</v>
      </c>
      <c r="P385" s="55">
        <v>12</v>
      </c>
      <c r="Q385" s="56">
        <f t="shared" si="207"/>
        <v>374</v>
      </c>
      <c r="R385" s="56">
        <f t="shared" si="198"/>
        <v>2</v>
      </c>
      <c r="S385" s="56">
        <f t="shared" si="208"/>
        <v>557</v>
      </c>
      <c r="T385" s="57">
        <v>1.4</v>
      </c>
      <c r="U385" s="56">
        <f t="shared" si="195"/>
        <v>55</v>
      </c>
      <c r="V385" s="56">
        <f t="shared" si="203"/>
        <v>66</v>
      </c>
      <c r="W385" s="56">
        <f t="shared" si="204"/>
        <v>77</v>
      </c>
      <c r="X385" s="56">
        <f t="shared" si="205"/>
        <v>89</v>
      </c>
      <c r="Y385" s="57">
        <v>0.6</v>
      </c>
      <c r="Z385" s="56">
        <v>4</v>
      </c>
      <c r="AA385" s="56">
        <f t="shared" si="199"/>
        <v>594</v>
      </c>
      <c r="AB385" s="62">
        <v>2.7</v>
      </c>
      <c r="AC385" s="56">
        <f t="shared" si="200"/>
        <v>990</v>
      </c>
      <c r="AD385" s="62">
        <v>1.8</v>
      </c>
    </row>
    <row r="386" spans="1:30" x14ac:dyDescent="0.3">
      <c r="A386" s="51">
        <v>8085</v>
      </c>
      <c r="B386" s="51" t="s">
        <v>524</v>
      </c>
      <c r="C386" s="50">
        <v>11</v>
      </c>
      <c r="D386" s="91">
        <f t="shared" si="191"/>
        <v>393</v>
      </c>
      <c r="E386" s="50">
        <v>6</v>
      </c>
      <c r="F386" s="50">
        <v>3</v>
      </c>
      <c r="G386" s="52">
        <f t="shared" si="192"/>
        <v>1405</v>
      </c>
      <c r="H386" s="56">
        <f t="shared" si="209"/>
        <v>1405</v>
      </c>
      <c r="I386" s="56">
        <f t="shared" si="209"/>
        <v>1686</v>
      </c>
      <c r="J386" s="56">
        <f t="shared" si="209"/>
        <v>1967</v>
      </c>
      <c r="K386" s="56">
        <f t="shared" si="209"/>
        <v>2248</v>
      </c>
      <c r="L386" s="53"/>
      <c r="M386" s="54"/>
      <c r="N386" s="80">
        <f t="shared" ref="N386:N449" si="210">G386*C386</f>
        <v>15455</v>
      </c>
      <c r="O386" s="55" t="s">
        <v>6</v>
      </c>
      <c r="P386" s="55">
        <v>14</v>
      </c>
      <c r="Q386" s="56">
        <f t="shared" si="207"/>
        <v>374</v>
      </c>
      <c r="R386" s="56">
        <f t="shared" ref="R386:R449" si="211">HLOOKUP(O386,$AG$1:$AN$4,4,FALSE)</f>
        <v>2</v>
      </c>
      <c r="S386" s="56">
        <f t="shared" si="208"/>
        <v>562</v>
      </c>
      <c r="T386" s="57">
        <v>1.4</v>
      </c>
      <c r="U386" s="56">
        <f t="shared" si="195"/>
        <v>56</v>
      </c>
      <c r="V386" s="56">
        <f t="shared" si="203"/>
        <v>67</v>
      </c>
      <c r="W386" s="56">
        <f t="shared" si="204"/>
        <v>78</v>
      </c>
      <c r="X386" s="56">
        <f t="shared" si="205"/>
        <v>89</v>
      </c>
      <c r="Y386" s="57">
        <v>0.6</v>
      </c>
      <c r="Z386" s="56">
        <v>4</v>
      </c>
      <c r="AA386" s="56">
        <f t="shared" ref="AA386:AA449" si="212">INT(((Z386*C386)*5)*AB386)</f>
        <v>594</v>
      </c>
      <c r="AB386" s="62">
        <v>2.7</v>
      </c>
      <c r="AC386" s="56">
        <f t="shared" ref="AC386:AC449" si="213">INT((C386*50)*AD386)</f>
        <v>990</v>
      </c>
      <c r="AD386" s="62">
        <v>1.8</v>
      </c>
    </row>
    <row r="387" spans="1:30" x14ac:dyDescent="0.3">
      <c r="A387" s="51">
        <v>8086</v>
      </c>
      <c r="B387" s="51" t="s">
        <v>525</v>
      </c>
      <c r="C387" s="50">
        <v>12</v>
      </c>
      <c r="D387" s="91">
        <f t="shared" si="191"/>
        <v>397</v>
      </c>
      <c r="E387" s="50">
        <v>6</v>
      </c>
      <c r="F387" s="50">
        <v>3</v>
      </c>
      <c r="G387" s="52">
        <f t="shared" si="192"/>
        <v>1420</v>
      </c>
      <c r="H387" s="56">
        <f t="shared" si="209"/>
        <v>1420</v>
      </c>
      <c r="I387" s="56">
        <f t="shared" si="209"/>
        <v>1704</v>
      </c>
      <c r="J387" s="56">
        <f t="shared" si="209"/>
        <v>1988</v>
      </c>
      <c r="K387" s="56">
        <f t="shared" si="209"/>
        <v>2272</v>
      </c>
      <c r="L387" s="53"/>
      <c r="M387" s="54"/>
      <c r="N387" s="80">
        <f t="shared" si="210"/>
        <v>17040</v>
      </c>
      <c r="O387" s="55" t="s">
        <v>6</v>
      </c>
      <c r="P387" s="55">
        <v>16</v>
      </c>
      <c r="Q387" s="56">
        <f t="shared" si="207"/>
        <v>374</v>
      </c>
      <c r="R387" s="56">
        <f t="shared" si="211"/>
        <v>2</v>
      </c>
      <c r="S387" s="56">
        <f t="shared" si="208"/>
        <v>568</v>
      </c>
      <c r="T387" s="57">
        <v>1.4</v>
      </c>
      <c r="U387" s="56">
        <f t="shared" si="195"/>
        <v>56</v>
      </c>
      <c r="V387" s="56">
        <f t="shared" si="203"/>
        <v>68</v>
      </c>
      <c r="W387" s="56">
        <f t="shared" si="204"/>
        <v>79</v>
      </c>
      <c r="X387" s="56">
        <f t="shared" si="205"/>
        <v>90</v>
      </c>
      <c r="Y387" s="57">
        <v>0.6</v>
      </c>
      <c r="Z387" s="56">
        <v>4</v>
      </c>
      <c r="AA387" s="56">
        <f t="shared" si="212"/>
        <v>648</v>
      </c>
      <c r="AB387" s="62">
        <v>2.7</v>
      </c>
      <c r="AC387" s="56">
        <f t="shared" si="213"/>
        <v>1080</v>
      </c>
      <c r="AD387" s="62">
        <v>1.8</v>
      </c>
    </row>
    <row r="388" spans="1:30" x14ac:dyDescent="0.3">
      <c r="A388" s="51">
        <v>8087</v>
      </c>
      <c r="B388" s="51" t="s">
        <v>526</v>
      </c>
      <c r="C388" s="50">
        <v>12</v>
      </c>
      <c r="D388" s="91">
        <f t="shared" si="191"/>
        <v>401</v>
      </c>
      <c r="E388" s="50">
        <v>6</v>
      </c>
      <c r="F388" s="50">
        <v>3</v>
      </c>
      <c r="G388" s="52">
        <f t="shared" si="192"/>
        <v>1435</v>
      </c>
      <c r="H388" s="56">
        <f t="shared" si="209"/>
        <v>1435</v>
      </c>
      <c r="I388" s="56">
        <f t="shared" si="209"/>
        <v>1722</v>
      </c>
      <c r="J388" s="56">
        <f t="shared" si="209"/>
        <v>2009</v>
      </c>
      <c r="K388" s="56">
        <f t="shared" si="209"/>
        <v>2296</v>
      </c>
      <c r="L388" s="53"/>
      <c r="M388" s="54"/>
      <c r="N388" s="80">
        <f t="shared" si="210"/>
        <v>17220</v>
      </c>
      <c r="O388" s="55" t="s">
        <v>6</v>
      </c>
      <c r="P388" s="55">
        <v>18</v>
      </c>
      <c r="Q388" s="56">
        <f t="shared" si="207"/>
        <v>374</v>
      </c>
      <c r="R388" s="56">
        <f t="shared" si="211"/>
        <v>2</v>
      </c>
      <c r="S388" s="56">
        <f t="shared" si="208"/>
        <v>574</v>
      </c>
      <c r="T388" s="57">
        <v>1.4</v>
      </c>
      <c r="U388" s="56">
        <f t="shared" si="195"/>
        <v>57</v>
      </c>
      <c r="V388" s="56">
        <f t="shared" si="203"/>
        <v>68</v>
      </c>
      <c r="W388" s="56">
        <f t="shared" si="204"/>
        <v>80</v>
      </c>
      <c r="X388" s="56">
        <f t="shared" si="205"/>
        <v>91</v>
      </c>
      <c r="Y388" s="57">
        <v>0.6</v>
      </c>
      <c r="Z388" s="56">
        <v>4</v>
      </c>
      <c r="AA388" s="56">
        <f t="shared" si="212"/>
        <v>648</v>
      </c>
      <c r="AB388" s="62">
        <v>2.7</v>
      </c>
      <c r="AC388" s="56">
        <f t="shared" si="213"/>
        <v>1080</v>
      </c>
      <c r="AD388" s="62">
        <v>1.8</v>
      </c>
    </row>
    <row r="389" spans="1:30" x14ac:dyDescent="0.3">
      <c r="A389" s="51">
        <v>8088</v>
      </c>
      <c r="B389" s="51" t="s">
        <v>527</v>
      </c>
      <c r="C389" s="50">
        <v>12</v>
      </c>
      <c r="D389" s="91">
        <f t="shared" si="191"/>
        <v>405</v>
      </c>
      <c r="E389" s="50">
        <v>6</v>
      </c>
      <c r="F389" s="50">
        <v>3</v>
      </c>
      <c r="G389" s="52">
        <f t="shared" si="192"/>
        <v>1447</v>
      </c>
      <c r="H389" s="56">
        <f t="shared" si="209"/>
        <v>1447</v>
      </c>
      <c r="I389" s="56">
        <f t="shared" si="209"/>
        <v>1736</v>
      </c>
      <c r="J389" s="56">
        <f t="shared" si="209"/>
        <v>2025</v>
      </c>
      <c r="K389" s="56">
        <f t="shared" si="209"/>
        <v>2315</v>
      </c>
      <c r="L389" s="53"/>
      <c r="M389" s="54"/>
      <c r="N389" s="80">
        <f t="shared" si="210"/>
        <v>17364</v>
      </c>
      <c r="O389" s="55" t="s">
        <v>6</v>
      </c>
      <c r="P389" s="55">
        <v>20</v>
      </c>
      <c r="Q389" s="56">
        <f t="shared" si="207"/>
        <v>374</v>
      </c>
      <c r="R389" s="56">
        <f t="shared" si="211"/>
        <v>2</v>
      </c>
      <c r="S389" s="56">
        <f t="shared" si="208"/>
        <v>579</v>
      </c>
      <c r="T389" s="57">
        <v>1.4</v>
      </c>
      <c r="U389" s="56">
        <f t="shared" si="195"/>
        <v>57</v>
      </c>
      <c r="V389" s="56">
        <f t="shared" si="203"/>
        <v>69</v>
      </c>
      <c r="W389" s="56">
        <f t="shared" si="204"/>
        <v>81</v>
      </c>
      <c r="X389" s="56">
        <f t="shared" si="205"/>
        <v>92</v>
      </c>
      <c r="Y389" s="57">
        <v>0.6</v>
      </c>
      <c r="Z389" s="56">
        <v>4</v>
      </c>
      <c r="AA389" s="56">
        <f t="shared" si="212"/>
        <v>648</v>
      </c>
      <c r="AB389" s="62">
        <v>2.7</v>
      </c>
      <c r="AC389" s="56">
        <f t="shared" si="213"/>
        <v>1080</v>
      </c>
      <c r="AD389" s="62">
        <v>1.8</v>
      </c>
    </row>
    <row r="390" spans="1:30" x14ac:dyDescent="0.3">
      <c r="A390" s="51">
        <v>8089</v>
      </c>
      <c r="B390" s="51" t="s">
        <v>528</v>
      </c>
      <c r="C390" s="50">
        <v>12</v>
      </c>
      <c r="D390" s="91">
        <f t="shared" si="191"/>
        <v>409</v>
      </c>
      <c r="E390" s="50">
        <v>6</v>
      </c>
      <c r="F390" s="50">
        <v>3</v>
      </c>
      <c r="G390" s="52">
        <f t="shared" si="192"/>
        <v>1462</v>
      </c>
      <c r="H390" s="56">
        <f t="shared" si="209"/>
        <v>1462</v>
      </c>
      <c r="I390" s="56">
        <f t="shared" si="209"/>
        <v>1754</v>
      </c>
      <c r="J390" s="56">
        <f t="shared" si="209"/>
        <v>2046</v>
      </c>
      <c r="K390" s="56">
        <f t="shared" si="209"/>
        <v>2339</v>
      </c>
      <c r="L390" s="53"/>
      <c r="M390" s="54"/>
      <c r="N390" s="80">
        <f t="shared" si="210"/>
        <v>17544</v>
      </c>
      <c r="O390" s="55" t="s">
        <v>6</v>
      </c>
      <c r="P390" s="55">
        <v>22</v>
      </c>
      <c r="Q390" s="56">
        <f t="shared" si="207"/>
        <v>374</v>
      </c>
      <c r="R390" s="56">
        <f t="shared" si="211"/>
        <v>2</v>
      </c>
      <c r="S390" s="56">
        <f t="shared" si="208"/>
        <v>585</v>
      </c>
      <c r="T390" s="57">
        <v>1.4</v>
      </c>
      <c r="U390" s="56">
        <f t="shared" si="195"/>
        <v>58</v>
      </c>
      <c r="V390" s="56">
        <f t="shared" si="203"/>
        <v>70</v>
      </c>
      <c r="W390" s="56">
        <f t="shared" si="204"/>
        <v>81</v>
      </c>
      <c r="X390" s="56">
        <f t="shared" si="205"/>
        <v>93</v>
      </c>
      <c r="Y390" s="57">
        <v>0.6</v>
      </c>
      <c r="Z390" s="56">
        <v>4</v>
      </c>
      <c r="AA390" s="56">
        <f t="shared" si="212"/>
        <v>648</v>
      </c>
      <c r="AB390" s="62">
        <v>2.7</v>
      </c>
      <c r="AC390" s="56">
        <f t="shared" si="213"/>
        <v>1080</v>
      </c>
      <c r="AD390" s="62">
        <v>1.8</v>
      </c>
    </row>
    <row r="391" spans="1:30" x14ac:dyDescent="0.3">
      <c r="A391" s="65">
        <v>8090</v>
      </c>
      <c r="B391" s="65" t="s">
        <v>529</v>
      </c>
      <c r="C391" s="64">
        <v>12</v>
      </c>
      <c r="D391" s="92">
        <f t="shared" si="191"/>
        <v>413</v>
      </c>
      <c r="E391" s="64">
        <v>6</v>
      </c>
      <c r="F391" s="64">
        <v>3</v>
      </c>
      <c r="G391" s="70">
        <f t="shared" si="192"/>
        <v>1475</v>
      </c>
      <c r="H391" s="71">
        <f t="shared" si="209"/>
        <v>1475</v>
      </c>
      <c r="I391" s="71">
        <f t="shared" si="209"/>
        <v>1770</v>
      </c>
      <c r="J391" s="71">
        <f t="shared" si="209"/>
        <v>2065</v>
      </c>
      <c r="K391" s="71">
        <f t="shared" si="209"/>
        <v>2360</v>
      </c>
      <c r="L391" s="66"/>
      <c r="M391" s="67"/>
      <c r="N391" s="81">
        <f t="shared" si="210"/>
        <v>17700</v>
      </c>
      <c r="O391" s="68" t="s">
        <v>6</v>
      </c>
      <c r="P391" s="68">
        <v>24</v>
      </c>
      <c r="Q391" s="71">
        <f t="shared" si="207"/>
        <v>374</v>
      </c>
      <c r="R391" s="71">
        <f t="shared" si="211"/>
        <v>2</v>
      </c>
      <c r="S391" s="71">
        <f t="shared" si="208"/>
        <v>590</v>
      </c>
      <c r="T391" s="69">
        <v>1.4</v>
      </c>
      <c r="U391" s="71">
        <f t="shared" si="195"/>
        <v>59</v>
      </c>
      <c r="V391" s="71">
        <f t="shared" si="203"/>
        <v>70</v>
      </c>
      <c r="W391" s="71">
        <f t="shared" si="204"/>
        <v>82</v>
      </c>
      <c r="X391" s="71">
        <f t="shared" si="205"/>
        <v>94</v>
      </c>
      <c r="Y391" s="69">
        <v>0.6</v>
      </c>
      <c r="Z391" s="71">
        <v>5</v>
      </c>
      <c r="AA391" s="71">
        <f t="shared" si="212"/>
        <v>1215</v>
      </c>
      <c r="AB391" s="62">
        <v>4.0500000000000007</v>
      </c>
      <c r="AC391" s="71">
        <f t="shared" si="213"/>
        <v>1620</v>
      </c>
      <c r="AD391" s="62">
        <v>2.7</v>
      </c>
    </row>
    <row r="392" spans="1:30" x14ac:dyDescent="0.3">
      <c r="A392" s="38">
        <v>8091</v>
      </c>
      <c r="B392" s="38" t="s">
        <v>530</v>
      </c>
      <c r="C392" s="39">
        <v>12</v>
      </c>
      <c r="D392" s="90">
        <f t="shared" si="191"/>
        <v>417</v>
      </c>
      <c r="E392" s="39">
        <v>5</v>
      </c>
      <c r="F392" s="39">
        <v>3</v>
      </c>
      <c r="G392" s="40">
        <f t="shared" si="192"/>
        <v>1490</v>
      </c>
      <c r="H392" s="41">
        <f t="shared" si="209"/>
        <v>1490</v>
      </c>
      <c r="I392" s="41">
        <f t="shared" si="209"/>
        <v>1788</v>
      </c>
      <c r="J392" s="41">
        <f t="shared" si="209"/>
        <v>2086</v>
      </c>
      <c r="K392" s="41">
        <f t="shared" si="209"/>
        <v>2384</v>
      </c>
      <c r="L392" s="42"/>
      <c r="M392" s="43"/>
      <c r="N392" s="79">
        <f t="shared" si="210"/>
        <v>17880</v>
      </c>
      <c r="O392" s="44" t="s">
        <v>6</v>
      </c>
      <c r="P392" s="44">
        <v>26</v>
      </c>
      <c r="Q392" s="45">
        <f t="shared" si="207"/>
        <v>374</v>
      </c>
      <c r="R392" s="45">
        <f t="shared" si="211"/>
        <v>2</v>
      </c>
      <c r="S392" s="45">
        <f t="shared" si="208"/>
        <v>596</v>
      </c>
      <c r="T392" s="46">
        <v>1.4</v>
      </c>
      <c r="U392" s="45">
        <f t="shared" si="195"/>
        <v>59</v>
      </c>
      <c r="V392" s="45">
        <f t="shared" si="203"/>
        <v>71</v>
      </c>
      <c r="W392" s="45">
        <f t="shared" si="204"/>
        <v>83</v>
      </c>
      <c r="X392" s="45">
        <f t="shared" si="205"/>
        <v>95</v>
      </c>
      <c r="Y392" s="46">
        <v>0.6</v>
      </c>
      <c r="Z392" s="45">
        <v>4</v>
      </c>
      <c r="AA392" s="45">
        <f t="shared" si="212"/>
        <v>684</v>
      </c>
      <c r="AB392" s="62">
        <v>2.8499999999999996</v>
      </c>
      <c r="AC392" s="45">
        <f t="shared" si="213"/>
        <v>1080</v>
      </c>
      <c r="AD392" s="62">
        <v>1.8</v>
      </c>
    </row>
    <row r="393" spans="1:30" x14ac:dyDescent="0.3">
      <c r="A393" s="51">
        <v>8092</v>
      </c>
      <c r="B393" s="51" t="s">
        <v>536</v>
      </c>
      <c r="C393" s="50">
        <v>12</v>
      </c>
      <c r="D393" s="91">
        <f t="shared" si="191"/>
        <v>421</v>
      </c>
      <c r="E393" s="50">
        <v>5</v>
      </c>
      <c r="F393" s="50">
        <v>3</v>
      </c>
      <c r="G393" s="52">
        <f t="shared" si="192"/>
        <v>1505</v>
      </c>
      <c r="H393" s="56">
        <f t="shared" si="209"/>
        <v>1505</v>
      </c>
      <c r="I393" s="56">
        <f t="shared" si="209"/>
        <v>1806</v>
      </c>
      <c r="J393" s="56">
        <f t="shared" si="209"/>
        <v>2107</v>
      </c>
      <c r="K393" s="56">
        <f t="shared" si="209"/>
        <v>2408</v>
      </c>
      <c r="L393" s="53"/>
      <c r="M393" s="54"/>
      <c r="N393" s="80">
        <f t="shared" si="210"/>
        <v>18060</v>
      </c>
      <c r="O393" s="55" t="s">
        <v>6</v>
      </c>
      <c r="P393" s="55">
        <v>28</v>
      </c>
      <c r="Q393" s="56">
        <f t="shared" si="207"/>
        <v>374</v>
      </c>
      <c r="R393" s="56">
        <f t="shared" si="211"/>
        <v>2</v>
      </c>
      <c r="S393" s="56">
        <f t="shared" si="208"/>
        <v>602</v>
      </c>
      <c r="T393" s="57">
        <v>1.4</v>
      </c>
      <c r="U393" s="56">
        <f t="shared" si="195"/>
        <v>60</v>
      </c>
      <c r="V393" s="56">
        <f t="shared" si="203"/>
        <v>72</v>
      </c>
      <c r="W393" s="56">
        <f t="shared" si="204"/>
        <v>84</v>
      </c>
      <c r="X393" s="56">
        <f t="shared" si="205"/>
        <v>96</v>
      </c>
      <c r="Y393" s="57">
        <v>0.6</v>
      </c>
      <c r="Z393" s="56">
        <v>4</v>
      </c>
      <c r="AA393" s="56">
        <f t="shared" si="212"/>
        <v>684</v>
      </c>
      <c r="AB393" s="62">
        <v>2.8499999999999996</v>
      </c>
      <c r="AC393" s="56">
        <f t="shared" si="213"/>
        <v>1080</v>
      </c>
      <c r="AD393" s="62">
        <v>1.8</v>
      </c>
    </row>
    <row r="394" spans="1:30" x14ac:dyDescent="0.3">
      <c r="A394" s="51">
        <v>8093</v>
      </c>
      <c r="B394" s="51" t="s">
        <v>537</v>
      </c>
      <c r="C394" s="50">
        <v>12</v>
      </c>
      <c r="D394" s="91">
        <f t="shared" ref="D394:D451" si="214">INT(S394*0.7)</f>
        <v>424</v>
      </c>
      <c r="E394" s="50">
        <v>5</v>
      </c>
      <c r="F394" s="50">
        <v>3</v>
      </c>
      <c r="G394" s="52">
        <f t="shared" ref="G394:G451" si="215">INT(S394*2.5)</f>
        <v>1517</v>
      </c>
      <c r="H394" s="56">
        <f t="shared" si="209"/>
        <v>1517</v>
      </c>
      <c r="I394" s="56">
        <f t="shared" si="209"/>
        <v>1820</v>
      </c>
      <c r="J394" s="56">
        <f t="shared" si="209"/>
        <v>2123</v>
      </c>
      <c r="K394" s="56">
        <f t="shared" si="209"/>
        <v>2427</v>
      </c>
      <c r="L394" s="53"/>
      <c r="M394" s="54"/>
      <c r="N394" s="80">
        <f t="shared" si="210"/>
        <v>18204</v>
      </c>
      <c r="O394" s="55" t="s">
        <v>6</v>
      </c>
      <c r="P394" s="55">
        <v>30</v>
      </c>
      <c r="Q394" s="56">
        <f t="shared" si="207"/>
        <v>374</v>
      </c>
      <c r="R394" s="56">
        <f t="shared" si="211"/>
        <v>2</v>
      </c>
      <c r="S394" s="56">
        <f t="shared" si="208"/>
        <v>607</v>
      </c>
      <c r="T394" s="57">
        <v>1.4</v>
      </c>
      <c r="U394" s="56">
        <f t="shared" ref="U394:U451" si="216">INT((H394/15)*$Y394)</f>
        <v>60</v>
      </c>
      <c r="V394" s="56">
        <f t="shared" si="203"/>
        <v>72</v>
      </c>
      <c r="W394" s="56">
        <f t="shared" si="204"/>
        <v>84</v>
      </c>
      <c r="X394" s="56">
        <f t="shared" si="205"/>
        <v>97</v>
      </c>
      <c r="Y394" s="57">
        <v>0.6</v>
      </c>
      <c r="Z394" s="56">
        <v>4</v>
      </c>
      <c r="AA394" s="56">
        <f t="shared" si="212"/>
        <v>684</v>
      </c>
      <c r="AB394" s="62">
        <v>2.8499999999999996</v>
      </c>
      <c r="AC394" s="56">
        <f t="shared" si="213"/>
        <v>1080</v>
      </c>
      <c r="AD394" s="62">
        <v>1.8</v>
      </c>
    </row>
    <row r="395" spans="1:30" x14ac:dyDescent="0.3">
      <c r="A395" s="51">
        <v>8094</v>
      </c>
      <c r="B395" s="51" t="s">
        <v>538</v>
      </c>
      <c r="C395" s="50">
        <v>12</v>
      </c>
      <c r="D395" s="91">
        <f t="shared" si="214"/>
        <v>429</v>
      </c>
      <c r="E395" s="50">
        <v>5</v>
      </c>
      <c r="F395" s="50">
        <v>3</v>
      </c>
      <c r="G395" s="52">
        <f t="shared" si="215"/>
        <v>1532</v>
      </c>
      <c r="H395" s="56">
        <f t="shared" si="209"/>
        <v>1532</v>
      </c>
      <c r="I395" s="56">
        <f t="shared" si="209"/>
        <v>1838</v>
      </c>
      <c r="J395" s="56">
        <f t="shared" si="209"/>
        <v>2144</v>
      </c>
      <c r="K395" s="56">
        <f t="shared" si="209"/>
        <v>2451</v>
      </c>
      <c r="L395" s="53"/>
      <c r="M395" s="54"/>
      <c r="N395" s="80">
        <f t="shared" si="210"/>
        <v>18384</v>
      </c>
      <c r="O395" s="55" t="s">
        <v>6</v>
      </c>
      <c r="P395" s="55">
        <v>32</v>
      </c>
      <c r="Q395" s="56">
        <f t="shared" si="207"/>
        <v>374</v>
      </c>
      <c r="R395" s="56">
        <f t="shared" si="211"/>
        <v>2</v>
      </c>
      <c r="S395" s="56">
        <f t="shared" si="208"/>
        <v>613</v>
      </c>
      <c r="T395" s="57">
        <v>1.4</v>
      </c>
      <c r="U395" s="56">
        <f t="shared" si="216"/>
        <v>61</v>
      </c>
      <c r="V395" s="56">
        <f t="shared" si="203"/>
        <v>73</v>
      </c>
      <c r="W395" s="56">
        <f t="shared" si="204"/>
        <v>85</v>
      </c>
      <c r="X395" s="56">
        <f t="shared" si="205"/>
        <v>98</v>
      </c>
      <c r="Y395" s="57">
        <v>0.6</v>
      </c>
      <c r="Z395" s="56">
        <v>4</v>
      </c>
      <c r="AA395" s="56">
        <f t="shared" si="212"/>
        <v>684</v>
      </c>
      <c r="AB395" s="62">
        <v>2.8499999999999996</v>
      </c>
      <c r="AC395" s="56">
        <f t="shared" si="213"/>
        <v>1080</v>
      </c>
      <c r="AD395" s="62">
        <v>1.8</v>
      </c>
    </row>
    <row r="396" spans="1:30" x14ac:dyDescent="0.3">
      <c r="A396" s="51">
        <v>8095</v>
      </c>
      <c r="B396" s="51" t="s">
        <v>539</v>
      </c>
      <c r="C396" s="50">
        <v>12</v>
      </c>
      <c r="D396" s="91">
        <f t="shared" si="214"/>
        <v>431</v>
      </c>
      <c r="E396" s="50">
        <v>5</v>
      </c>
      <c r="F396" s="50">
        <v>3</v>
      </c>
      <c r="G396" s="52">
        <f t="shared" si="215"/>
        <v>1540</v>
      </c>
      <c r="H396" s="56">
        <f t="shared" si="209"/>
        <v>1540</v>
      </c>
      <c r="I396" s="56">
        <f t="shared" si="209"/>
        <v>1848</v>
      </c>
      <c r="J396" s="56">
        <f t="shared" si="209"/>
        <v>2156</v>
      </c>
      <c r="K396" s="56">
        <f t="shared" si="209"/>
        <v>2464</v>
      </c>
      <c r="L396" s="53"/>
      <c r="M396" s="54"/>
      <c r="N396" s="80">
        <f t="shared" si="210"/>
        <v>18480</v>
      </c>
      <c r="O396" s="55" t="s">
        <v>6</v>
      </c>
      <c r="P396" s="55">
        <v>33</v>
      </c>
      <c r="Q396" s="56">
        <f t="shared" si="207"/>
        <v>374</v>
      </c>
      <c r="R396" s="56">
        <f t="shared" si="211"/>
        <v>2</v>
      </c>
      <c r="S396" s="56">
        <f t="shared" si="208"/>
        <v>616</v>
      </c>
      <c r="T396" s="57">
        <v>1.4</v>
      </c>
      <c r="U396" s="56">
        <f t="shared" si="216"/>
        <v>61</v>
      </c>
      <c r="V396" s="56">
        <f t="shared" si="203"/>
        <v>73</v>
      </c>
      <c r="W396" s="56">
        <f t="shared" si="204"/>
        <v>86</v>
      </c>
      <c r="X396" s="56">
        <f t="shared" si="205"/>
        <v>98</v>
      </c>
      <c r="Y396" s="57">
        <v>0.6</v>
      </c>
      <c r="Z396" s="56">
        <v>4</v>
      </c>
      <c r="AA396" s="56">
        <f t="shared" si="212"/>
        <v>684</v>
      </c>
      <c r="AB396" s="62">
        <v>2.8499999999999996</v>
      </c>
      <c r="AC396" s="56">
        <f t="shared" si="213"/>
        <v>1080</v>
      </c>
      <c r="AD396" s="62">
        <v>1.8</v>
      </c>
    </row>
    <row r="397" spans="1:30" x14ac:dyDescent="0.3">
      <c r="A397" s="51">
        <v>8096</v>
      </c>
      <c r="B397" s="51" t="s">
        <v>540</v>
      </c>
      <c r="C397" s="50">
        <v>12</v>
      </c>
      <c r="D397" s="91">
        <f t="shared" si="214"/>
        <v>432</v>
      </c>
      <c r="E397" s="50">
        <v>5</v>
      </c>
      <c r="F397" s="50">
        <v>3</v>
      </c>
      <c r="G397" s="52">
        <f t="shared" si="215"/>
        <v>1545</v>
      </c>
      <c r="H397" s="56">
        <f t="shared" si="209"/>
        <v>1545</v>
      </c>
      <c r="I397" s="56">
        <f t="shared" si="209"/>
        <v>1854</v>
      </c>
      <c r="J397" s="56">
        <f t="shared" si="209"/>
        <v>2163</v>
      </c>
      <c r="K397" s="56">
        <f t="shared" si="209"/>
        <v>2472</v>
      </c>
      <c r="L397" s="53"/>
      <c r="M397" s="54"/>
      <c r="N397" s="80">
        <f t="shared" si="210"/>
        <v>18540</v>
      </c>
      <c r="O397" s="55" t="s">
        <v>6</v>
      </c>
      <c r="P397" s="55">
        <v>34</v>
      </c>
      <c r="Q397" s="56">
        <f t="shared" si="207"/>
        <v>374</v>
      </c>
      <c r="R397" s="56">
        <f t="shared" si="211"/>
        <v>2</v>
      </c>
      <c r="S397" s="56">
        <f t="shared" si="208"/>
        <v>618</v>
      </c>
      <c r="T397" s="57">
        <v>1.4</v>
      </c>
      <c r="U397" s="56">
        <f t="shared" si="216"/>
        <v>61</v>
      </c>
      <c r="V397" s="56">
        <f t="shared" si="203"/>
        <v>74</v>
      </c>
      <c r="W397" s="56">
        <f t="shared" si="204"/>
        <v>86</v>
      </c>
      <c r="X397" s="56">
        <f t="shared" si="205"/>
        <v>98</v>
      </c>
      <c r="Y397" s="57">
        <v>0.6</v>
      </c>
      <c r="Z397" s="56">
        <v>4</v>
      </c>
      <c r="AA397" s="56">
        <f t="shared" si="212"/>
        <v>684</v>
      </c>
      <c r="AB397" s="62">
        <v>2.8499999999999996</v>
      </c>
      <c r="AC397" s="56">
        <f t="shared" si="213"/>
        <v>1080</v>
      </c>
      <c r="AD397" s="62">
        <v>1.8</v>
      </c>
    </row>
    <row r="398" spans="1:30" x14ac:dyDescent="0.3">
      <c r="A398" s="51">
        <v>8097</v>
      </c>
      <c r="B398" s="51" t="s">
        <v>541</v>
      </c>
      <c r="C398" s="50">
        <v>12</v>
      </c>
      <c r="D398" s="91">
        <f t="shared" si="214"/>
        <v>436</v>
      </c>
      <c r="E398" s="50">
        <v>5</v>
      </c>
      <c r="F398" s="50">
        <v>3</v>
      </c>
      <c r="G398" s="52">
        <f t="shared" si="215"/>
        <v>1560</v>
      </c>
      <c r="H398" s="56">
        <f t="shared" si="209"/>
        <v>1560</v>
      </c>
      <c r="I398" s="56">
        <f t="shared" si="209"/>
        <v>1872</v>
      </c>
      <c r="J398" s="56">
        <f t="shared" si="209"/>
        <v>2184</v>
      </c>
      <c r="K398" s="56">
        <f t="shared" si="209"/>
        <v>2496</v>
      </c>
      <c r="L398" s="53"/>
      <c r="M398" s="54"/>
      <c r="N398" s="80">
        <f t="shared" si="210"/>
        <v>18720</v>
      </c>
      <c r="O398" s="55" t="s">
        <v>6</v>
      </c>
      <c r="P398" s="55">
        <v>36</v>
      </c>
      <c r="Q398" s="56">
        <f t="shared" si="207"/>
        <v>374</v>
      </c>
      <c r="R398" s="56">
        <f t="shared" si="211"/>
        <v>2</v>
      </c>
      <c r="S398" s="56">
        <f t="shared" si="208"/>
        <v>624</v>
      </c>
      <c r="T398" s="57">
        <v>1.4</v>
      </c>
      <c r="U398" s="56">
        <f t="shared" si="216"/>
        <v>62</v>
      </c>
      <c r="V398" s="56">
        <f t="shared" si="203"/>
        <v>74</v>
      </c>
      <c r="W398" s="56">
        <f t="shared" si="204"/>
        <v>87</v>
      </c>
      <c r="X398" s="56">
        <f t="shared" si="205"/>
        <v>99</v>
      </c>
      <c r="Y398" s="57">
        <v>0.6</v>
      </c>
      <c r="Z398" s="56">
        <v>4</v>
      </c>
      <c r="AA398" s="56">
        <f t="shared" si="212"/>
        <v>684</v>
      </c>
      <c r="AB398" s="62">
        <v>2.8499999999999996</v>
      </c>
      <c r="AC398" s="56">
        <f t="shared" si="213"/>
        <v>1080</v>
      </c>
      <c r="AD398" s="62">
        <v>1.8</v>
      </c>
    </row>
    <row r="399" spans="1:30" x14ac:dyDescent="0.3">
      <c r="A399" s="51">
        <v>8098</v>
      </c>
      <c r="B399" s="51" t="s">
        <v>542</v>
      </c>
      <c r="C399" s="50">
        <v>12</v>
      </c>
      <c r="D399" s="91">
        <f t="shared" si="214"/>
        <v>441</v>
      </c>
      <c r="E399" s="50">
        <v>5</v>
      </c>
      <c r="F399" s="50">
        <v>3</v>
      </c>
      <c r="G399" s="52">
        <f t="shared" si="215"/>
        <v>1575</v>
      </c>
      <c r="H399" s="56">
        <f t="shared" si="209"/>
        <v>1575</v>
      </c>
      <c r="I399" s="56">
        <f t="shared" si="209"/>
        <v>1890</v>
      </c>
      <c r="J399" s="56">
        <f t="shared" si="209"/>
        <v>2205</v>
      </c>
      <c r="K399" s="56">
        <f t="shared" si="209"/>
        <v>2520</v>
      </c>
      <c r="L399" s="53"/>
      <c r="M399" s="54"/>
      <c r="N399" s="80">
        <f t="shared" si="210"/>
        <v>18900</v>
      </c>
      <c r="O399" s="55" t="s">
        <v>6</v>
      </c>
      <c r="P399" s="55">
        <v>38</v>
      </c>
      <c r="Q399" s="56">
        <f t="shared" ref="Q399:Q430" si="217">HLOOKUP(O399,$AG$1:$AN$3,2,FALSE)</f>
        <v>374</v>
      </c>
      <c r="R399" s="56">
        <f t="shared" si="211"/>
        <v>2</v>
      </c>
      <c r="S399" s="56">
        <f t="shared" si="208"/>
        <v>630</v>
      </c>
      <c r="T399" s="57">
        <v>1.4</v>
      </c>
      <c r="U399" s="56">
        <f t="shared" si="216"/>
        <v>63</v>
      </c>
      <c r="V399" s="56">
        <f t="shared" si="203"/>
        <v>75</v>
      </c>
      <c r="W399" s="56">
        <f t="shared" si="204"/>
        <v>88</v>
      </c>
      <c r="X399" s="56">
        <f t="shared" si="205"/>
        <v>100</v>
      </c>
      <c r="Y399" s="57">
        <v>0.6</v>
      </c>
      <c r="Z399" s="56">
        <v>4</v>
      </c>
      <c r="AA399" s="56">
        <f t="shared" si="212"/>
        <v>684</v>
      </c>
      <c r="AB399" s="62">
        <v>2.8499999999999996</v>
      </c>
      <c r="AC399" s="56">
        <f t="shared" si="213"/>
        <v>1080</v>
      </c>
      <c r="AD399" s="62">
        <v>1.8</v>
      </c>
    </row>
    <row r="400" spans="1:30" x14ac:dyDescent="0.3">
      <c r="A400" s="51">
        <v>8099</v>
      </c>
      <c r="B400" s="51" t="s">
        <v>543</v>
      </c>
      <c r="C400" s="50">
        <v>12</v>
      </c>
      <c r="D400" s="91">
        <f t="shared" si="214"/>
        <v>444</v>
      </c>
      <c r="E400" s="50">
        <v>5</v>
      </c>
      <c r="F400" s="50">
        <v>3</v>
      </c>
      <c r="G400" s="52">
        <f t="shared" si="215"/>
        <v>1587</v>
      </c>
      <c r="H400" s="56">
        <f t="shared" si="209"/>
        <v>1587</v>
      </c>
      <c r="I400" s="56">
        <f t="shared" si="209"/>
        <v>1904</v>
      </c>
      <c r="J400" s="56">
        <f t="shared" si="209"/>
        <v>2221</v>
      </c>
      <c r="K400" s="56">
        <f t="shared" si="209"/>
        <v>2539</v>
      </c>
      <c r="L400" s="53"/>
      <c r="M400" s="54"/>
      <c r="N400" s="80">
        <f t="shared" si="210"/>
        <v>19044</v>
      </c>
      <c r="O400" s="55" t="s">
        <v>6</v>
      </c>
      <c r="P400" s="55">
        <v>40</v>
      </c>
      <c r="Q400" s="56">
        <f t="shared" si="217"/>
        <v>374</v>
      </c>
      <c r="R400" s="56">
        <f t="shared" si="211"/>
        <v>2</v>
      </c>
      <c r="S400" s="56">
        <f t="shared" si="208"/>
        <v>635</v>
      </c>
      <c r="T400" s="57">
        <v>1.4</v>
      </c>
      <c r="U400" s="56">
        <f t="shared" si="216"/>
        <v>63</v>
      </c>
      <c r="V400" s="56">
        <f t="shared" si="203"/>
        <v>76</v>
      </c>
      <c r="W400" s="56">
        <f t="shared" si="204"/>
        <v>88</v>
      </c>
      <c r="X400" s="56">
        <f t="shared" si="205"/>
        <v>101</v>
      </c>
      <c r="Y400" s="57">
        <v>0.6</v>
      </c>
      <c r="Z400" s="56">
        <v>4</v>
      </c>
      <c r="AA400" s="56">
        <f t="shared" si="212"/>
        <v>684</v>
      </c>
      <c r="AB400" s="62">
        <v>2.8499999999999996</v>
      </c>
      <c r="AC400" s="56">
        <f t="shared" si="213"/>
        <v>1080</v>
      </c>
      <c r="AD400" s="62">
        <v>1.8</v>
      </c>
    </row>
    <row r="401" spans="1:30" x14ac:dyDescent="0.3">
      <c r="A401" s="65">
        <v>8100</v>
      </c>
      <c r="B401" s="65" t="s">
        <v>544</v>
      </c>
      <c r="C401" s="64">
        <v>12</v>
      </c>
      <c r="D401" s="92">
        <f t="shared" si="214"/>
        <v>448</v>
      </c>
      <c r="E401" s="64">
        <v>5</v>
      </c>
      <c r="F401" s="64">
        <v>3</v>
      </c>
      <c r="G401" s="70">
        <f t="shared" si="215"/>
        <v>1602</v>
      </c>
      <c r="H401" s="71">
        <f t="shared" si="209"/>
        <v>1602</v>
      </c>
      <c r="I401" s="71">
        <f t="shared" si="209"/>
        <v>1922</v>
      </c>
      <c r="J401" s="71">
        <f t="shared" si="209"/>
        <v>2242</v>
      </c>
      <c r="K401" s="71">
        <f t="shared" si="209"/>
        <v>2563</v>
      </c>
      <c r="L401" s="66"/>
      <c r="M401" s="67"/>
      <c r="N401" s="81">
        <f t="shared" si="210"/>
        <v>19224</v>
      </c>
      <c r="O401" s="68" t="s">
        <v>6</v>
      </c>
      <c r="P401" s="68">
        <v>42</v>
      </c>
      <c r="Q401" s="71">
        <f t="shared" si="217"/>
        <v>374</v>
      </c>
      <c r="R401" s="71">
        <f t="shared" si="211"/>
        <v>2</v>
      </c>
      <c r="S401" s="71">
        <f t="shared" si="208"/>
        <v>641</v>
      </c>
      <c r="T401" s="69">
        <v>1.4</v>
      </c>
      <c r="U401" s="71">
        <f t="shared" si="216"/>
        <v>64</v>
      </c>
      <c r="V401" s="71">
        <f t="shared" si="203"/>
        <v>76</v>
      </c>
      <c r="W401" s="71">
        <f t="shared" si="204"/>
        <v>89</v>
      </c>
      <c r="X401" s="71">
        <f t="shared" si="205"/>
        <v>102</v>
      </c>
      <c r="Y401" s="69">
        <v>0.6</v>
      </c>
      <c r="Z401" s="71">
        <v>5</v>
      </c>
      <c r="AA401" s="71">
        <f t="shared" si="212"/>
        <v>1282</v>
      </c>
      <c r="AB401" s="62">
        <v>4.2749999999999995</v>
      </c>
      <c r="AC401" s="71">
        <f t="shared" si="213"/>
        <v>1620</v>
      </c>
      <c r="AD401" s="62">
        <v>2.7</v>
      </c>
    </row>
    <row r="402" spans="1:30" x14ac:dyDescent="0.3">
      <c r="A402" s="38">
        <v>8101</v>
      </c>
      <c r="B402" s="38" t="s">
        <v>531</v>
      </c>
      <c r="C402" s="39">
        <v>13</v>
      </c>
      <c r="D402" s="90">
        <f t="shared" si="214"/>
        <v>452</v>
      </c>
      <c r="E402" s="39">
        <v>5</v>
      </c>
      <c r="F402" s="39">
        <v>3</v>
      </c>
      <c r="G402" s="40">
        <f t="shared" si="215"/>
        <v>1615</v>
      </c>
      <c r="H402" s="41">
        <f t="shared" ref="H402:K421" si="218">INT(IFERROR(VLOOKUP(H$1,$AP:$AU,2,FALSE)*$G402,0))</f>
        <v>1615</v>
      </c>
      <c r="I402" s="41">
        <f t="shared" si="218"/>
        <v>1938</v>
      </c>
      <c r="J402" s="41">
        <f t="shared" si="218"/>
        <v>2261</v>
      </c>
      <c r="K402" s="41">
        <f t="shared" si="218"/>
        <v>2584</v>
      </c>
      <c r="L402" s="42"/>
      <c r="M402" s="43"/>
      <c r="N402" s="79">
        <f t="shared" si="210"/>
        <v>20995</v>
      </c>
      <c r="O402" s="44" t="s">
        <v>6</v>
      </c>
      <c r="P402" s="44">
        <v>44</v>
      </c>
      <c r="Q402" s="45">
        <f t="shared" si="217"/>
        <v>374</v>
      </c>
      <c r="R402" s="45">
        <f t="shared" si="211"/>
        <v>2</v>
      </c>
      <c r="S402" s="45">
        <f t="shared" si="208"/>
        <v>646</v>
      </c>
      <c r="T402" s="46">
        <v>1.4</v>
      </c>
      <c r="U402" s="45">
        <f t="shared" si="216"/>
        <v>64</v>
      </c>
      <c r="V402" s="45">
        <f t="shared" si="203"/>
        <v>77</v>
      </c>
      <c r="W402" s="45">
        <f t="shared" si="204"/>
        <v>90</v>
      </c>
      <c r="X402" s="45">
        <f t="shared" si="205"/>
        <v>103</v>
      </c>
      <c r="Y402" s="46">
        <v>0.6</v>
      </c>
      <c r="Z402" s="45">
        <v>4</v>
      </c>
      <c r="AA402" s="45">
        <f t="shared" si="212"/>
        <v>780</v>
      </c>
      <c r="AB402" s="62">
        <v>3</v>
      </c>
      <c r="AC402" s="45">
        <f t="shared" si="213"/>
        <v>1170</v>
      </c>
      <c r="AD402" s="62">
        <v>1.8</v>
      </c>
    </row>
    <row r="403" spans="1:30" x14ac:dyDescent="0.3">
      <c r="A403" s="51">
        <v>8102</v>
      </c>
      <c r="B403" s="51" t="s">
        <v>545</v>
      </c>
      <c r="C403" s="50">
        <v>13</v>
      </c>
      <c r="D403" s="91">
        <f t="shared" si="214"/>
        <v>456</v>
      </c>
      <c r="E403" s="50">
        <v>5</v>
      </c>
      <c r="F403" s="50">
        <v>3</v>
      </c>
      <c r="G403" s="52">
        <f t="shared" si="215"/>
        <v>1630</v>
      </c>
      <c r="H403" s="56">
        <f t="shared" si="218"/>
        <v>1630</v>
      </c>
      <c r="I403" s="56">
        <f t="shared" si="218"/>
        <v>1956</v>
      </c>
      <c r="J403" s="56">
        <f t="shared" si="218"/>
        <v>2282</v>
      </c>
      <c r="K403" s="56">
        <f t="shared" si="218"/>
        <v>2608</v>
      </c>
      <c r="L403" s="53"/>
      <c r="M403" s="54"/>
      <c r="N403" s="80">
        <f t="shared" si="210"/>
        <v>21190</v>
      </c>
      <c r="O403" s="55" t="s">
        <v>6</v>
      </c>
      <c r="P403" s="55">
        <v>46</v>
      </c>
      <c r="Q403" s="56">
        <f t="shared" si="217"/>
        <v>374</v>
      </c>
      <c r="R403" s="56">
        <f t="shared" si="211"/>
        <v>2</v>
      </c>
      <c r="S403" s="56">
        <f t="shared" si="208"/>
        <v>652</v>
      </c>
      <c r="T403" s="57">
        <v>1.4</v>
      </c>
      <c r="U403" s="56">
        <f t="shared" si="216"/>
        <v>65</v>
      </c>
      <c r="V403" s="56">
        <f t="shared" si="203"/>
        <v>78</v>
      </c>
      <c r="W403" s="56">
        <f t="shared" si="204"/>
        <v>91</v>
      </c>
      <c r="X403" s="56">
        <f t="shared" si="205"/>
        <v>104</v>
      </c>
      <c r="Y403" s="57">
        <v>0.6</v>
      </c>
      <c r="Z403" s="56">
        <v>4</v>
      </c>
      <c r="AA403" s="56">
        <f t="shared" si="212"/>
        <v>780</v>
      </c>
      <c r="AB403" s="62">
        <v>3</v>
      </c>
      <c r="AC403" s="56">
        <f t="shared" si="213"/>
        <v>1170</v>
      </c>
      <c r="AD403" s="62">
        <v>1.8</v>
      </c>
    </row>
    <row r="404" spans="1:30" x14ac:dyDescent="0.3">
      <c r="A404" s="51">
        <v>8103</v>
      </c>
      <c r="B404" s="51" t="s">
        <v>546</v>
      </c>
      <c r="C404" s="50">
        <v>13</v>
      </c>
      <c r="D404" s="91">
        <f t="shared" si="214"/>
        <v>460</v>
      </c>
      <c r="E404" s="50">
        <v>5</v>
      </c>
      <c r="F404" s="50">
        <v>3</v>
      </c>
      <c r="G404" s="52">
        <f t="shared" si="215"/>
        <v>1645</v>
      </c>
      <c r="H404" s="56">
        <f t="shared" si="218"/>
        <v>1645</v>
      </c>
      <c r="I404" s="56">
        <f t="shared" si="218"/>
        <v>1974</v>
      </c>
      <c r="J404" s="56">
        <f t="shared" si="218"/>
        <v>2303</v>
      </c>
      <c r="K404" s="56">
        <f t="shared" si="218"/>
        <v>2632</v>
      </c>
      <c r="L404" s="53"/>
      <c r="M404" s="54"/>
      <c r="N404" s="80">
        <f t="shared" si="210"/>
        <v>21385</v>
      </c>
      <c r="O404" s="55" t="s">
        <v>6</v>
      </c>
      <c r="P404" s="55">
        <v>48</v>
      </c>
      <c r="Q404" s="56">
        <f t="shared" si="217"/>
        <v>374</v>
      </c>
      <c r="R404" s="56">
        <f t="shared" si="211"/>
        <v>2</v>
      </c>
      <c r="S404" s="56">
        <f t="shared" si="208"/>
        <v>658</v>
      </c>
      <c r="T404" s="57">
        <v>1.4</v>
      </c>
      <c r="U404" s="56">
        <f t="shared" si="216"/>
        <v>65</v>
      </c>
      <c r="V404" s="56">
        <f t="shared" si="203"/>
        <v>78</v>
      </c>
      <c r="W404" s="56">
        <f t="shared" si="204"/>
        <v>92</v>
      </c>
      <c r="X404" s="56">
        <f t="shared" si="205"/>
        <v>105</v>
      </c>
      <c r="Y404" s="57">
        <v>0.6</v>
      </c>
      <c r="Z404" s="56">
        <v>4</v>
      </c>
      <c r="AA404" s="56">
        <f t="shared" si="212"/>
        <v>780</v>
      </c>
      <c r="AB404" s="62">
        <v>3</v>
      </c>
      <c r="AC404" s="56">
        <f t="shared" si="213"/>
        <v>1170</v>
      </c>
      <c r="AD404" s="62">
        <v>1.8</v>
      </c>
    </row>
    <row r="405" spans="1:30" x14ac:dyDescent="0.3">
      <c r="A405" s="51">
        <v>8104</v>
      </c>
      <c r="B405" s="51" t="s">
        <v>547</v>
      </c>
      <c r="C405" s="50">
        <v>13</v>
      </c>
      <c r="D405" s="91">
        <f t="shared" si="214"/>
        <v>464</v>
      </c>
      <c r="E405" s="50">
        <v>5</v>
      </c>
      <c r="F405" s="50">
        <v>3</v>
      </c>
      <c r="G405" s="52">
        <f t="shared" si="215"/>
        <v>1657</v>
      </c>
      <c r="H405" s="56">
        <f t="shared" si="218"/>
        <v>1657</v>
      </c>
      <c r="I405" s="56">
        <f t="shared" si="218"/>
        <v>1988</v>
      </c>
      <c r="J405" s="56">
        <f t="shared" si="218"/>
        <v>2319</v>
      </c>
      <c r="K405" s="56">
        <f t="shared" si="218"/>
        <v>2651</v>
      </c>
      <c r="L405" s="53"/>
      <c r="M405" s="54"/>
      <c r="N405" s="80">
        <f t="shared" si="210"/>
        <v>21541</v>
      </c>
      <c r="O405" s="55" t="s">
        <v>6</v>
      </c>
      <c r="P405" s="55">
        <v>50</v>
      </c>
      <c r="Q405" s="56">
        <f t="shared" si="217"/>
        <v>374</v>
      </c>
      <c r="R405" s="56">
        <f t="shared" si="211"/>
        <v>2</v>
      </c>
      <c r="S405" s="56">
        <f t="shared" si="208"/>
        <v>663</v>
      </c>
      <c r="T405" s="57">
        <v>1.4</v>
      </c>
      <c r="U405" s="56">
        <f t="shared" si="216"/>
        <v>66</v>
      </c>
      <c r="V405" s="56">
        <f t="shared" si="203"/>
        <v>79</v>
      </c>
      <c r="W405" s="56">
        <f t="shared" si="204"/>
        <v>92</v>
      </c>
      <c r="X405" s="56">
        <f t="shared" si="205"/>
        <v>106</v>
      </c>
      <c r="Y405" s="57">
        <v>0.6</v>
      </c>
      <c r="Z405" s="56">
        <v>4</v>
      </c>
      <c r="AA405" s="56">
        <f t="shared" si="212"/>
        <v>780</v>
      </c>
      <c r="AB405" s="62">
        <v>3</v>
      </c>
      <c r="AC405" s="56">
        <f t="shared" si="213"/>
        <v>1170</v>
      </c>
      <c r="AD405" s="62">
        <v>1.8</v>
      </c>
    </row>
    <row r="406" spans="1:30" x14ac:dyDescent="0.3">
      <c r="A406" s="51">
        <v>8105</v>
      </c>
      <c r="B406" s="51" t="s">
        <v>548</v>
      </c>
      <c r="C406" s="50">
        <v>13</v>
      </c>
      <c r="D406" s="91">
        <f t="shared" si="214"/>
        <v>468</v>
      </c>
      <c r="E406" s="50">
        <v>5</v>
      </c>
      <c r="F406" s="50">
        <v>3</v>
      </c>
      <c r="G406" s="52">
        <f t="shared" si="215"/>
        <v>1672</v>
      </c>
      <c r="H406" s="56">
        <f t="shared" si="218"/>
        <v>1672</v>
      </c>
      <c r="I406" s="56">
        <f t="shared" si="218"/>
        <v>2006</v>
      </c>
      <c r="J406" s="56">
        <f t="shared" si="218"/>
        <v>2340</v>
      </c>
      <c r="K406" s="56">
        <f t="shared" si="218"/>
        <v>2675</v>
      </c>
      <c r="L406" s="53"/>
      <c r="M406" s="54"/>
      <c r="N406" s="80">
        <f t="shared" si="210"/>
        <v>21736</v>
      </c>
      <c r="O406" s="55" t="s">
        <v>6</v>
      </c>
      <c r="P406" s="55">
        <v>52</v>
      </c>
      <c r="Q406" s="56">
        <f t="shared" si="217"/>
        <v>374</v>
      </c>
      <c r="R406" s="56">
        <f t="shared" si="211"/>
        <v>2</v>
      </c>
      <c r="S406" s="56">
        <f t="shared" si="208"/>
        <v>669</v>
      </c>
      <c r="T406" s="57">
        <v>1.4</v>
      </c>
      <c r="U406" s="56">
        <f t="shared" si="216"/>
        <v>66</v>
      </c>
      <c r="V406" s="56">
        <f t="shared" si="203"/>
        <v>80</v>
      </c>
      <c r="W406" s="56">
        <f t="shared" si="204"/>
        <v>93</v>
      </c>
      <c r="X406" s="56">
        <f t="shared" si="205"/>
        <v>107</v>
      </c>
      <c r="Y406" s="57">
        <v>0.6</v>
      </c>
      <c r="Z406" s="56">
        <v>4</v>
      </c>
      <c r="AA406" s="56">
        <f t="shared" si="212"/>
        <v>780</v>
      </c>
      <c r="AB406" s="62">
        <v>3</v>
      </c>
      <c r="AC406" s="56">
        <f t="shared" si="213"/>
        <v>1170</v>
      </c>
      <c r="AD406" s="62">
        <v>1.8</v>
      </c>
    </row>
    <row r="407" spans="1:30" x14ac:dyDescent="0.3">
      <c r="A407" s="51">
        <v>8106</v>
      </c>
      <c r="B407" s="51" t="s">
        <v>549</v>
      </c>
      <c r="C407" s="50">
        <v>13</v>
      </c>
      <c r="D407" s="91">
        <f t="shared" si="214"/>
        <v>471</v>
      </c>
      <c r="E407" s="50">
        <v>5</v>
      </c>
      <c r="F407" s="50">
        <v>3</v>
      </c>
      <c r="G407" s="52">
        <f t="shared" si="215"/>
        <v>1685</v>
      </c>
      <c r="H407" s="56">
        <f t="shared" si="218"/>
        <v>1685</v>
      </c>
      <c r="I407" s="56">
        <f t="shared" si="218"/>
        <v>2022</v>
      </c>
      <c r="J407" s="56">
        <f t="shared" si="218"/>
        <v>2359</v>
      </c>
      <c r="K407" s="56">
        <f t="shared" si="218"/>
        <v>2696</v>
      </c>
      <c r="L407" s="53"/>
      <c r="M407" s="54"/>
      <c r="N407" s="80">
        <f t="shared" si="210"/>
        <v>21905</v>
      </c>
      <c r="O407" s="55" t="s">
        <v>6</v>
      </c>
      <c r="P407" s="55">
        <v>54</v>
      </c>
      <c r="Q407" s="56">
        <f t="shared" si="217"/>
        <v>374</v>
      </c>
      <c r="R407" s="56">
        <f t="shared" si="211"/>
        <v>2</v>
      </c>
      <c r="S407" s="56">
        <f t="shared" si="208"/>
        <v>674</v>
      </c>
      <c r="T407" s="57">
        <v>1.4</v>
      </c>
      <c r="U407" s="56">
        <f t="shared" si="216"/>
        <v>67</v>
      </c>
      <c r="V407" s="56">
        <f t="shared" si="203"/>
        <v>80</v>
      </c>
      <c r="W407" s="56">
        <f t="shared" si="204"/>
        <v>94</v>
      </c>
      <c r="X407" s="56">
        <f t="shared" si="205"/>
        <v>107</v>
      </c>
      <c r="Y407" s="57">
        <v>0.6</v>
      </c>
      <c r="Z407" s="56">
        <v>4</v>
      </c>
      <c r="AA407" s="56">
        <f t="shared" si="212"/>
        <v>780</v>
      </c>
      <c r="AB407" s="62">
        <v>3</v>
      </c>
      <c r="AC407" s="56">
        <f t="shared" si="213"/>
        <v>1170</v>
      </c>
      <c r="AD407" s="62">
        <v>1.8</v>
      </c>
    </row>
    <row r="408" spans="1:30" x14ac:dyDescent="0.3">
      <c r="A408" s="51">
        <v>8107</v>
      </c>
      <c r="B408" s="51" t="s">
        <v>550</v>
      </c>
      <c r="C408" s="50">
        <v>13</v>
      </c>
      <c r="D408" s="91">
        <f t="shared" si="214"/>
        <v>476</v>
      </c>
      <c r="E408" s="50">
        <v>5</v>
      </c>
      <c r="F408" s="50">
        <v>3</v>
      </c>
      <c r="G408" s="52">
        <f t="shared" si="215"/>
        <v>1700</v>
      </c>
      <c r="H408" s="56">
        <f t="shared" si="218"/>
        <v>1700</v>
      </c>
      <c r="I408" s="56">
        <f t="shared" si="218"/>
        <v>2040</v>
      </c>
      <c r="J408" s="56">
        <f t="shared" si="218"/>
        <v>2380</v>
      </c>
      <c r="K408" s="56">
        <f t="shared" si="218"/>
        <v>2720</v>
      </c>
      <c r="L408" s="53"/>
      <c r="M408" s="54"/>
      <c r="N408" s="80">
        <f t="shared" si="210"/>
        <v>22100</v>
      </c>
      <c r="O408" s="55" t="s">
        <v>6</v>
      </c>
      <c r="P408" s="55">
        <v>56</v>
      </c>
      <c r="Q408" s="56">
        <f t="shared" si="217"/>
        <v>374</v>
      </c>
      <c r="R408" s="56">
        <f t="shared" si="211"/>
        <v>2</v>
      </c>
      <c r="S408" s="56">
        <f t="shared" si="208"/>
        <v>680</v>
      </c>
      <c r="T408" s="57">
        <v>1.4</v>
      </c>
      <c r="U408" s="56">
        <f t="shared" si="216"/>
        <v>68</v>
      </c>
      <c r="V408" s="56">
        <f t="shared" si="203"/>
        <v>81</v>
      </c>
      <c r="W408" s="56">
        <f t="shared" si="204"/>
        <v>95</v>
      </c>
      <c r="X408" s="56">
        <f t="shared" si="205"/>
        <v>108</v>
      </c>
      <c r="Y408" s="57">
        <v>0.6</v>
      </c>
      <c r="Z408" s="56">
        <v>4</v>
      </c>
      <c r="AA408" s="56">
        <f t="shared" si="212"/>
        <v>780</v>
      </c>
      <c r="AB408" s="62">
        <v>3</v>
      </c>
      <c r="AC408" s="56">
        <f t="shared" si="213"/>
        <v>1170</v>
      </c>
      <c r="AD408" s="62">
        <v>1.8</v>
      </c>
    </row>
    <row r="409" spans="1:30" x14ac:dyDescent="0.3">
      <c r="A409" s="51">
        <v>8108</v>
      </c>
      <c r="B409" s="51" t="s">
        <v>551</v>
      </c>
      <c r="C409" s="50">
        <v>13</v>
      </c>
      <c r="D409" s="91">
        <f t="shared" si="214"/>
        <v>480</v>
      </c>
      <c r="E409" s="50">
        <v>5</v>
      </c>
      <c r="F409" s="50">
        <v>3</v>
      </c>
      <c r="G409" s="52">
        <f t="shared" si="215"/>
        <v>1715</v>
      </c>
      <c r="H409" s="56">
        <f t="shared" si="218"/>
        <v>1715</v>
      </c>
      <c r="I409" s="56">
        <f t="shared" si="218"/>
        <v>2058</v>
      </c>
      <c r="J409" s="56">
        <f t="shared" si="218"/>
        <v>2401</v>
      </c>
      <c r="K409" s="56">
        <f t="shared" si="218"/>
        <v>2744</v>
      </c>
      <c r="L409" s="53"/>
      <c r="M409" s="54"/>
      <c r="N409" s="80">
        <f t="shared" si="210"/>
        <v>22295</v>
      </c>
      <c r="O409" s="55" t="s">
        <v>6</v>
      </c>
      <c r="P409" s="55">
        <v>58</v>
      </c>
      <c r="Q409" s="56">
        <f t="shared" si="217"/>
        <v>374</v>
      </c>
      <c r="R409" s="56">
        <f t="shared" si="211"/>
        <v>2</v>
      </c>
      <c r="S409" s="56">
        <f t="shared" si="208"/>
        <v>686</v>
      </c>
      <c r="T409" s="57">
        <v>1.4</v>
      </c>
      <c r="U409" s="56">
        <f t="shared" si="216"/>
        <v>68</v>
      </c>
      <c r="V409" s="56">
        <f t="shared" si="203"/>
        <v>82</v>
      </c>
      <c r="W409" s="56">
        <f t="shared" si="204"/>
        <v>96</v>
      </c>
      <c r="X409" s="56">
        <f t="shared" si="205"/>
        <v>109</v>
      </c>
      <c r="Y409" s="57">
        <v>0.6</v>
      </c>
      <c r="Z409" s="56">
        <v>4</v>
      </c>
      <c r="AA409" s="56">
        <f t="shared" si="212"/>
        <v>780</v>
      </c>
      <c r="AB409" s="62">
        <v>3</v>
      </c>
      <c r="AC409" s="56">
        <f t="shared" si="213"/>
        <v>1170</v>
      </c>
      <c r="AD409" s="62">
        <v>1.8</v>
      </c>
    </row>
    <row r="410" spans="1:30" x14ac:dyDescent="0.3">
      <c r="A410" s="51">
        <v>8109</v>
      </c>
      <c r="B410" s="51" t="s">
        <v>552</v>
      </c>
      <c r="C410" s="50">
        <v>13</v>
      </c>
      <c r="D410" s="91">
        <f t="shared" si="214"/>
        <v>483</v>
      </c>
      <c r="E410" s="50">
        <v>5</v>
      </c>
      <c r="F410" s="50">
        <v>3</v>
      </c>
      <c r="G410" s="52">
        <f t="shared" si="215"/>
        <v>1727</v>
      </c>
      <c r="H410" s="56">
        <f t="shared" si="218"/>
        <v>1727</v>
      </c>
      <c r="I410" s="56">
        <f t="shared" si="218"/>
        <v>2072</v>
      </c>
      <c r="J410" s="56">
        <f t="shared" si="218"/>
        <v>2417</v>
      </c>
      <c r="K410" s="56">
        <f t="shared" si="218"/>
        <v>2763</v>
      </c>
      <c r="L410" s="53"/>
      <c r="M410" s="54"/>
      <c r="N410" s="80">
        <f t="shared" si="210"/>
        <v>22451</v>
      </c>
      <c r="O410" s="55" t="s">
        <v>6</v>
      </c>
      <c r="P410" s="55">
        <v>60</v>
      </c>
      <c r="Q410" s="56">
        <f t="shared" si="217"/>
        <v>374</v>
      </c>
      <c r="R410" s="56">
        <f t="shared" si="211"/>
        <v>2</v>
      </c>
      <c r="S410" s="56">
        <f t="shared" si="208"/>
        <v>691</v>
      </c>
      <c r="T410" s="57">
        <v>1.4</v>
      </c>
      <c r="U410" s="56">
        <f t="shared" si="216"/>
        <v>69</v>
      </c>
      <c r="V410" s="56">
        <f t="shared" si="203"/>
        <v>82</v>
      </c>
      <c r="W410" s="56">
        <f t="shared" si="204"/>
        <v>96</v>
      </c>
      <c r="X410" s="56">
        <f t="shared" si="205"/>
        <v>110</v>
      </c>
      <c r="Y410" s="57">
        <v>0.6</v>
      </c>
      <c r="Z410" s="56">
        <v>4</v>
      </c>
      <c r="AA410" s="56">
        <f t="shared" si="212"/>
        <v>780</v>
      </c>
      <c r="AB410" s="62">
        <v>3</v>
      </c>
      <c r="AC410" s="56">
        <f t="shared" si="213"/>
        <v>1170</v>
      </c>
      <c r="AD410" s="62">
        <v>1.8</v>
      </c>
    </row>
    <row r="411" spans="1:30" x14ac:dyDescent="0.3">
      <c r="A411" s="65">
        <v>8110</v>
      </c>
      <c r="B411" s="65" t="s">
        <v>553</v>
      </c>
      <c r="C411" s="64">
        <v>13</v>
      </c>
      <c r="D411" s="92">
        <f t="shared" si="214"/>
        <v>487</v>
      </c>
      <c r="E411" s="64">
        <v>5</v>
      </c>
      <c r="F411" s="64">
        <v>3</v>
      </c>
      <c r="G411" s="70">
        <f t="shared" si="215"/>
        <v>1742</v>
      </c>
      <c r="H411" s="71">
        <f t="shared" si="218"/>
        <v>1742</v>
      </c>
      <c r="I411" s="71">
        <f t="shared" si="218"/>
        <v>2090</v>
      </c>
      <c r="J411" s="71">
        <f t="shared" si="218"/>
        <v>2438</v>
      </c>
      <c r="K411" s="71">
        <f t="shared" si="218"/>
        <v>2787</v>
      </c>
      <c r="L411" s="66"/>
      <c r="M411" s="67"/>
      <c r="N411" s="81">
        <f t="shared" si="210"/>
        <v>22646</v>
      </c>
      <c r="O411" s="68" t="s">
        <v>6</v>
      </c>
      <c r="P411" s="68">
        <v>62</v>
      </c>
      <c r="Q411" s="71">
        <f t="shared" si="217"/>
        <v>374</v>
      </c>
      <c r="R411" s="71">
        <f t="shared" si="211"/>
        <v>2</v>
      </c>
      <c r="S411" s="71">
        <f t="shared" si="208"/>
        <v>697</v>
      </c>
      <c r="T411" s="69">
        <v>1.4</v>
      </c>
      <c r="U411" s="71">
        <f t="shared" si="216"/>
        <v>69</v>
      </c>
      <c r="V411" s="71">
        <f t="shared" si="203"/>
        <v>83</v>
      </c>
      <c r="W411" s="71">
        <f t="shared" si="204"/>
        <v>97</v>
      </c>
      <c r="X411" s="71">
        <f t="shared" si="205"/>
        <v>111</v>
      </c>
      <c r="Y411" s="69">
        <v>0.6</v>
      </c>
      <c r="Z411" s="71">
        <v>5</v>
      </c>
      <c r="AA411" s="71">
        <f t="shared" si="212"/>
        <v>1462</v>
      </c>
      <c r="AB411" s="62">
        <v>4.5</v>
      </c>
      <c r="AC411" s="71">
        <f t="shared" si="213"/>
        <v>1755</v>
      </c>
      <c r="AD411" s="62">
        <v>2.7</v>
      </c>
    </row>
    <row r="412" spans="1:30" x14ac:dyDescent="0.3">
      <c r="A412" s="38">
        <v>8111</v>
      </c>
      <c r="B412" s="38" t="s">
        <v>532</v>
      </c>
      <c r="C412" s="39">
        <v>13</v>
      </c>
      <c r="D412" s="90">
        <f t="shared" si="214"/>
        <v>491</v>
      </c>
      <c r="E412" s="39">
        <v>5</v>
      </c>
      <c r="F412" s="39">
        <v>3</v>
      </c>
      <c r="G412" s="40">
        <f t="shared" si="215"/>
        <v>1755</v>
      </c>
      <c r="H412" s="41">
        <f t="shared" si="218"/>
        <v>1755</v>
      </c>
      <c r="I412" s="41">
        <f t="shared" si="218"/>
        <v>2106</v>
      </c>
      <c r="J412" s="41">
        <f t="shared" si="218"/>
        <v>2457</v>
      </c>
      <c r="K412" s="41">
        <f t="shared" si="218"/>
        <v>2808</v>
      </c>
      <c r="L412" s="42"/>
      <c r="M412" s="43"/>
      <c r="N412" s="79">
        <f t="shared" si="210"/>
        <v>22815</v>
      </c>
      <c r="O412" s="44" t="s">
        <v>6</v>
      </c>
      <c r="P412" s="44">
        <v>64</v>
      </c>
      <c r="Q412" s="45">
        <f t="shared" si="217"/>
        <v>374</v>
      </c>
      <c r="R412" s="45">
        <f t="shared" si="211"/>
        <v>2</v>
      </c>
      <c r="S412" s="45">
        <f t="shared" si="208"/>
        <v>702</v>
      </c>
      <c r="T412" s="46">
        <v>1.4</v>
      </c>
      <c r="U412" s="45">
        <f t="shared" si="216"/>
        <v>70</v>
      </c>
      <c r="V412" s="45">
        <f t="shared" ref="V412:V451" si="219">INT((I412/15)*$Y412)</f>
        <v>84</v>
      </c>
      <c r="W412" s="45">
        <f t="shared" ref="W412:W451" si="220">INT((J412/15)*$Y412)</f>
        <v>98</v>
      </c>
      <c r="X412" s="45">
        <f t="shared" ref="X412:X451" si="221">INT((K412/15)*$Y412)</f>
        <v>112</v>
      </c>
      <c r="Y412" s="46">
        <v>0.6</v>
      </c>
      <c r="Z412" s="45">
        <v>4</v>
      </c>
      <c r="AA412" s="45">
        <f t="shared" si="212"/>
        <v>819</v>
      </c>
      <c r="AB412" s="62">
        <v>3.1500000000000004</v>
      </c>
      <c r="AC412" s="45">
        <f t="shared" si="213"/>
        <v>1170</v>
      </c>
      <c r="AD412" s="62">
        <v>1.8</v>
      </c>
    </row>
    <row r="413" spans="1:30" x14ac:dyDescent="0.3">
      <c r="A413" s="51">
        <v>8112</v>
      </c>
      <c r="B413" s="51" t="s">
        <v>554</v>
      </c>
      <c r="C413" s="50">
        <v>13</v>
      </c>
      <c r="D413" s="91">
        <f t="shared" si="214"/>
        <v>495</v>
      </c>
      <c r="E413" s="50">
        <v>5</v>
      </c>
      <c r="F413" s="50">
        <v>3</v>
      </c>
      <c r="G413" s="52">
        <f t="shared" si="215"/>
        <v>1770</v>
      </c>
      <c r="H413" s="56">
        <f t="shared" si="218"/>
        <v>1770</v>
      </c>
      <c r="I413" s="56">
        <f t="shared" si="218"/>
        <v>2124</v>
      </c>
      <c r="J413" s="56">
        <f t="shared" si="218"/>
        <v>2478</v>
      </c>
      <c r="K413" s="56">
        <f t="shared" si="218"/>
        <v>2832</v>
      </c>
      <c r="L413" s="53"/>
      <c r="M413" s="54"/>
      <c r="N413" s="80">
        <f t="shared" si="210"/>
        <v>23010</v>
      </c>
      <c r="O413" s="55" t="s">
        <v>6</v>
      </c>
      <c r="P413" s="55">
        <v>66</v>
      </c>
      <c r="Q413" s="56">
        <f t="shared" si="217"/>
        <v>374</v>
      </c>
      <c r="R413" s="56">
        <f t="shared" si="211"/>
        <v>2</v>
      </c>
      <c r="S413" s="56">
        <f t="shared" si="208"/>
        <v>708</v>
      </c>
      <c r="T413" s="57">
        <v>1.4</v>
      </c>
      <c r="U413" s="56">
        <f t="shared" si="216"/>
        <v>70</v>
      </c>
      <c r="V413" s="56">
        <f t="shared" si="219"/>
        <v>84</v>
      </c>
      <c r="W413" s="56">
        <f t="shared" si="220"/>
        <v>99</v>
      </c>
      <c r="X413" s="56">
        <f t="shared" si="221"/>
        <v>113</v>
      </c>
      <c r="Y413" s="57">
        <v>0.6</v>
      </c>
      <c r="Z413" s="56">
        <v>4</v>
      </c>
      <c r="AA413" s="56">
        <f t="shared" si="212"/>
        <v>819</v>
      </c>
      <c r="AB413" s="62">
        <v>3.1500000000000004</v>
      </c>
      <c r="AC413" s="56">
        <f t="shared" si="213"/>
        <v>1170</v>
      </c>
      <c r="AD413" s="62">
        <v>1.8</v>
      </c>
    </row>
    <row r="414" spans="1:30" x14ac:dyDescent="0.3">
      <c r="A414" s="51">
        <v>8113</v>
      </c>
      <c r="B414" s="51" t="s">
        <v>555</v>
      </c>
      <c r="C414" s="50">
        <v>13</v>
      </c>
      <c r="D414" s="91">
        <f t="shared" si="214"/>
        <v>499</v>
      </c>
      <c r="E414" s="50">
        <v>5</v>
      </c>
      <c r="F414" s="50">
        <v>3</v>
      </c>
      <c r="G414" s="52">
        <f t="shared" si="215"/>
        <v>1785</v>
      </c>
      <c r="H414" s="56">
        <f t="shared" si="218"/>
        <v>1785</v>
      </c>
      <c r="I414" s="56">
        <f t="shared" si="218"/>
        <v>2142</v>
      </c>
      <c r="J414" s="56">
        <f t="shared" si="218"/>
        <v>2499</v>
      </c>
      <c r="K414" s="56">
        <f t="shared" si="218"/>
        <v>2856</v>
      </c>
      <c r="L414" s="53"/>
      <c r="M414" s="54"/>
      <c r="N414" s="80">
        <f t="shared" si="210"/>
        <v>23205</v>
      </c>
      <c r="O414" s="55" t="s">
        <v>6</v>
      </c>
      <c r="P414" s="55">
        <v>68</v>
      </c>
      <c r="Q414" s="56">
        <f t="shared" si="217"/>
        <v>374</v>
      </c>
      <c r="R414" s="56">
        <f t="shared" si="211"/>
        <v>2</v>
      </c>
      <c r="S414" s="56">
        <f t="shared" si="208"/>
        <v>714</v>
      </c>
      <c r="T414" s="57">
        <v>1.4</v>
      </c>
      <c r="U414" s="56">
        <f t="shared" si="216"/>
        <v>71</v>
      </c>
      <c r="V414" s="56">
        <f t="shared" si="219"/>
        <v>85</v>
      </c>
      <c r="W414" s="56">
        <f t="shared" si="220"/>
        <v>99</v>
      </c>
      <c r="X414" s="56">
        <f t="shared" si="221"/>
        <v>114</v>
      </c>
      <c r="Y414" s="57">
        <v>0.6</v>
      </c>
      <c r="Z414" s="56">
        <v>4</v>
      </c>
      <c r="AA414" s="56">
        <f t="shared" si="212"/>
        <v>819</v>
      </c>
      <c r="AB414" s="62">
        <v>3.1500000000000004</v>
      </c>
      <c r="AC414" s="56">
        <f t="shared" si="213"/>
        <v>1170</v>
      </c>
      <c r="AD414" s="62">
        <v>1.8</v>
      </c>
    </row>
    <row r="415" spans="1:30" x14ac:dyDescent="0.3">
      <c r="A415" s="51">
        <v>8114</v>
      </c>
      <c r="B415" s="51" t="s">
        <v>556</v>
      </c>
      <c r="C415" s="50">
        <v>13</v>
      </c>
      <c r="D415" s="91">
        <f t="shared" si="214"/>
        <v>503</v>
      </c>
      <c r="E415" s="50">
        <v>5</v>
      </c>
      <c r="F415" s="50">
        <v>3</v>
      </c>
      <c r="G415" s="52">
        <f t="shared" si="215"/>
        <v>1797</v>
      </c>
      <c r="H415" s="56">
        <f t="shared" si="218"/>
        <v>1797</v>
      </c>
      <c r="I415" s="56">
        <f t="shared" si="218"/>
        <v>2156</v>
      </c>
      <c r="J415" s="56">
        <f t="shared" si="218"/>
        <v>2515</v>
      </c>
      <c r="K415" s="56">
        <f t="shared" si="218"/>
        <v>2875</v>
      </c>
      <c r="L415" s="53"/>
      <c r="M415" s="54"/>
      <c r="N415" s="80">
        <f t="shared" si="210"/>
        <v>23361</v>
      </c>
      <c r="O415" s="55" t="s">
        <v>6</v>
      </c>
      <c r="P415" s="55">
        <v>70</v>
      </c>
      <c r="Q415" s="56">
        <f t="shared" si="217"/>
        <v>374</v>
      </c>
      <c r="R415" s="56">
        <f t="shared" si="211"/>
        <v>2</v>
      </c>
      <c r="S415" s="56">
        <f t="shared" si="208"/>
        <v>719</v>
      </c>
      <c r="T415" s="57">
        <v>1.4</v>
      </c>
      <c r="U415" s="56">
        <f t="shared" si="216"/>
        <v>71</v>
      </c>
      <c r="V415" s="56">
        <f t="shared" si="219"/>
        <v>86</v>
      </c>
      <c r="W415" s="56">
        <f t="shared" si="220"/>
        <v>100</v>
      </c>
      <c r="X415" s="56">
        <f t="shared" si="221"/>
        <v>115</v>
      </c>
      <c r="Y415" s="57">
        <v>0.6</v>
      </c>
      <c r="Z415" s="56">
        <v>4</v>
      </c>
      <c r="AA415" s="56">
        <f t="shared" si="212"/>
        <v>819</v>
      </c>
      <c r="AB415" s="62">
        <v>3.1500000000000004</v>
      </c>
      <c r="AC415" s="56">
        <f t="shared" si="213"/>
        <v>1170</v>
      </c>
      <c r="AD415" s="62">
        <v>1.8</v>
      </c>
    </row>
    <row r="416" spans="1:30" x14ac:dyDescent="0.3">
      <c r="A416" s="51">
        <v>8115</v>
      </c>
      <c r="B416" s="51" t="s">
        <v>557</v>
      </c>
      <c r="C416" s="50">
        <v>13</v>
      </c>
      <c r="D416" s="91">
        <f t="shared" si="214"/>
        <v>507</v>
      </c>
      <c r="E416" s="50">
        <v>5</v>
      </c>
      <c r="F416" s="50">
        <v>3</v>
      </c>
      <c r="G416" s="52">
        <f t="shared" si="215"/>
        <v>1812</v>
      </c>
      <c r="H416" s="56">
        <f t="shared" si="218"/>
        <v>1812</v>
      </c>
      <c r="I416" s="56">
        <f t="shared" si="218"/>
        <v>2174</v>
      </c>
      <c r="J416" s="56">
        <f t="shared" si="218"/>
        <v>2536</v>
      </c>
      <c r="K416" s="56">
        <f t="shared" si="218"/>
        <v>2899</v>
      </c>
      <c r="L416" s="53"/>
      <c r="M416" s="54"/>
      <c r="N416" s="80">
        <f t="shared" si="210"/>
        <v>23556</v>
      </c>
      <c r="O416" s="55" t="s">
        <v>6</v>
      </c>
      <c r="P416" s="55">
        <v>72</v>
      </c>
      <c r="Q416" s="56">
        <f t="shared" si="217"/>
        <v>374</v>
      </c>
      <c r="R416" s="56">
        <f t="shared" si="211"/>
        <v>2</v>
      </c>
      <c r="S416" s="56">
        <f t="shared" si="208"/>
        <v>725</v>
      </c>
      <c r="T416" s="57">
        <v>1.4</v>
      </c>
      <c r="U416" s="56">
        <f t="shared" si="216"/>
        <v>72</v>
      </c>
      <c r="V416" s="56">
        <f t="shared" si="219"/>
        <v>86</v>
      </c>
      <c r="W416" s="56">
        <f t="shared" si="220"/>
        <v>101</v>
      </c>
      <c r="X416" s="56">
        <f t="shared" si="221"/>
        <v>115</v>
      </c>
      <c r="Y416" s="57">
        <v>0.6</v>
      </c>
      <c r="Z416" s="56">
        <v>4</v>
      </c>
      <c r="AA416" s="56">
        <f t="shared" si="212"/>
        <v>819</v>
      </c>
      <c r="AB416" s="62">
        <v>3.1500000000000004</v>
      </c>
      <c r="AC416" s="56">
        <f t="shared" si="213"/>
        <v>1170</v>
      </c>
      <c r="AD416" s="62">
        <v>1.8</v>
      </c>
    </row>
    <row r="417" spans="1:30" x14ac:dyDescent="0.3">
      <c r="A417" s="51">
        <v>8116</v>
      </c>
      <c r="B417" s="51" t="s">
        <v>558</v>
      </c>
      <c r="C417" s="50">
        <v>14</v>
      </c>
      <c r="D417" s="91">
        <f t="shared" si="214"/>
        <v>511</v>
      </c>
      <c r="E417" s="50">
        <v>5</v>
      </c>
      <c r="F417" s="50">
        <v>3</v>
      </c>
      <c r="G417" s="52">
        <f t="shared" si="215"/>
        <v>1825</v>
      </c>
      <c r="H417" s="56">
        <f t="shared" si="218"/>
        <v>1825</v>
      </c>
      <c r="I417" s="56">
        <f t="shared" si="218"/>
        <v>2190</v>
      </c>
      <c r="J417" s="56">
        <f t="shared" si="218"/>
        <v>2555</v>
      </c>
      <c r="K417" s="56">
        <f t="shared" si="218"/>
        <v>2920</v>
      </c>
      <c r="L417" s="53"/>
      <c r="M417" s="54"/>
      <c r="N417" s="80">
        <f t="shared" si="210"/>
        <v>25550</v>
      </c>
      <c r="O417" s="55" t="s">
        <v>6</v>
      </c>
      <c r="P417" s="55">
        <v>74</v>
      </c>
      <c r="Q417" s="56">
        <f t="shared" si="217"/>
        <v>374</v>
      </c>
      <c r="R417" s="56">
        <f t="shared" si="211"/>
        <v>2</v>
      </c>
      <c r="S417" s="56">
        <f t="shared" si="208"/>
        <v>730</v>
      </c>
      <c r="T417" s="57">
        <v>1.4</v>
      </c>
      <c r="U417" s="56">
        <f t="shared" si="216"/>
        <v>73</v>
      </c>
      <c r="V417" s="56">
        <f t="shared" si="219"/>
        <v>87</v>
      </c>
      <c r="W417" s="56">
        <f t="shared" si="220"/>
        <v>102</v>
      </c>
      <c r="X417" s="56">
        <f t="shared" si="221"/>
        <v>116</v>
      </c>
      <c r="Y417" s="57">
        <v>0.6</v>
      </c>
      <c r="Z417" s="56">
        <v>4</v>
      </c>
      <c r="AA417" s="56">
        <f t="shared" si="212"/>
        <v>882</v>
      </c>
      <c r="AB417" s="62">
        <v>3.1500000000000004</v>
      </c>
      <c r="AC417" s="56">
        <f t="shared" si="213"/>
        <v>1260</v>
      </c>
      <c r="AD417" s="62">
        <v>1.8</v>
      </c>
    </row>
    <row r="418" spans="1:30" x14ac:dyDescent="0.3">
      <c r="A418" s="51">
        <v>8117</v>
      </c>
      <c r="B418" s="51" t="s">
        <v>559</v>
      </c>
      <c r="C418" s="50">
        <v>14</v>
      </c>
      <c r="D418" s="91">
        <f t="shared" si="214"/>
        <v>519</v>
      </c>
      <c r="E418" s="50">
        <v>5</v>
      </c>
      <c r="F418" s="50">
        <v>3</v>
      </c>
      <c r="G418" s="52">
        <f t="shared" si="215"/>
        <v>1855</v>
      </c>
      <c r="H418" s="56">
        <f t="shared" si="218"/>
        <v>1855</v>
      </c>
      <c r="I418" s="56">
        <f t="shared" si="218"/>
        <v>2226</v>
      </c>
      <c r="J418" s="56">
        <f t="shared" si="218"/>
        <v>2597</v>
      </c>
      <c r="K418" s="56">
        <f t="shared" si="218"/>
        <v>2968</v>
      </c>
      <c r="L418" s="53"/>
      <c r="M418" s="54"/>
      <c r="N418" s="80">
        <f t="shared" si="210"/>
        <v>25970</v>
      </c>
      <c r="O418" s="55" t="s">
        <v>6</v>
      </c>
      <c r="P418" s="55">
        <v>78</v>
      </c>
      <c r="Q418" s="56">
        <f t="shared" si="217"/>
        <v>374</v>
      </c>
      <c r="R418" s="56">
        <f t="shared" si="211"/>
        <v>2</v>
      </c>
      <c r="S418" s="56">
        <f t="shared" si="208"/>
        <v>742</v>
      </c>
      <c r="T418" s="57">
        <v>1.4</v>
      </c>
      <c r="U418" s="56">
        <f t="shared" si="216"/>
        <v>74</v>
      </c>
      <c r="V418" s="56">
        <f t="shared" si="219"/>
        <v>89</v>
      </c>
      <c r="W418" s="56">
        <f t="shared" si="220"/>
        <v>103</v>
      </c>
      <c r="X418" s="56">
        <f t="shared" si="221"/>
        <v>118</v>
      </c>
      <c r="Y418" s="57">
        <v>0.6</v>
      </c>
      <c r="Z418" s="56">
        <v>4</v>
      </c>
      <c r="AA418" s="56">
        <f t="shared" si="212"/>
        <v>882</v>
      </c>
      <c r="AB418" s="62">
        <v>3.1500000000000004</v>
      </c>
      <c r="AC418" s="56">
        <f t="shared" si="213"/>
        <v>1260</v>
      </c>
      <c r="AD418" s="62">
        <v>1.8</v>
      </c>
    </row>
    <row r="419" spans="1:30" x14ac:dyDescent="0.3">
      <c r="A419" s="51">
        <v>8118</v>
      </c>
      <c r="B419" s="51" t="s">
        <v>560</v>
      </c>
      <c r="C419" s="50">
        <v>14</v>
      </c>
      <c r="D419" s="91">
        <f t="shared" si="214"/>
        <v>522</v>
      </c>
      <c r="E419" s="50">
        <v>5</v>
      </c>
      <c r="F419" s="50">
        <v>3</v>
      </c>
      <c r="G419" s="52">
        <f t="shared" si="215"/>
        <v>1867</v>
      </c>
      <c r="H419" s="56">
        <f t="shared" si="218"/>
        <v>1867</v>
      </c>
      <c r="I419" s="56">
        <f t="shared" si="218"/>
        <v>2240</v>
      </c>
      <c r="J419" s="56">
        <f t="shared" si="218"/>
        <v>2613</v>
      </c>
      <c r="K419" s="56">
        <f t="shared" si="218"/>
        <v>2987</v>
      </c>
      <c r="L419" s="53"/>
      <c r="M419" s="54"/>
      <c r="N419" s="80">
        <f t="shared" si="210"/>
        <v>26138</v>
      </c>
      <c r="O419" s="55" t="s">
        <v>6</v>
      </c>
      <c r="P419" s="55">
        <v>80</v>
      </c>
      <c r="Q419" s="56">
        <f t="shared" si="217"/>
        <v>374</v>
      </c>
      <c r="R419" s="56">
        <f t="shared" si="211"/>
        <v>2</v>
      </c>
      <c r="S419" s="56">
        <f t="shared" si="208"/>
        <v>747</v>
      </c>
      <c r="T419" s="57">
        <v>1.4</v>
      </c>
      <c r="U419" s="56">
        <f t="shared" si="216"/>
        <v>74</v>
      </c>
      <c r="V419" s="56">
        <f t="shared" si="219"/>
        <v>89</v>
      </c>
      <c r="W419" s="56">
        <f t="shared" si="220"/>
        <v>104</v>
      </c>
      <c r="X419" s="56">
        <f t="shared" si="221"/>
        <v>119</v>
      </c>
      <c r="Y419" s="57">
        <v>0.6</v>
      </c>
      <c r="Z419" s="56">
        <v>4</v>
      </c>
      <c r="AA419" s="56">
        <f t="shared" si="212"/>
        <v>882</v>
      </c>
      <c r="AB419" s="62">
        <v>3.1500000000000004</v>
      </c>
      <c r="AC419" s="56">
        <f t="shared" si="213"/>
        <v>1260</v>
      </c>
      <c r="AD419" s="62">
        <v>1.8</v>
      </c>
    </row>
    <row r="420" spans="1:30" x14ac:dyDescent="0.3">
      <c r="A420" s="51">
        <v>8119</v>
      </c>
      <c r="B420" s="51" t="s">
        <v>561</v>
      </c>
      <c r="C420" s="50">
        <v>14</v>
      </c>
      <c r="D420" s="91">
        <f t="shared" si="214"/>
        <v>527</v>
      </c>
      <c r="E420" s="50">
        <v>5</v>
      </c>
      <c r="F420" s="50">
        <v>3</v>
      </c>
      <c r="G420" s="52">
        <f t="shared" si="215"/>
        <v>1882</v>
      </c>
      <c r="H420" s="56">
        <f t="shared" si="218"/>
        <v>1882</v>
      </c>
      <c r="I420" s="56">
        <f t="shared" si="218"/>
        <v>2258</v>
      </c>
      <c r="J420" s="56">
        <f t="shared" si="218"/>
        <v>2634</v>
      </c>
      <c r="K420" s="56">
        <f t="shared" si="218"/>
        <v>3011</v>
      </c>
      <c r="L420" s="53"/>
      <c r="M420" s="54"/>
      <c r="N420" s="80">
        <f t="shared" si="210"/>
        <v>26348</v>
      </c>
      <c r="O420" s="55" t="s">
        <v>6</v>
      </c>
      <c r="P420" s="55">
        <v>82</v>
      </c>
      <c r="Q420" s="56">
        <f t="shared" si="217"/>
        <v>374</v>
      </c>
      <c r="R420" s="56">
        <f t="shared" si="211"/>
        <v>2</v>
      </c>
      <c r="S420" s="56">
        <f t="shared" si="208"/>
        <v>753</v>
      </c>
      <c r="T420" s="57">
        <v>1.4</v>
      </c>
      <c r="U420" s="56">
        <f t="shared" si="216"/>
        <v>75</v>
      </c>
      <c r="V420" s="56">
        <f t="shared" si="219"/>
        <v>90</v>
      </c>
      <c r="W420" s="56">
        <f t="shared" si="220"/>
        <v>105</v>
      </c>
      <c r="X420" s="56">
        <f t="shared" si="221"/>
        <v>120</v>
      </c>
      <c r="Y420" s="57">
        <v>0.6</v>
      </c>
      <c r="Z420" s="56">
        <v>4</v>
      </c>
      <c r="AA420" s="56">
        <f t="shared" si="212"/>
        <v>882</v>
      </c>
      <c r="AB420" s="62">
        <v>3.1500000000000004</v>
      </c>
      <c r="AC420" s="56">
        <f t="shared" si="213"/>
        <v>1260</v>
      </c>
      <c r="AD420" s="62">
        <v>1.8</v>
      </c>
    </row>
    <row r="421" spans="1:30" x14ac:dyDescent="0.3">
      <c r="A421" s="65">
        <v>8120</v>
      </c>
      <c r="B421" s="65" t="s">
        <v>562</v>
      </c>
      <c r="C421" s="64">
        <v>14</v>
      </c>
      <c r="D421" s="92">
        <f t="shared" si="214"/>
        <v>530</v>
      </c>
      <c r="E421" s="64">
        <v>5</v>
      </c>
      <c r="F421" s="64">
        <v>3</v>
      </c>
      <c r="G421" s="70">
        <f t="shared" si="215"/>
        <v>1895</v>
      </c>
      <c r="H421" s="71">
        <f t="shared" si="218"/>
        <v>1895</v>
      </c>
      <c r="I421" s="71">
        <f t="shared" si="218"/>
        <v>2274</v>
      </c>
      <c r="J421" s="71">
        <f t="shared" si="218"/>
        <v>2653</v>
      </c>
      <c r="K421" s="71">
        <f t="shared" si="218"/>
        <v>3032</v>
      </c>
      <c r="L421" s="66"/>
      <c r="M421" s="67"/>
      <c r="N421" s="81">
        <f t="shared" si="210"/>
        <v>26530</v>
      </c>
      <c r="O421" s="68" t="s">
        <v>6</v>
      </c>
      <c r="P421" s="68">
        <v>84</v>
      </c>
      <c r="Q421" s="71">
        <f t="shared" si="217"/>
        <v>374</v>
      </c>
      <c r="R421" s="71">
        <f t="shared" si="211"/>
        <v>2</v>
      </c>
      <c r="S421" s="71">
        <f t="shared" si="208"/>
        <v>758</v>
      </c>
      <c r="T421" s="69">
        <v>1.4</v>
      </c>
      <c r="U421" s="71">
        <f t="shared" si="216"/>
        <v>75</v>
      </c>
      <c r="V421" s="71">
        <f t="shared" si="219"/>
        <v>90</v>
      </c>
      <c r="W421" s="71">
        <f t="shared" si="220"/>
        <v>106</v>
      </c>
      <c r="X421" s="71">
        <f t="shared" si="221"/>
        <v>121</v>
      </c>
      <c r="Y421" s="69">
        <v>0.6</v>
      </c>
      <c r="Z421" s="71">
        <v>5</v>
      </c>
      <c r="AA421" s="71">
        <f t="shared" si="212"/>
        <v>1653</v>
      </c>
      <c r="AB421" s="62">
        <v>4.7250000000000005</v>
      </c>
      <c r="AC421" s="71">
        <f t="shared" si="213"/>
        <v>1890</v>
      </c>
      <c r="AD421" s="62">
        <v>2.7</v>
      </c>
    </row>
    <row r="422" spans="1:30" x14ac:dyDescent="0.3">
      <c r="A422" s="38">
        <v>8121</v>
      </c>
      <c r="B422" s="38" t="s">
        <v>533</v>
      </c>
      <c r="C422" s="39">
        <v>14</v>
      </c>
      <c r="D422" s="90">
        <f t="shared" si="214"/>
        <v>534</v>
      </c>
      <c r="E422" s="39">
        <v>5</v>
      </c>
      <c r="F422" s="39">
        <v>3</v>
      </c>
      <c r="G422" s="40">
        <f t="shared" si="215"/>
        <v>1910</v>
      </c>
      <c r="H422" s="41">
        <f t="shared" ref="H422:K441" si="222">INT(IFERROR(VLOOKUP(H$1,$AP:$AU,2,FALSE)*$G422,0))</f>
        <v>1910</v>
      </c>
      <c r="I422" s="41">
        <f t="shared" si="222"/>
        <v>2292</v>
      </c>
      <c r="J422" s="41">
        <f t="shared" si="222"/>
        <v>2674</v>
      </c>
      <c r="K422" s="41">
        <f t="shared" si="222"/>
        <v>3056</v>
      </c>
      <c r="L422" s="42"/>
      <c r="M422" s="43"/>
      <c r="N422" s="79">
        <f t="shared" si="210"/>
        <v>26740</v>
      </c>
      <c r="O422" s="44" t="s">
        <v>6</v>
      </c>
      <c r="P422" s="44">
        <v>86</v>
      </c>
      <c r="Q422" s="45">
        <f t="shared" si="217"/>
        <v>374</v>
      </c>
      <c r="R422" s="45">
        <f t="shared" si="211"/>
        <v>2</v>
      </c>
      <c r="S422" s="45">
        <f t="shared" si="208"/>
        <v>764</v>
      </c>
      <c r="T422" s="46">
        <v>1.4</v>
      </c>
      <c r="U422" s="45">
        <f t="shared" si="216"/>
        <v>76</v>
      </c>
      <c r="V422" s="45">
        <f t="shared" si="219"/>
        <v>91</v>
      </c>
      <c r="W422" s="45">
        <f t="shared" si="220"/>
        <v>106</v>
      </c>
      <c r="X422" s="45">
        <f t="shared" si="221"/>
        <v>122</v>
      </c>
      <c r="Y422" s="46">
        <v>0.6</v>
      </c>
      <c r="Z422" s="45">
        <v>4</v>
      </c>
      <c r="AA422" s="45">
        <f t="shared" si="212"/>
        <v>924</v>
      </c>
      <c r="AB422" s="62">
        <v>3.3000000000000003</v>
      </c>
      <c r="AC422" s="45">
        <f t="shared" si="213"/>
        <v>1260</v>
      </c>
      <c r="AD422" s="62">
        <v>1.8</v>
      </c>
    </row>
    <row r="423" spans="1:30" x14ac:dyDescent="0.3">
      <c r="A423" s="51">
        <v>8122</v>
      </c>
      <c r="B423" s="51" t="s">
        <v>563</v>
      </c>
      <c r="C423" s="50">
        <v>14</v>
      </c>
      <c r="D423" s="91">
        <f t="shared" si="214"/>
        <v>539</v>
      </c>
      <c r="E423" s="50">
        <v>5</v>
      </c>
      <c r="F423" s="50">
        <v>3</v>
      </c>
      <c r="G423" s="52">
        <f t="shared" si="215"/>
        <v>1925</v>
      </c>
      <c r="H423" s="56">
        <f t="shared" si="222"/>
        <v>1925</v>
      </c>
      <c r="I423" s="56">
        <f t="shared" si="222"/>
        <v>2310</v>
      </c>
      <c r="J423" s="56">
        <f t="shared" si="222"/>
        <v>2695</v>
      </c>
      <c r="K423" s="56">
        <f t="shared" si="222"/>
        <v>3080</v>
      </c>
      <c r="L423" s="53"/>
      <c r="M423" s="54"/>
      <c r="N423" s="80">
        <f t="shared" si="210"/>
        <v>26950</v>
      </c>
      <c r="O423" s="55" t="s">
        <v>6</v>
      </c>
      <c r="P423" s="55">
        <v>88</v>
      </c>
      <c r="Q423" s="56">
        <f t="shared" si="217"/>
        <v>374</v>
      </c>
      <c r="R423" s="56">
        <f t="shared" si="211"/>
        <v>2</v>
      </c>
      <c r="S423" s="56">
        <f t="shared" si="208"/>
        <v>770</v>
      </c>
      <c r="T423" s="57">
        <v>1.4</v>
      </c>
      <c r="U423" s="56">
        <f t="shared" si="216"/>
        <v>77</v>
      </c>
      <c r="V423" s="56">
        <f t="shared" si="219"/>
        <v>92</v>
      </c>
      <c r="W423" s="56">
        <f t="shared" si="220"/>
        <v>107</v>
      </c>
      <c r="X423" s="56">
        <f t="shared" si="221"/>
        <v>123</v>
      </c>
      <c r="Y423" s="57">
        <v>0.6</v>
      </c>
      <c r="Z423" s="56">
        <v>4</v>
      </c>
      <c r="AA423" s="56">
        <f t="shared" si="212"/>
        <v>924</v>
      </c>
      <c r="AB423" s="62">
        <v>3.3000000000000003</v>
      </c>
      <c r="AC423" s="56">
        <f t="shared" si="213"/>
        <v>1260</v>
      </c>
      <c r="AD423" s="62">
        <v>1.8</v>
      </c>
    </row>
    <row r="424" spans="1:30" x14ac:dyDescent="0.3">
      <c r="A424" s="51">
        <v>8123</v>
      </c>
      <c r="B424" s="51" t="s">
        <v>564</v>
      </c>
      <c r="C424" s="50">
        <v>14</v>
      </c>
      <c r="D424" s="91">
        <f t="shared" si="214"/>
        <v>542</v>
      </c>
      <c r="E424" s="50">
        <v>5</v>
      </c>
      <c r="F424" s="50">
        <v>3</v>
      </c>
      <c r="G424" s="52">
        <f t="shared" si="215"/>
        <v>1937</v>
      </c>
      <c r="H424" s="56">
        <f t="shared" si="222"/>
        <v>1937</v>
      </c>
      <c r="I424" s="56">
        <f t="shared" si="222"/>
        <v>2324</v>
      </c>
      <c r="J424" s="56">
        <f t="shared" si="222"/>
        <v>2711</v>
      </c>
      <c r="K424" s="56">
        <f t="shared" si="222"/>
        <v>3099</v>
      </c>
      <c r="L424" s="53"/>
      <c r="M424" s="54"/>
      <c r="N424" s="80">
        <f t="shared" si="210"/>
        <v>27118</v>
      </c>
      <c r="O424" s="55" t="s">
        <v>6</v>
      </c>
      <c r="P424" s="55">
        <v>90</v>
      </c>
      <c r="Q424" s="56">
        <f t="shared" si="217"/>
        <v>374</v>
      </c>
      <c r="R424" s="56">
        <f t="shared" si="211"/>
        <v>2</v>
      </c>
      <c r="S424" s="56">
        <f t="shared" si="208"/>
        <v>775</v>
      </c>
      <c r="T424" s="57">
        <v>1.4</v>
      </c>
      <c r="U424" s="56">
        <f t="shared" si="216"/>
        <v>77</v>
      </c>
      <c r="V424" s="56">
        <f t="shared" si="219"/>
        <v>92</v>
      </c>
      <c r="W424" s="56">
        <f t="shared" si="220"/>
        <v>108</v>
      </c>
      <c r="X424" s="56">
        <f t="shared" si="221"/>
        <v>123</v>
      </c>
      <c r="Y424" s="57">
        <v>0.6</v>
      </c>
      <c r="Z424" s="56">
        <v>4</v>
      </c>
      <c r="AA424" s="56">
        <f t="shared" si="212"/>
        <v>924</v>
      </c>
      <c r="AB424" s="62">
        <v>3.3000000000000003</v>
      </c>
      <c r="AC424" s="56">
        <f t="shared" si="213"/>
        <v>1260</v>
      </c>
      <c r="AD424" s="62">
        <v>1.8</v>
      </c>
    </row>
    <row r="425" spans="1:30" x14ac:dyDescent="0.3">
      <c r="A425" s="51">
        <v>8124</v>
      </c>
      <c r="B425" s="51" t="s">
        <v>565</v>
      </c>
      <c r="C425" s="50">
        <v>14</v>
      </c>
      <c r="D425" s="91">
        <f t="shared" si="214"/>
        <v>546</v>
      </c>
      <c r="E425" s="50">
        <v>5</v>
      </c>
      <c r="F425" s="50">
        <v>3</v>
      </c>
      <c r="G425" s="52">
        <f t="shared" si="215"/>
        <v>1952</v>
      </c>
      <c r="H425" s="56">
        <f t="shared" si="222"/>
        <v>1952</v>
      </c>
      <c r="I425" s="56">
        <f t="shared" si="222"/>
        <v>2342</v>
      </c>
      <c r="J425" s="56">
        <f t="shared" si="222"/>
        <v>2732</v>
      </c>
      <c r="K425" s="56">
        <f t="shared" si="222"/>
        <v>3123</v>
      </c>
      <c r="L425" s="53"/>
      <c r="M425" s="54"/>
      <c r="N425" s="80">
        <f t="shared" si="210"/>
        <v>27328</v>
      </c>
      <c r="O425" s="55" t="s">
        <v>6</v>
      </c>
      <c r="P425" s="55">
        <v>92</v>
      </c>
      <c r="Q425" s="56">
        <f t="shared" si="217"/>
        <v>374</v>
      </c>
      <c r="R425" s="56">
        <f t="shared" si="211"/>
        <v>2</v>
      </c>
      <c r="S425" s="56">
        <f t="shared" si="208"/>
        <v>781</v>
      </c>
      <c r="T425" s="57">
        <v>1.4</v>
      </c>
      <c r="U425" s="56">
        <f t="shared" si="216"/>
        <v>78</v>
      </c>
      <c r="V425" s="56">
        <f t="shared" si="219"/>
        <v>93</v>
      </c>
      <c r="W425" s="56">
        <f t="shared" si="220"/>
        <v>109</v>
      </c>
      <c r="X425" s="56">
        <f t="shared" si="221"/>
        <v>124</v>
      </c>
      <c r="Y425" s="57">
        <v>0.6</v>
      </c>
      <c r="Z425" s="56">
        <v>4</v>
      </c>
      <c r="AA425" s="56">
        <f t="shared" si="212"/>
        <v>924</v>
      </c>
      <c r="AB425" s="62">
        <v>3.3000000000000003</v>
      </c>
      <c r="AC425" s="56">
        <f t="shared" si="213"/>
        <v>1260</v>
      </c>
      <c r="AD425" s="62">
        <v>1.8</v>
      </c>
    </row>
    <row r="426" spans="1:30" x14ac:dyDescent="0.3">
      <c r="A426" s="51">
        <v>8125</v>
      </c>
      <c r="B426" s="51" t="s">
        <v>566</v>
      </c>
      <c r="C426" s="50">
        <v>14</v>
      </c>
      <c r="D426" s="91">
        <f t="shared" si="214"/>
        <v>550</v>
      </c>
      <c r="E426" s="50">
        <v>5</v>
      </c>
      <c r="F426" s="50">
        <v>3</v>
      </c>
      <c r="G426" s="52">
        <f t="shared" si="215"/>
        <v>1965</v>
      </c>
      <c r="H426" s="56">
        <f t="shared" si="222"/>
        <v>1965</v>
      </c>
      <c r="I426" s="56">
        <f t="shared" si="222"/>
        <v>2358</v>
      </c>
      <c r="J426" s="56">
        <f t="shared" si="222"/>
        <v>2751</v>
      </c>
      <c r="K426" s="56">
        <f t="shared" si="222"/>
        <v>3144</v>
      </c>
      <c r="L426" s="53"/>
      <c r="M426" s="54"/>
      <c r="N426" s="80">
        <f t="shared" si="210"/>
        <v>27510</v>
      </c>
      <c r="O426" s="55" t="s">
        <v>6</v>
      </c>
      <c r="P426" s="55">
        <v>94</v>
      </c>
      <c r="Q426" s="56">
        <f t="shared" si="217"/>
        <v>374</v>
      </c>
      <c r="R426" s="56">
        <f t="shared" si="211"/>
        <v>2</v>
      </c>
      <c r="S426" s="56">
        <f t="shared" si="208"/>
        <v>786</v>
      </c>
      <c r="T426" s="57">
        <v>1.4</v>
      </c>
      <c r="U426" s="56">
        <f t="shared" si="216"/>
        <v>78</v>
      </c>
      <c r="V426" s="56">
        <f t="shared" si="219"/>
        <v>94</v>
      </c>
      <c r="W426" s="56">
        <f t="shared" si="220"/>
        <v>110</v>
      </c>
      <c r="X426" s="56">
        <f t="shared" si="221"/>
        <v>125</v>
      </c>
      <c r="Y426" s="57">
        <v>0.6</v>
      </c>
      <c r="Z426" s="56">
        <v>4</v>
      </c>
      <c r="AA426" s="56">
        <f t="shared" si="212"/>
        <v>924</v>
      </c>
      <c r="AB426" s="62">
        <v>3.3000000000000003</v>
      </c>
      <c r="AC426" s="56">
        <f t="shared" si="213"/>
        <v>1260</v>
      </c>
      <c r="AD426" s="62">
        <v>1.8</v>
      </c>
    </row>
    <row r="427" spans="1:30" x14ac:dyDescent="0.3">
      <c r="A427" s="51">
        <v>8126</v>
      </c>
      <c r="B427" s="51" t="s">
        <v>567</v>
      </c>
      <c r="C427" s="50">
        <v>14</v>
      </c>
      <c r="D427" s="91">
        <f t="shared" si="214"/>
        <v>554</v>
      </c>
      <c r="E427" s="50">
        <v>5</v>
      </c>
      <c r="F427" s="50">
        <v>3</v>
      </c>
      <c r="G427" s="52">
        <f t="shared" si="215"/>
        <v>1980</v>
      </c>
      <c r="H427" s="56">
        <f t="shared" si="222"/>
        <v>1980</v>
      </c>
      <c r="I427" s="56">
        <f t="shared" si="222"/>
        <v>2376</v>
      </c>
      <c r="J427" s="56">
        <f t="shared" si="222"/>
        <v>2772</v>
      </c>
      <c r="K427" s="56">
        <f t="shared" si="222"/>
        <v>3168</v>
      </c>
      <c r="L427" s="53"/>
      <c r="M427" s="54"/>
      <c r="N427" s="80">
        <f t="shared" si="210"/>
        <v>27720</v>
      </c>
      <c r="O427" s="55" t="s">
        <v>6</v>
      </c>
      <c r="P427" s="55">
        <v>96</v>
      </c>
      <c r="Q427" s="56">
        <f t="shared" si="217"/>
        <v>374</v>
      </c>
      <c r="R427" s="56">
        <f t="shared" si="211"/>
        <v>2</v>
      </c>
      <c r="S427" s="56">
        <f t="shared" si="208"/>
        <v>792</v>
      </c>
      <c r="T427" s="57">
        <v>1.4</v>
      </c>
      <c r="U427" s="56">
        <f t="shared" si="216"/>
        <v>79</v>
      </c>
      <c r="V427" s="56">
        <f t="shared" si="219"/>
        <v>95</v>
      </c>
      <c r="W427" s="56">
        <f t="shared" si="220"/>
        <v>110</v>
      </c>
      <c r="X427" s="56">
        <f t="shared" si="221"/>
        <v>126</v>
      </c>
      <c r="Y427" s="57">
        <v>0.6</v>
      </c>
      <c r="Z427" s="56">
        <v>4</v>
      </c>
      <c r="AA427" s="56">
        <f t="shared" si="212"/>
        <v>924</v>
      </c>
      <c r="AB427" s="62">
        <v>3.3000000000000003</v>
      </c>
      <c r="AC427" s="56">
        <f t="shared" si="213"/>
        <v>1260</v>
      </c>
      <c r="AD427" s="62">
        <v>1.8</v>
      </c>
    </row>
    <row r="428" spans="1:30" x14ac:dyDescent="0.3">
      <c r="A428" s="51">
        <v>8127</v>
      </c>
      <c r="B428" s="51" t="s">
        <v>568</v>
      </c>
      <c r="C428" s="50">
        <v>14</v>
      </c>
      <c r="D428" s="91">
        <f t="shared" si="214"/>
        <v>558</v>
      </c>
      <c r="E428" s="50">
        <v>5</v>
      </c>
      <c r="F428" s="50">
        <v>3</v>
      </c>
      <c r="G428" s="52">
        <f t="shared" si="215"/>
        <v>1995</v>
      </c>
      <c r="H428" s="56">
        <f t="shared" si="222"/>
        <v>1995</v>
      </c>
      <c r="I428" s="56">
        <f t="shared" si="222"/>
        <v>2394</v>
      </c>
      <c r="J428" s="56">
        <f t="shared" si="222"/>
        <v>2793</v>
      </c>
      <c r="K428" s="56">
        <f t="shared" si="222"/>
        <v>3192</v>
      </c>
      <c r="L428" s="53"/>
      <c r="M428" s="54"/>
      <c r="N428" s="80">
        <f t="shared" si="210"/>
        <v>27930</v>
      </c>
      <c r="O428" s="55" t="s">
        <v>6</v>
      </c>
      <c r="P428" s="55">
        <v>98</v>
      </c>
      <c r="Q428" s="56">
        <f t="shared" si="217"/>
        <v>374</v>
      </c>
      <c r="R428" s="56">
        <f t="shared" si="211"/>
        <v>2</v>
      </c>
      <c r="S428" s="56">
        <f t="shared" si="208"/>
        <v>798</v>
      </c>
      <c r="T428" s="57">
        <v>1.4</v>
      </c>
      <c r="U428" s="56">
        <f t="shared" si="216"/>
        <v>79</v>
      </c>
      <c r="V428" s="56">
        <f t="shared" si="219"/>
        <v>95</v>
      </c>
      <c r="W428" s="56">
        <f t="shared" si="220"/>
        <v>111</v>
      </c>
      <c r="X428" s="56">
        <f t="shared" si="221"/>
        <v>127</v>
      </c>
      <c r="Y428" s="57">
        <v>0.6</v>
      </c>
      <c r="Z428" s="56">
        <v>4</v>
      </c>
      <c r="AA428" s="56">
        <f t="shared" si="212"/>
        <v>924</v>
      </c>
      <c r="AB428" s="62">
        <v>3.3000000000000003</v>
      </c>
      <c r="AC428" s="56">
        <f t="shared" si="213"/>
        <v>1260</v>
      </c>
      <c r="AD428" s="62">
        <v>1.8</v>
      </c>
    </row>
    <row r="429" spans="1:30" x14ac:dyDescent="0.3">
      <c r="A429" s="51">
        <v>8128</v>
      </c>
      <c r="B429" s="51" t="s">
        <v>569</v>
      </c>
      <c r="C429" s="50">
        <v>14</v>
      </c>
      <c r="D429" s="91">
        <f t="shared" si="214"/>
        <v>562</v>
      </c>
      <c r="E429" s="50">
        <v>5</v>
      </c>
      <c r="F429" s="50">
        <v>3</v>
      </c>
      <c r="G429" s="52">
        <f t="shared" si="215"/>
        <v>2007</v>
      </c>
      <c r="H429" s="56">
        <f t="shared" si="222"/>
        <v>2007</v>
      </c>
      <c r="I429" s="56">
        <f t="shared" si="222"/>
        <v>2408</v>
      </c>
      <c r="J429" s="56">
        <f t="shared" si="222"/>
        <v>2809</v>
      </c>
      <c r="K429" s="56">
        <f t="shared" si="222"/>
        <v>3211</v>
      </c>
      <c r="L429" s="53"/>
      <c r="M429" s="54"/>
      <c r="N429" s="80">
        <f t="shared" si="210"/>
        <v>28098</v>
      </c>
      <c r="O429" s="55" t="s">
        <v>6</v>
      </c>
      <c r="P429" s="55">
        <v>100</v>
      </c>
      <c r="Q429" s="56">
        <f t="shared" si="217"/>
        <v>374</v>
      </c>
      <c r="R429" s="56">
        <f t="shared" si="211"/>
        <v>2</v>
      </c>
      <c r="S429" s="56">
        <f t="shared" si="208"/>
        <v>803</v>
      </c>
      <c r="T429" s="57">
        <v>1.4</v>
      </c>
      <c r="U429" s="56">
        <f t="shared" si="216"/>
        <v>80</v>
      </c>
      <c r="V429" s="56">
        <f t="shared" si="219"/>
        <v>96</v>
      </c>
      <c r="W429" s="56">
        <f t="shared" si="220"/>
        <v>112</v>
      </c>
      <c r="X429" s="56">
        <f t="shared" si="221"/>
        <v>128</v>
      </c>
      <c r="Y429" s="57">
        <v>0.6</v>
      </c>
      <c r="Z429" s="56">
        <v>4</v>
      </c>
      <c r="AA429" s="56">
        <f t="shared" si="212"/>
        <v>924</v>
      </c>
      <c r="AB429" s="62">
        <v>3.3000000000000003</v>
      </c>
      <c r="AC429" s="56">
        <f t="shared" si="213"/>
        <v>1260</v>
      </c>
      <c r="AD429" s="62">
        <v>1.8</v>
      </c>
    </row>
    <row r="430" spans="1:30" x14ac:dyDescent="0.3">
      <c r="A430" s="51">
        <v>8129</v>
      </c>
      <c r="B430" s="51" t="s">
        <v>570</v>
      </c>
      <c r="C430" s="50">
        <v>14</v>
      </c>
      <c r="D430" s="91">
        <f t="shared" si="214"/>
        <v>566</v>
      </c>
      <c r="E430" s="50">
        <v>5</v>
      </c>
      <c r="F430" s="50">
        <v>3</v>
      </c>
      <c r="G430" s="52">
        <f t="shared" si="215"/>
        <v>2022</v>
      </c>
      <c r="H430" s="56">
        <f t="shared" si="222"/>
        <v>2022</v>
      </c>
      <c r="I430" s="56">
        <f t="shared" si="222"/>
        <v>2426</v>
      </c>
      <c r="J430" s="56">
        <f t="shared" si="222"/>
        <v>2830</v>
      </c>
      <c r="K430" s="56">
        <f t="shared" si="222"/>
        <v>3235</v>
      </c>
      <c r="L430" s="53"/>
      <c r="M430" s="54"/>
      <c r="N430" s="80">
        <f t="shared" si="210"/>
        <v>28308</v>
      </c>
      <c r="O430" s="55" t="s">
        <v>6</v>
      </c>
      <c r="P430" s="55">
        <v>102</v>
      </c>
      <c r="Q430" s="56">
        <f t="shared" si="217"/>
        <v>374</v>
      </c>
      <c r="R430" s="56">
        <f t="shared" si="211"/>
        <v>2</v>
      </c>
      <c r="S430" s="56">
        <f t="shared" si="208"/>
        <v>809</v>
      </c>
      <c r="T430" s="57">
        <v>1.4</v>
      </c>
      <c r="U430" s="56">
        <f t="shared" si="216"/>
        <v>80</v>
      </c>
      <c r="V430" s="56">
        <f t="shared" si="219"/>
        <v>97</v>
      </c>
      <c r="W430" s="56">
        <f t="shared" si="220"/>
        <v>113</v>
      </c>
      <c r="X430" s="56">
        <f t="shared" si="221"/>
        <v>129</v>
      </c>
      <c r="Y430" s="57">
        <v>0.6</v>
      </c>
      <c r="Z430" s="56">
        <v>4</v>
      </c>
      <c r="AA430" s="56">
        <f t="shared" si="212"/>
        <v>924</v>
      </c>
      <c r="AB430" s="62">
        <v>3.3000000000000003</v>
      </c>
      <c r="AC430" s="56">
        <f t="shared" si="213"/>
        <v>1260</v>
      </c>
      <c r="AD430" s="62">
        <v>1.8</v>
      </c>
    </row>
    <row r="431" spans="1:30" x14ac:dyDescent="0.3">
      <c r="A431" s="65">
        <v>8130</v>
      </c>
      <c r="B431" s="65" t="s">
        <v>571</v>
      </c>
      <c r="C431" s="64">
        <v>14</v>
      </c>
      <c r="D431" s="92">
        <f t="shared" si="214"/>
        <v>569</v>
      </c>
      <c r="E431" s="64">
        <v>5</v>
      </c>
      <c r="F431" s="64">
        <v>3</v>
      </c>
      <c r="G431" s="70">
        <f t="shared" si="215"/>
        <v>2035</v>
      </c>
      <c r="H431" s="71">
        <f t="shared" si="222"/>
        <v>2035</v>
      </c>
      <c r="I431" s="71">
        <f t="shared" si="222"/>
        <v>2442</v>
      </c>
      <c r="J431" s="71">
        <f t="shared" si="222"/>
        <v>2849</v>
      </c>
      <c r="K431" s="71">
        <f t="shared" si="222"/>
        <v>3256</v>
      </c>
      <c r="L431" s="66"/>
      <c r="M431" s="67"/>
      <c r="N431" s="81">
        <f t="shared" si="210"/>
        <v>28490</v>
      </c>
      <c r="O431" s="68" t="s">
        <v>6</v>
      </c>
      <c r="P431" s="68">
        <v>104</v>
      </c>
      <c r="Q431" s="71">
        <f t="shared" ref="Q431:Q462" si="223">HLOOKUP(O431,$AG$1:$AN$3,2,FALSE)</f>
        <v>374</v>
      </c>
      <c r="R431" s="71">
        <f t="shared" si="211"/>
        <v>2</v>
      </c>
      <c r="S431" s="71">
        <f t="shared" si="208"/>
        <v>814</v>
      </c>
      <c r="T431" s="69">
        <v>1.4</v>
      </c>
      <c r="U431" s="71">
        <f t="shared" si="216"/>
        <v>81</v>
      </c>
      <c r="V431" s="71">
        <f t="shared" si="219"/>
        <v>97</v>
      </c>
      <c r="W431" s="71">
        <f t="shared" si="220"/>
        <v>113</v>
      </c>
      <c r="X431" s="71">
        <f t="shared" si="221"/>
        <v>130</v>
      </c>
      <c r="Y431" s="69">
        <v>0.6</v>
      </c>
      <c r="Z431" s="71">
        <v>5</v>
      </c>
      <c r="AA431" s="71">
        <f t="shared" si="212"/>
        <v>1732</v>
      </c>
      <c r="AB431" s="62">
        <v>4.95</v>
      </c>
      <c r="AC431" s="71">
        <f t="shared" si="213"/>
        <v>1890</v>
      </c>
      <c r="AD431" s="62">
        <v>2.7</v>
      </c>
    </row>
    <row r="432" spans="1:30" x14ac:dyDescent="0.3">
      <c r="A432" s="38">
        <v>8131</v>
      </c>
      <c r="B432" s="38" t="s">
        <v>534</v>
      </c>
      <c r="C432" s="39">
        <v>15</v>
      </c>
      <c r="D432" s="90">
        <f t="shared" si="214"/>
        <v>574</v>
      </c>
      <c r="E432" s="39">
        <v>5</v>
      </c>
      <c r="F432" s="39">
        <v>3</v>
      </c>
      <c r="G432" s="40">
        <f t="shared" si="215"/>
        <v>2050</v>
      </c>
      <c r="H432" s="41">
        <f t="shared" si="222"/>
        <v>2050</v>
      </c>
      <c r="I432" s="41">
        <f t="shared" si="222"/>
        <v>2460</v>
      </c>
      <c r="J432" s="41">
        <f t="shared" si="222"/>
        <v>2870</v>
      </c>
      <c r="K432" s="41">
        <f t="shared" si="222"/>
        <v>3280</v>
      </c>
      <c r="L432" s="42"/>
      <c r="M432" s="43"/>
      <c r="N432" s="79">
        <f t="shared" si="210"/>
        <v>30750</v>
      </c>
      <c r="O432" s="44" t="s">
        <v>6</v>
      </c>
      <c r="P432" s="44">
        <v>106</v>
      </c>
      <c r="Q432" s="45">
        <f t="shared" si="223"/>
        <v>374</v>
      </c>
      <c r="R432" s="45">
        <f t="shared" si="211"/>
        <v>2</v>
      </c>
      <c r="S432" s="45">
        <f t="shared" si="208"/>
        <v>820</v>
      </c>
      <c r="T432" s="46">
        <v>1.4</v>
      </c>
      <c r="U432" s="45">
        <f t="shared" si="216"/>
        <v>82</v>
      </c>
      <c r="V432" s="45">
        <f t="shared" si="219"/>
        <v>98</v>
      </c>
      <c r="W432" s="45">
        <f t="shared" si="220"/>
        <v>114</v>
      </c>
      <c r="X432" s="45">
        <f t="shared" si="221"/>
        <v>131</v>
      </c>
      <c r="Y432" s="46">
        <v>0.6</v>
      </c>
      <c r="Z432" s="45">
        <v>4</v>
      </c>
      <c r="AA432" s="45">
        <f t="shared" si="212"/>
        <v>1035</v>
      </c>
      <c r="AB432" s="62">
        <v>3.4499999999999997</v>
      </c>
      <c r="AC432" s="45">
        <f t="shared" si="213"/>
        <v>1350</v>
      </c>
      <c r="AD432" s="62">
        <v>1.8</v>
      </c>
    </row>
    <row r="433" spans="1:30" x14ac:dyDescent="0.3">
      <c r="A433" s="51">
        <v>8132</v>
      </c>
      <c r="B433" s="51" t="s">
        <v>572</v>
      </c>
      <c r="C433" s="50">
        <v>15</v>
      </c>
      <c r="D433" s="91">
        <f t="shared" si="214"/>
        <v>578</v>
      </c>
      <c r="E433" s="50">
        <v>5</v>
      </c>
      <c r="F433" s="50">
        <v>3</v>
      </c>
      <c r="G433" s="52">
        <f t="shared" si="215"/>
        <v>2065</v>
      </c>
      <c r="H433" s="56">
        <f t="shared" si="222"/>
        <v>2065</v>
      </c>
      <c r="I433" s="56">
        <f t="shared" si="222"/>
        <v>2478</v>
      </c>
      <c r="J433" s="56">
        <f t="shared" si="222"/>
        <v>2891</v>
      </c>
      <c r="K433" s="56">
        <f t="shared" si="222"/>
        <v>3304</v>
      </c>
      <c r="L433" s="53"/>
      <c r="M433" s="54"/>
      <c r="N433" s="80">
        <f t="shared" si="210"/>
        <v>30975</v>
      </c>
      <c r="O433" s="55" t="s">
        <v>6</v>
      </c>
      <c r="P433" s="55">
        <v>108</v>
      </c>
      <c r="Q433" s="56">
        <f t="shared" si="223"/>
        <v>374</v>
      </c>
      <c r="R433" s="56">
        <f t="shared" si="211"/>
        <v>2</v>
      </c>
      <c r="S433" s="56">
        <f t="shared" si="208"/>
        <v>826</v>
      </c>
      <c r="T433" s="57">
        <v>1.4</v>
      </c>
      <c r="U433" s="56">
        <f t="shared" si="216"/>
        <v>82</v>
      </c>
      <c r="V433" s="56">
        <f t="shared" si="219"/>
        <v>99</v>
      </c>
      <c r="W433" s="56">
        <f t="shared" si="220"/>
        <v>115</v>
      </c>
      <c r="X433" s="56">
        <f t="shared" si="221"/>
        <v>132</v>
      </c>
      <c r="Y433" s="57">
        <v>0.6</v>
      </c>
      <c r="Z433" s="56">
        <v>4</v>
      </c>
      <c r="AA433" s="56">
        <f t="shared" si="212"/>
        <v>1035</v>
      </c>
      <c r="AB433" s="62">
        <v>3.4499999999999997</v>
      </c>
      <c r="AC433" s="56">
        <f t="shared" si="213"/>
        <v>1350</v>
      </c>
      <c r="AD433" s="62">
        <v>1.8</v>
      </c>
    </row>
    <row r="434" spans="1:30" x14ac:dyDescent="0.3">
      <c r="A434" s="51">
        <v>8133</v>
      </c>
      <c r="B434" s="51" t="s">
        <v>573</v>
      </c>
      <c r="C434" s="50">
        <v>15</v>
      </c>
      <c r="D434" s="91">
        <f t="shared" si="214"/>
        <v>581</v>
      </c>
      <c r="E434" s="50">
        <v>5</v>
      </c>
      <c r="F434" s="50">
        <v>3</v>
      </c>
      <c r="G434" s="52">
        <f t="shared" si="215"/>
        <v>2077</v>
      </c>
      <c r="H434" s="56">
        <f t="shared" si="222"/>
        <v>2077</v>
      </c>
      <c r="I434" s="56">
        <f t="shared" si="222"/>
        <v>2492</v>
      </c>
      <c r="J434" s="56">
        <f t="shared" si="222"/>
        <v>2907</v>
      </c>
      <c r="K434" s="56">
        <f t="shared" si="222"/>
        <v>3323</v>
      </c>
      <c r="L434" s="53"/>
      <c r="M434" s="54"/>
      <c r="N434" s="80">
        <f t="shared" si="210"/>
        <v>31155</v>
      </c>
      <c r="O434" s="55" t="s">
        <v>6</v>
      </c>
      <c r="P434" s="55">
        <v>110</v>
      </c>
      <c r="Q434" s="56">
        <f t="shared" si="223"/>
        <v>374</v>
      </c>
      <c r="R434" s="56">
        <f t="shared" si="211"/>
        <v>2</v>
      </c>
      <c r="S434" s="56">
        <f t="shared" si="208"/>
        <v>831</v>
      </c>
      <c r="T434" s="57">
        <v>1.4</v>
      </c>
      <c r="U434" s="56">
        <f t="shared" si="216"/>
        <v>83</v>
      </c>
      <c r="V434" s="56">
        <f t="shared" si="219"/>
        <v>99</v>
      </c>
      <c r="W434" s="56">
        <f t="shared" si="220"/>
        <v>116</v>
      </c>
      <c r="X434" s="56">
        <f t="shared" si="221"/>
        <v>132</v>
      </c>
      <c r="Y434" s="57">
        <v>0.6</v>
      </c>
      <c r="Z434" s="56">
        <v>4</v>
      </c>
      <c r="AA434" s="56">
        <f t="shared" si="212"/>
        <v>1035</v>
      </c>
      <c r="AB434" s="62">
        <v>3.4499999999999997</v>
      </c>
      <c r="AC434" s="56">
        <f t="shared" si="213"/>
        <v>1350</v>
      </c>
      <c r="AD434" s="62">
        <v>1.8</v>
      </c>
    </row>
    <row r="435" spans="1:30" x14ac:dyDescent="0.3">
      <c r="A435" s="51">
        <v>8134</v>
      </c>
      <c r="B435" s="51" t="s">
        <v>574</v>
      </c>
      <c r="C435" s="50">
        <v>15</v>
      </c>
      <c r="D435" s="91">
        <f t="shared" si="214"/>
        <v>585</v>
      </c>
      <c r="E435" s="50">
        <v>5</v>
      </c>
      <c r="F435" s="50">
        <v>3</v>
      </c>
      <c r="G435" s="52">
        <f t="shared" si="215"/>
        <v>2092</v>
      </c>
      <c r="H435" s="56">
        <f t="shared" si="222"/>
        <v>2092</v>
      </c>
      <c r="I435" s="56">
        <f t="shared" si="222"/>
        <v>2510</v>
      </c>
      <c r="J435" s="56">
        <f t="shared" si="222"/>
        <v>2928</v>
      </c>
      <c r="K435" s="56">
        <f t="shared" si="222"/>
        <v>3347</v>
      </c>
      <c r="L435" s="53"/>
      <c r="M435" s="54"/>
      <c r="N435" s="80">
        <f t="shared" si="210"/>
        <v>31380</v>
      </c>
      <c r="O435" s="55" t="s">
        <v>6</v>
      </c>
      <c r="P435" s="55">
        <v>112</v>
      </c>
      <c r="Q435" s="56">
        <f t="shared" si="223"/>
        <v>374</v>
      </c>
      <c r="R435" s="56">
        <f t="shared" si="211"/>
        <v>2</v>
      </c>
      <c r="S435" s="56">
        <f t="shared" si="208"/>
        <v>837</v>
      </c>
      <c r="T435" s="57">
        <v>1.4</v>
      </c>
      <c r="U435" s="56">
        <f t="shared" si="216"/>
        <v>83</v>
      </c>
      <c r="V435" s="56">
        <f t="shared" si="219"/>
        <v>100</v>
      </c>
      <c r="W435" s="56">
        <f t="shared" si="220"/>
        <v>117</v>
      </c>
      <c r="X435" s="56">
        <f t="shared" si="221"/>
        <v>133</v>
      </c>
      <c r="Y435" s="57">
        <v>0.6</v>
      </c>
      <c r="Z435" s="56">
        <v>4</v>
      </c>
      <c r="AA435" s="56">
        <f t="shared" si="212"/>
        <v>1035</v>
      </c>
      <c r="AB435" s="62">
        <v>3.4499999999999997</v>
      </c>
      <c r="AC435" s="56">
        <f t="shared" si="213"/>
        <v>1350</v>
      </c>
      <c r="AD435" s="62">
        <v>1.8</v>
      </c>
    </row>
    <row r="436" spans="1:30" x14ac:dyDescent="0.3">
      <c r="A436" s="51">
        <v>8135</v>
      </c>
      <c r="B436" s="51" t="s">
        <v>575</v>
      </c>
      <c r="C436" s="50">
        <v>15</v>
      </c>
      <c r="D436" s="91">
        <f t="shared" si="214"/>
        <v>589</v>
      </c>
      <c r="E436" s="50">
        <v>5</v>
      </c>
      <c r="F436" s="50">
        <v>3</v>
      </c>
      <c r="G436" s="52">
        <f t="shared" si="215"/>
        <v>2105</v>
      </c>
      <c r="H436" s="56">
        <f t="shared" si="222"/>
        <v>2105</v>
      </c>
      <c r="I436" s="56">
        <f t="shared" si="222"/>
        <v>2526</v>
      </c>
      <c r="J436" s="56">
        <f t="shared" si="222"/>
        <v>2947</v>
      </c>
      <c r="K436" s="56">
        <f t="shared" si="222"/>
        <v>3368</v>
      </c>
      <c r="L436" s="53"/>
      <c r="M436" s="54"/>
      <c r="N436" s="80">
        <f t="shared" si="210"/>
        <v>31575</v>
      </c>
      <c r="O436" s="55" t="s">
        <v>6</v>
      </c>
      <c r="P436" s="55">
        <v>114</v>
      </c>
      <c r="Q436" s="56">
        <f t="shared" si="223"/>
        <v>374</v>
      </c>
      <c r="R436" s="56">
        <f t="shared" si="211"/>
        <v>2</v>
      </c>
      <c r="S436" s="56">
        <f t="shared" si="208"/>
        <v>842</v>
      </c>
      <c r="T436" s="57">
        <v>1.4</v>
      </c>
      <c r="U436" s="56">
        <f t="shared" si="216"/>
        <v>84</v>
      </c>
      <c r="V436" s="56">
        <f t="shared" si="219"/>
        <v>101</v>
      </c>
      <c r="W436" s="56">
        <f t="shared" si="220"/>
        <v>117</v>
      </c>
      <c r="X436" s="56">
        <f t="shared" si="221"/>
        <v>134</v>
      </c>
      <c r="Y436" s="57">
        <v>0.6</v>
      </c>
      <c r="Z436" s="56">
        <v>4</v>
      </c>
      <c r="AA436" s="56">
        <f t="shared" si="212"/>
        <v>1035</v>
      </c>
      <c r="AB436" s="62">
        <v>3.4499999999999997</v>
      </c>
      <c r="AC436" s="56">
        <f t="shared" si="213"/>
        <v>1350</v>
      </c>
      <c r="AD436" s="62">
        <v>1.8</v>
      </c>
    </row>
    <row r="437" spans="1:30" x14ac:dyDescent="0.3">
      <c r="A437" s="51">
        <v>8136</v>
      </c>
      <c r="B437" s="51" t="s">
        <v>576</v>
      </c>
      <c r="C437" s="50">
        <v>15</v>
      </c>
      <c r="D437" s="91">
        <f t="shared" si="214"/>
        <v>593</v>
      </c>
      <c r="E437" s="50">
        <v>5</v>
      </c>
      <c r="F437" s="50">
        <v>3</v>
      </c>
      <c r="G437" s="52">
        <f t="shared" si="215"/>
        <v>2120</v>
      </c>
      <c r="H437" s="56">
        <f t="shared" si="222"/>
        <v>2120</v>
      </c>
      <c r="I437" s="56">
        <f t="shared" si="222"/>
        <v>2544</v>
      </c>
      <c r="J437" s="56">
        <f t="shared" si="222"/>
        <v>2968</v>
      </c>
      <c r="K437" s="56">
        <f t="shared" si="222"/>
        <v>3392</v>
      </c>
      <c r="L437" s="53"/>
      <c r="M437" s="54"/>
      <c r="N437" s="80">
        <f t="shared" si="210"/>
        <v>31800</v>
      </c>
      <c r="O437" s="55" t="s">
        <v>6</v>
      </c>
      <c r="P437" s="55">
        <v>116</v>
      </c>
      <c r="Q437" s="56">
        <f t="shared" si="223"/>
        <v>374</v>
      </c>
      <c r="R437" s="56">
        <f t="shared" si="211"/>
        <v>2</v>
      </c>
      <c r="S437" s="56">
        <f t="shared" si="208"/>
        <v>848</v>
      </c>
      <c r="T437" s="57">
        <v>1.4</v>
      </c>
      <c r="U437" s="56">
        <f t="shared" si="216"/>
        <v>84</v>
      </c>
      <c r="V437" s="56">
        <f t="shared" si="219"/>
        <v>101</v>
      </c>
      <c r="W437" s="56">
        <f t="shared" si="220"/>
        <v>118</v>
      </c>
      <c r="X437" s="56">
        <f t="shared" si="221"/>
        <v>135</v>
      </c>
      <c r="Y437" s="57">
        <v>0.6</v>
      </c>
      <c r="Z437" s="56">
        <v>4</v>
      </c>
      <c r="AA437" s="56">
        <f t="shared" si="212"/>
        <v>1035</v>
      </c>
      <c r="AB437" s="62">
        <v>3.4499999999999997</v>
      </c>
      <c r="AC437" s="56">
        <f t="shared" si="213"/>
        <v>1350</v>
      </c>
      <c r="AD437" s="62">
        <v>1.8</v>
      </c>
    </row>
    <row r="438" spans="1:30" x14ac:dyDescent="0.3">
      <c r="A438" s="51">
        <v>8137</v>
      </c>
      <c r="B438" s="51" t="s">
        <v>577</v>
      </c>
      <c r="C438" s="50">
        <v>15</v>
      </c>
      <c r="D438" s="91">
        <f t="shared" si="214"/>
        <v>597</v>
      </c>
      <c r="E438" s="50">
        <v>5</v>
      </c>
      <c r="F438" s="50">
        <v>3</v>
      </c>
      <c r="G438" s="52">
        <f t="shared" si="215"/>
        <v>2135</v>
      </c>
      <c r="H438" s="56">
        <f t="shared" si="222"/>
        <v>2135</v>
      </c>
      <c r="I438" s="56">
        <f t="shared" si="222"/>
        <v>2562</v>
      </c>
      <c r="J438" s="56">
        <f t="shared" si="222"/>
        <v>2989</v>
      </c>
      <c r="K438" s="56">
        <f t="shared" si="222"/>
        <v>3416</v>
      </c>
      <c r="L438" s="53"/>
      <c r="M438" s="54"/>
      <c r="N438" s="80">
        <f t="shared" si="210"/>
        <v>32025</v>
      </c>
      <c r="O438" s="55" t="s">
        <v>6</v>
      </c>
      <c r="P438" s="55">
        <v>118</v>
      </c>
      <c r="Q438" s="56">
        <f t="shared" si="223"/>
        <v>374</v>
      </c>
      <c r="R438" s="56">
        <f t="shared" si="211"/>
        <v>2</v>
      </c>
      <c r="S438" s="56">
        <f t="shared" si="208"/>
        <v>854</v>
      </c>
      <c r="T438" s="57">
        <v>1.4</v>
      </c>
      <c r="U438" s="56">
        <f t="shared" si="216"/>
        <v>85</v>
      </c>
      <c r="V438" s="56">
        <f t="shared" si="219"/>
        <v>102</v>
      </c>
      <c r="W438" s="56">
        <f t="shared" si="220"/>
        <v>119</v>
      </c>
      <c r="X438" s="56">
        <f t="shared" si="221"/>
        <v>136</v>
      </c>
      <c r="Y438" s="57">
        <v>0.6</v>
      </c>
      <c r="Z438" s="56">
        <v>4</v>
      </c>
      <c r="AA438" s="56">
        <f t="shared" si="212"/>
        <v>1035</v>
      </c>
      <c r="AB438" s="62">
        <v>3.4499999999999997</v>
      </c>
      <c r="AC438" s="56">
        <f t="shared" si="213"/>
        <v>1350</v>
      </c>
      <c r="AD438" s="62">
        <v>1.8</v>
      </c>
    </row>
    <row r="439" spans="1:30" x14ac:dyDescent="0.3">
      <c r="A439" s="51">
        <v>8138</v>
      </c>
      <c r="B439" s="51" t="s">
        <v>578</v>
      </c>
      <c r="C439" s="50">
        <v>15</v>
      </c>
      <c r="D439" s="91">
        <f t="shared" si="214"/>
        <v>601</v>
      </c>
      <c r="E439" s="50">
        <v>5</v>
      </c>
      <c r="F439" s="50">
        <v>3</v>
      </c>
      <c r="G439" s="52">
        <f t="shared" si="215"/>
        <v>2147</v>
      </c>
      <c r="H439" s="56">
        <f t="shared" si="222"/>
        <v>2147</v>
      </c>
      <c r="I439" s="56">
        <f t="shared" si="222"/>
        <v>2576</v>
      </c>
      <c r="J439" s="56">
        <f t="shared" si="222"/>
        <v>3005</v>
      </c>
      <c r="K439" s="56">
        <f t="shared" si="222"/>
        <v>3435</v>
      </c>
      <c r="L439" s="53"/>
      <c r="M439" s="54"/>
      <c r="N439" s="80">
        <f t="shared" si="210"/>
        <v>32205</v>
      </c>
      <c r="O439" s="55" t="s">
        <v>6</v>
      </c>
      <c r="P439" s="55">
        <v>120</v>
      </c>
      <c r="Q439" s="56">
        <f t="shared" si="223"/>
        <v>374</v>
      </c>
      <c r="R439" s="56">
        <f t="shared" si="211"/>
        <v>2</v>
      </c>
      <c r="S439" s="56">
        <f t="shared" si="208"/>
        <v>859</v>
      </c>
      <c r="T439" s="57">
        <v>1.4</v>
      </c>
      <c r="U439" s="56">
        <f t="shared" si="216"/>
        <v>85</v>
      </c>
      <c r="V439" s="56">
        <f t="shared" si="219"/>
        <v>103</v>
      </c>
      <c r="W439" s="56">
        <f t="shared" si="220"/>
        <v>120</v>
      </c>
      <c r="X439" s="56">
        <f t="shared" si="221"/>
        <v>137</v>
      </c>
      <c r="Y439" s="57">
        <v>0.6</v>
      </c>
      <c r="Z439" s="56">
        <v>4</v>
      </c>
      <c r="AA439" s="56">
        <f t="shared" si="212"/>
        <v>1035</v>
      </c>
      <c r="AB439" s="62">
        <v>3.4499999999999997</v>
      </c>
      <c r="AC439" s="56">
        <f t="shared" si="213"/>
        <v>1350</v>
      </c>
      <c r="AD439" s="62">
        <v>1.8</v>
      </c>
    </row>
    <row r="440" spans="1:30" x14ac:dyDescent="0.3">
      <c r="A440" s="51">
        <v>8139</v>
      </c>
      <c r="B440" s="51" t="s">
        <v>579</v>
      </c>
      <c r="C440" s="50">
        <v>15</v>
      </c>
      <c r="D440" s="91">
        <f t="shared" si="214"/>
        <v>605</v>
      </c>
      <c r="E440" s="50">
        <v>5</v>
      </c>
      <c r="F440" s="50">
        <v>3</v>
      </c>
      <c r="G440" s="52">
        <f t="shared" si="215"/>
        <v>2162</v>
      </c>
      <c r="H440" s="56">
        <f t="shared" si="222"/>
        <v>2162</v>
      </c>
      <c r="I440" s="56">
        <f t="shared" si="222"/>
        <v>2594</v>
      </c>
      <c r="J440" s="56">
        <f t="shared" si="222"/>
        <v>3026</v>
      </c>
      <c r="K440" s="56">
        <f t="shared" si="222"/>
        <v>3459</v>
      </c>
      <c r="L440" s="53"/>
      <c r="M440" s="54"/>
      <c r="N440" s="80">
        <f t="shared" si="210"/>
        <v>32430</v>
      </c>
      <c r="O440" s="55" t="s">
        <v>6</v>
      </c>
      <c r="P440" s="55">
        <v>122</v>
      </c>
      <c r="Q440" s="56">
        <f t="shared" si="223"/>
        <v>374</v>
      </c>
      <c r="R440" s="56">
        <f t="shared" si="211"/>
        <v>2</v>
      </c>
      <c r="S440" s="56">
        <f t="shared" si="208"/>
        <v>865</v>
      </c>
      <c r="T440" s="57">
        <v>1.4</v>
      </c>
      <c r="U440" s="56">
        <f t="shared" si="216"/>
        <v>86</v>
      </c>
      <c r="V440" s="56">
        <f t="shared" si="219"/>
        <v>103</v>
      </c>
      <c r="W440" s="56">
        <f t="shared" si="220"/>
        <v>121</v>
      </c>
      <c r="X440" s="56">
        <f t="shared" si="221"/>
        <v>138</v>
      </c>
      <c r="Y440" s="57">
        <v>0.6</v>
      </c>
      <c r="Z440" s="56">
        <v>4</v>
      </c>
      <c r="AA440" s="56">
        <f t="shared" si="212"/>
        <v>1035</v>
      </c>
      <c r="AB440" s="62">
        <v>3.4499999999999997</v>
      </c>
      <c r="AC440" s="56">
        <f t="shared" si="213"/>
        <v>1350</v>
      </c>
      <c r="AD440" s="62">
        <v>1.8</v>
      </c>
    </row>
    <row r="441" spans="1:30" x14ac:dyDescent="0.3">
      <c r="A441" s="65">
        <v>8140</v>
      </c>
      <c r="B441" s="65" t="s">
        <v>580</v>
      </c>
      <c r="C441" s="64">
        <v>15</v>
      </c>
      <c r="D441" s="92">
        <f t="shared" si="214"/>
        <v>609</v>
      </c>
      <c r="E441" s="64">
        <v>5</v>
      </c>
      <c r="F441" s="64">
        <v>3</v>
      </c>
      <c r="G441" s="70">
        <f t="shared" si="215"/>
        <v>2175</v>
      </c>
      <c r="H441" s="71">
        <f t="shared" si="222"/>
        <v>2175</v>
      </c>
      <c r="I441" s="71">
        <f t="shared" si="222"/>
        <v>2610</v>
      </c>
      <c r="J441" s="71">
        <f t="shared" si="222"/>
        <v>3045</v>
      </c>
      <c r="K441" s="71">
        <f t="shared" si="222"/>
        <v>3480</v>
      </c>
      <c r="L441" s="66"/>
      <c r="M441" s="67"/>
      <c r="N441" s="81">
        <f t="shared" si="210"/>
        <v>32625</v>
      </c>
      <c r="O441" s="68" t="s">
        <v>6</v>
      </c>
      <c r="P441" s="68">
        <v>124</v>
      </c>
      <c r="Q441" s="71">
        <f t="shared" si="223"/>
        <v>374</v>
      </c>
      <c r="R441" s="71">
        <f t="shared" si="211"/>
        <v>2</v>
      </c>
      <c r="S441" s="71">
        <f t="shared" si="208"/>
        <v>870</v>
      </c>
      <c r="T441" s="69">
        <v>1.4</v>
      </c>
      <c r="U441" s="71">
        <f t="shared" si="216"/>
        <v>87</v>
      </c>
      <c r="V441" s="71">
        <f t="shared" si="219"/>
        <v>104</v>
      </c>
      <c r="W441" s="71">
        <f t="shared" si="220"/>
        <v>121</v>
      </c>
      <c r="X441" s="71">
        <f t="shared" si="221"/>
        <v>139</v>
      </c>
      <c r="Y441" s="69">
        <v>0.6</v>
      </c>
      <c r="Z441" s="71">
        <v>5</v>
      </c>
      <c r="AA441" s="71">
        <f t="shared" si="212"/>
        <v>1940</v>
      </c>
      <c r="AB441" s="62">
        <v>5.1749999999999998</v>
      </c>
      <c r="AC441" s="71">
        <f t="shared" si="213"/>
        <v>2025</v>
      </c>
      <c r="AD441" s="62">
        <v>2.7</v>
      </c>
    </row>
    <row r="442" spans="1:30" x14ac:dyDescent="0.3">
      <c r="A442" s="38">
        <v>8141</v>
      </c>
      <c r="B442" s="38" t="s">
        <v>535</v>
      </c>
      <c r="C442" s="39">
        <v>15</v>
      </c>
      <c r="D442" s="90">
        <f t="shared" si="214"/>
        <v>613</v>
      </c>
      <c r="E442" s="39">
        <v>5</v>
      </c>
      <c r="F442" s="39">
        <v>3</v>
      </c>
      <c r="G442" s="40">
        <f t="shared" si="215"/>
        <v>2190</v>
      </c>
      <c r="H442" s="41">
        <f t="shared" ref="H442:K461" si="224">INT(IFERROR(VLOOKUP(H$1,$AP:$AU,2,FALSE)*$G442,0))</f>
        <v>2190</v>
      </c>
      <c r="I442" s="41">
        <f t="shared" si="224"/>
        <v>2628</v>
      </c>
      <c r="J442" s="41">
        <f t="shared" si="224"/>
        <v>3066</v>
      </c>
      <c r="K442" s="41">
        <f t="shared" si="224"/>
        <v>3504</v>
      </c>
      <c r="L442" s="42"/>
      <c r="M442" s="43"/>
      <c r="N442" s="79">
        <f t="shared" si="210"/>
        <v>32850</v>
      </c>
      <c r="O442" s="44" t="s">
        <v>6</v>
      </c>
      <c r="P442" s="44">
        <v>126</v>
      </c>
      <c r="Q442" s="45">
        <f t="shared" si="223"/>
        <v>374</v>
      </c>
      <c r="R442" s="45">
        <f t="shared" si="211"/>
        <v>2</v>
      </c>
      <c r="S442" s="45">
        <f t="shared" si="208"/>
        <v>876</v>
      </c>
      <c r="T442" s="46">
        <v>1.4</v>
      </c>
      <c r="U442" s="45">
        <f t="shared" si="216"/>
        <v>87</v>
      </c>
      <c r="V442" s="45">
        <f t="shared" si="219"/>
        <v>105</v>
      </c>
      <c r="W442" s="45">
        <f t="shared" si="220"/>
        <v>122</v>
      </c>
      <c r="X442" s="45">
        <f t="shared" si="221"/>
        <v>140</v>
      </c>
      <c r="Y442" s="46">
        <v>0.6</v>
      </c>
      <c r="Z442" s="45">
        <v>4</v>
      </c>
      <c r="AA442" s="45">
        <f t="shared" si="212"/>
        <v>1080</v>
      </c>
      <c r="AB442" s="62">
        <v>3.5999999999999996</v>
      </c>
      <c r="AC442" s="45">
        <f t="shared" si="213"/>
        <v>1350</v>
      </c>
      <c r="AD442" s="62">
        <v>1.8</v>
      </c>
    </row>
    <row r="443" spans="1:30" x14ac:dyDescent="0.3">
      <c r="A443" s="51">
        <v>8142</v>
      </c>
      <c r="B443" s="51" t="s">
        <v>581</v>
      </c>
      <c r="C443" s="50">
        <v>15</v>
      </c>
      <c r="D443" s="91">
        <f t="shared" si="214"/>
        <v>617</v>
      </c>
      <c r="E443" s="50">
        <v>5</v>
      </c>
      <c r="F443" s="50">
        <v>3</v>
      </c>
      <c r="G443" s="52">
        <f t="shared" si="215"/>
        <v>2205</v>
      </c>
      <c r="H443" s="56">
        <f t="shared" si="224"/>
        <v>2205</v>
      </c>
      <c r="I443" s="56">
        <f t="shared" si="224"/>
        <v>2646</v>
      </c>
      <c r="J443" s="56">
        <f t="shared" si="224"/>
        <v>3087</v>
      </c>
      <c r="K443" s="56">
        <f t="shared" si="224"/>
        <v>3528</v>
      </c>
      <c r="L443" s="53"/>
      <c r="M443" s="54"/>
      <c r="N443" s="80">
        <f t="shared" si="210"/>
        <v>33075</v>
      </c>
      <c r="O443" s="55" t="s">
        <v>6</v>
      </c>
      <c r="P443" s="55">
        <v>128</v>
      </c>
      <c r="Q443" s="56">
        <f t="shared" si="223"/>
        <v>374</v>
      </c>
      <c r="R443" s="56">
        <f t="shared" si="211"/>
        <v>2</v>
      </c>
      <c r="S443" s="56">
        <f t="shared" si="208"/>
        <v>882</v>
      </c>
      <c r="T443" s="57">
        <v>1.4</v>
      </c>
      <c r="U443" s="56">
        <f t="shared" si="216"/>
        <v>88</v>
      </c>
      <c r="V443" s="56">
        <f t="shared" si="219"/>
        <v>105</v>
      </c>
      <c r="W443" s="56">
        <f t="shared" si="220"/>
        <v>123</v>
      </c>
      <c r="X443" s="56">
        <f t="shared" si="221"/>
        <v>141</v>
      </c>
      <c r="Y443" s="57">
        <v>0.6</v>
      </c>
      <c r="Z443" s="56">
        <v>4</v>
      </c>
      <c r="AA443" s="56">
        <f t="shared" si="212"/>
        <v>1080</v>
      </c>
      <c r="AB443" s="62">
        <v>3.5999999999999996</v>
      </c>
      <c r="AC443" s="56">
        <f t="shared" si="213"/>
        <v>1350</v>
      </c>
      <c r="AD443" s="62">
        <v>1.8</v>
      </c>
    </row>
    <row r="444" spans="1:30" x14ac:dyDescent="0.3">
      <c r="A444" s="51">
        <v>8143</v>
      </c>
      <c r="B444" s="51" t="s">
        <v>582</v>
      </c>
      <c r="C444" s="50">
        <v>15</v>
      </c>
      <c r="D444" s="91">
        <f t="shared" si="214"/>
        <v>620</v>
      </c>
      <c r="E444" s="50">
        <v>5</v>
      </c>
      <c r="F444" s="50">
        <v>3</v>
      </c>
      <c r="G444" s="52">
        <f t="shared" si="215"/>
        <v>2217</v>
      </c>
      <c r="H444" s="56">
        <f t="shared" si="224"/>
        <v>2217</v>
      </c>
      <c r="I444" s="56">
        <f t="shared" si="224"/>
        <v>2660</v>
      </c>
      <c r="J444" s="56">
        <f t="shared" si="224"/>
        <v>3103</v>
      </c>
      <c r="K444" s="56">
        <f t="shared" si="224"/>
        <v>3547</v>
      </c>
      <c r="L444" s="53"/>
      <c r="M444" s="54"/>
      <c r="N444" s="80">
        <f t="shared" si="210"/>
        <v>33255</v>
      </c>
      <c r="O444" s="55" t="s">
        <v>6</v>
      </c>
      <c r="P444" s="55">
        <v>130</v>
      </c>
      <c r="Q444" s="56">
        <f t="shared" si="223"/>
        <v>374</v>
      </c>
      <c r="R444" s="56">
        <f t="shared" si="211"/>
        <v>2</v>
      </c>
      <c r="S444" s="56">
        <f t="shared" ref="S444:S451" si="225">INT((Q444+(P444*R444))*T444)</f>
        <v>887</v>
      </c>
      <c r="T444" s="57">
        <v>1.4</v>
      </c>
      <c r="U444" s="56">
        <f t="shared" si="216"/>
        <v>88</v>
      </c>
      <c r="V444" s="56">
        <f t="shared" si="219"/>
        <v>106</v>
      </c>
      <c r="W444" s="56">
        <f t="shared" si="220"/>
        <v>124</v>
      </c>
      <c r="X444" s="56">
        <f t="shared" si="221"/>
        <v>141</v>
      </c>
      <c r="Y444" s="57">
        <v>0.6</v>
      </c>
      <c r="Z444" s="56">
        <v>4</v>
      </c>
      <c r="AA444" s="56">
        <f t="shared" si="212"/>
        <v>1080</v>
      </c>
      <c r="AB444" s="62">
        <v>3.5999999999999996</v>
      </c>
      <c r="AC444" s="56">
        <f t="shared" si="213"/>
        <v>1350</v>
      </c>
      <c r="AD444" s="62">
        <v>1.8</v>
      </c>
    </row>
    <row r="445" spans="1:30" x14ac:dyDescent="0.3">
      <c r="A445" s="51">
        <v>8144</v>
      </c>
      <c r="B445" s="51" t="s">
        <v>583</v>
      </c>
      <c r="C445" s="50">
        <v>15</v>
      </c>
      <c r="D445" s="91">
        <f t="shared" si="214"/>
        <v>625</v>
      </c>
      <c r="E445" s="50">
        <v>5</v>
      </c>
      <c r="F445" s="50">
        <v>3</v>
      </c>
      <c r="G445" s="52">
        <f t="shared" si="215"/>
        <v>2232</v>
      </c>
      <c r="H445" s="56">
        <f t="shared" si="224"/>
        <v>2232</v>
      </c>
      <c r="I445" s="56">
        <f t="shared" si="224"/>
        <v>2678</v>
      </c>
      <c r="J445" s="56">
        <f t="shared" si="224"/>
        <v>3124</v>
      </c>
      <c r="K445" s="56">
        <f t="shared" si="224"/>
        <v>3571</v>
      </c>
      <c r="L445" s="53"/>
      <c r="M445" s="54"/>
      <c r="N445" s="80">
        <f t="shared" si="210"/>
        <v>33480</v>
      </c>
      <c r="O445" s="55" t="s">
        <v>6</v>
      </c>
      <c r="P445" s="55">
        <v>132</v>
      </c>
      <c r="Q445" s="56">
        <f t="shared" si="223"/>
        <v>374</v>
      </c>
      <c r="R445" s="56">
        <f t="shared" si="211"/>
        <v>2</v>
      </c>
      <c r="S445" s="56">
        <f t="shared" si="225"/>
        <v>893</v>
      </c>
      <c r="T445" s="57">
        <v>1.4</v>
      </c>
      <c r="U445" s="56">
        <f t="shared" si="216"/>
        <v>89</v>
      </c>
      <c r="V445" s="56">
        <f t="shared" si="219"/>
        <v>107</v>
      </c>
      <c r="W445" s="56">
        <f t="shared" si="220"/>
        <v>124</v>
      </c>
      <c r="X445" s="56">
        <f t="shared" si="221"/>
        <v>142</v>
      </c>
      <c r="Y445" s="57">
        <v>0.6</v>
      </c>
      <c r="Z445" s="56">
        <v>4</v>
      </c>
      <c r="AA445" s="56">
        <f t="shared" si="212"/>
        <v>1080</v>
      </c>
      <c r="AB445" s="62">
        <v>3.5999999999999996</v>
      </c>
      <c r="AC445" s="56">
        <f t="shared" si="213"/>
        <v>1350</v>
      </c>
      <c r="AD445" s="62">
        <v>1.8</v>
      </c>
    </row>
    <row r="446" spans="1:30" x14ac:dyDescent="0.3">
      <c r="A446" s="51">
        <v>8145</v>
      </c>
      <c r="B446" s="51" t="s">
        <v>584</v>
      </c>
      <c r="C446" s="50">
        <v>15</v>
      </c>
      <c r="D446" s="91">
        <f t="shared" si="214"/>
        <v>628</v>
      </c>
      <c r="E446" s="50">
        <v>5</v>
      </c>
      <c r="F446" s="50">
        <v>3</v>
      </c>
      <c r="G446" s="52">
        <f t="shared" si="215"/>
        <v>2245</v>
      </c>
      <c r="H446" s="56">
        <f t="shared" si="224"/>
        <v>2245</v>
      </c>
      <c r="I446" s="56">
        <f t="shared" si="224"/>
        <v>2694</v>
      </c>
      <c r="J446" s="56">
        <f t="shared" si="224"/>
        <v>3143</v>
      </c>
      <c r="K446" s="56">
        <f t="shared" si="224"/>
        <v>3592</v>
      </c>
      <c r="L446" s="53"/>
      <c r="M446" s="54"/>
      <c r="N446" s="80">
        <f t="shared" si="210"/>
        <v>33675</v>
      </c>
      <c r="O446" s="55" t="s">
        <v>6</v>
      </c>
      <c r="P446" s="55">
        <v>134</v>
      </c>
      <c r="Q446" s="56">
        <f t="shared" si="223"/>
        <v>374</v>
      </c>
      <c r="R446" s="56">
        <f t="shared" si="211"/>
        <v>2</v>
      </c>
      <c r="S446" s="56">
        <f t="shared" si="225"/>
        <v>898</v>
      </c>
      <c r="T446" s="57">
        <v>1.4</v>
      </c>
      <c r="U446" s="56">
        <f t="shared" si="216"/>
        <v>89</v>
      </c>
      <c r="V446" s="56">
        <f t="shared" si="219"/>
        <v>107</v>
      </c>
      <c r="W446" s="56">
        <f t="shared" si="220"/>
        <v>125</v>
      </c>
      <c r="X446" s="56">
        <f t="shared" si="221"/>
        <v>143</v>
      </c>
      <c r="Y446" s="57">
        <v>0.6</v>
      </c>
      <c r="Z446" s="56">
        <v>4</v>
      </c>
      <c r="AA446" s="56">
        <f t="shared" si="212"/>
        <v>1080</v>
      </c>
      <c r="AB446" s="62">
        <v>3.5999999999999996</v>
      </c>
      <c r="AC446" s="56">
        <f t="shared" si="213"/>
        <v>1350</v>
      </c>
      <c r="AD446" s="62">
        <v>1.8</v>
      </c>
    </row>
    <row r="447" spans="1:30" x14ac:dyDescent="0.3">
      <c r="A447" s="51">
        <v>8146</v>
      </c>
      <c r="B447" s="51" t="s">
        <v>585</v>
      </c>
      <c r="C447" s="50">
        <v>15</v>
      </c>
      <c r="D447" s="91">
        <f t="shared" si="214"/>
        <v>632</v>
      </c>
      <c r="E447" s="50">
        <v>5</v>
      </c>
      <c r="F447" s="50">
        <v>3</v>
      </c>
      <c r="G447" s="52">
        <f t="shared" si="215"/>
        <v>2260</v>
      </c>
      <c r="H447" s="56">
        <f t="shared" si="224"/>
        <v>2260</v>
      </c>
      <c r="I447" s="56">
        <f t="shared" si="224"/>
        <v>2712</v>
      </c>
      <c r="J447" s="56">
        <f t="shared" si="224"/>
        <v>3164</v>
      </c>
      <c r="K447" s="56">
        <f t="shared" si="224"/>
        <v>3616</v>
      </c>
      <c r="L447" s="53"/>
      <c r="M447" s="54"/>
      <c r="N447" s="80">
        <f t="shared" si="210"/>
        <v>33900</v>
      </c>
      <c r="O447" s="55" t="s">
        <v>6</v>
      </c>
      <c r="P447" s="55">
        <v>136</v>
      </c>
      <c r="Q447" s="56">
        <f t="shared" si="223"/>
        <v>374</v>
      </c>
      <c r="R447" s="56">
        <f t="shared" si="211"/>
        <v>2</v>
      </c>
      <c r="S447" s="56">
        <f t="shared" si="225"/>
        <v>904</v>
      </c>
      <c r="T447" s="57">
        <v>1.4</v>
      </c>
      <c r="U447" s="56">
        <f t="shared" si="216"/>
        <v>90</v>
      </c>
      <c r="V447" s="56">
        <f t="shared" si="219"/>
        <v>108</v>
      </c>
      <c r="W447" s="56">
        <f t="shared" si="220"/>
        <v>126</v>
      </c>
      <c r="X447" s="56">
        <f t="shared" si="221"/>
        <v>144</v>
      </c>
      <c r="Y447" s="57">
        <v>0.6</v>
      </c>
      <c r="Z447" s="56">
        <v>4</v>
      </c>
      <c r="AA447" s="56">
        <f t="shared" si="212"/>
        <v>1080</v>
      </c>
      <c r="AB447" s="62">
        <v>3.5999999999999996</v>
      </c>
      <c r="AC447" s="56">
        <f t="shared" si="213"/>
        <v>1350</v>
      </c>
      <c r="AD447" s="62">
        <v>1.8</v>
      </c>
    </row>
    <row r="448" spans="1:30" x14ac:dyDescent="0.3">
      <c r="A448" s="51">
        <v>8147</v>
      </c>
      <c r="B448" s="51" t="s">
        <v>586</v>
      </c>
      <c r="C448" s="50">
        <v>15</v>
      </c>
      <c r="D448" s="91">
        <f t="shared" si="214"/>
        <v>637</v>
      </c>
      <c r="E448" s="50">
        <v>5</v>
      </c>
      <c r="F448" s="50">
        <v>3</v>
      </c>
      <c r="G448" s="52">
        <f t="shared" si="215"/>
        <v>2275</v>
      </c>
      <c r="H448" s="56">
        <f t="shared" si="224"/>
        <v>2275</v>
      </c>
      <c r="I448" s="56">
        <f t="shared" si="224"/>
        <v>2730</v>
      </c>
      <c r="J448" s="56">
        <f t="shared" si="224"/>
        <v>3185</v>
      </c>
      <c r="K448" s="56">
        <f t="shared" si="224"/>
        <v>3640</v>
      </c>
      <c r="L448" s="53"/>
      <c r="M448" s="54"/>
      <c r="N448" s="80">
        <f t="shared" si="210"/>
        <v>34125</v>
      </c>
      <c r="O448" s="55" t="s">
        <v>6</v>
      </c>
      <c r="P448" s="55">
        <v>138</v>
      </c>
      <c r="Q448" s="56">
        <f t="shared" si="223"/>
        <v>374</v>
      </c>
      <c r="R448" s="56">
        <f t="shared" si="211"/>
        <v>2</v>
      </c>
      <c r="S448" s="56">
        <f t="shared" si="225"/>
        <v>910</v>
      </c>
      <c r="T448" s="57">
        <v>1.4</v>
      </c>
      <c r="U448" s="56">
        <f t="shared" si="216"/>
        <v>91</v>
      </c>
      <c r="V448" s="56">
        <f t="shared" si="219"/>
        <v>109</v>
      </c>
      <c r="W448" s="56">
        <f t="shared" si="220"/>
        <v>127</v>
      </c>
      <c r="X448" s="56">
        <f t="shared" si="221"/>
        <v>145</v>
      </c>
      <c r="Y448" s="57">
        <v>0.6</v>
      </c>
      <c r="Z448" s="56">
        <v>4</v>
      </c>
      <c r="AA448" s="56">
        <f t="shared" si="212"/>
        <v>1080</v>
      </c>
      <c r="AB448" s="62">
        <v>3.5999999999999996</v>
      </c>
      <c r="AC448" s="56">
        <f t="shared" si="213"/>
        <v>1350</v>
      </c>
      <c r="AD448" s="62">
        <v>1.8</v>
      </c>
    </row>
    <row r="449" spans="1:30" x14ac:dyDescent="0.3">
      <c r="A449" s="51">
        <v>8148</v>
      </c>
      <c r="B449" s="51" t="s">
        <v>587</v>
      </c>
      <c r="C449" s="50">
        <v>15</v>
      </c>
      <c r="D449" s="91">
        <f t="shared" si="214"/>
        <v>640</v>
      </c>
      <c r="E449" s="50">
        <v>5</v>
      </c>
      <c r="F449" s="50">
        <v>3</v>
      </c>
      <c r="G449" s="52">
        <f t="shared" si="215"/>
        <v>2287</v>
      </c>
      <c r="H449" s="56">
        <f t="shared" si="224"/>
        <v>2287</v>
      </c>
      <c r="I449" s="56">
        <f t="shared" si="224"/>
        <v>2744</v>
      </c>
      <c r="J449" s="56">
        <f t="shared" si="224"/>
        <v>3201</v>
      </c>
      <c r="K449" s="56">
        <f t="shared" si="224"/>
        <v>3659</v>
      </c>
      <c r="L449" s="53"/>
      <c r="M449" s="54"/>
      <c r="N449" s="80">
        <f t="shared" si="210"/>
        <v>34305</v>
      </c>
      <c r="O449" s="55" t="s">
        <v>6</v>
      </c>
      <c r="P449" s="55">
        <v>140</v>
      </c>
      <c r="Q449" s="56">
        <f t="shared" si="223"/>
        <v>374</v>
      </c>
      <c r="R449" s="56">
        <f t="shared" si="211"/>
        <v>2</v>
      </c>
      <c r="S449" s="56">
        <f t="shared" si="225"/>
        <v>915</v>
      </c>
      <c r="T449" s="57">
        <v>1.4</v>
      </c>
      <c r="U449" s="56">
        <f t="shared" si="216"/>
        <v>91</v>
      </c>
      <c r="V449" s="56">
        <f t="shared" si="219"/>
        <v>109</v>
      </c>
      <c r="W449" s="56">
        <f t="shared" si="220"/>
        <v>128</v>
      </c>
      <c r="X449" s="56">
        <f t="shared" si="221"/>
        <v>146</v>
      </c>
      <c r="Y449" s="57">
        <v>0.6</v>
      </c>
      <c r="Z449" s="56">
        <v>4</v>
      </c>
      <c r="AA449" s="56">
        <f t="shared" si="212"/>
        <v>1080</v>
      </c>
      <c r="AB449" s="62">
        <v>3.5999999999999996</v>
      </c>
      <c r="AC449" s="56">
        <f t="shared" si="213"/>
        <v>1350</v>
      </c>
      <c r="AD449" s="62">
        <v>1.8</v>
      </c>
    </row>
    <row r="450" spans="1:30" x14ac:dyDescent="0.3">
      <c r="A450" s="51">
        <v>8149</v>
      </c>
      <c r="B450" s="51" t="s">
        <v>588</v>
      </c>
      <c r="C450" s="50">
        <v>15</v>
      </c>
      <c r="D450" s="91">
        <f t="shared" si="214"/>
        <v>644</v>
      </c>
      <c r="E450" s="50">
        <v>5</v>
      </c>
      <c r="F450" s="50">
        <v>3</v>
      </c>
      <c r="G450" s="52">
        <f t="shared" si="215"/>
        <v>2302</v>
      </c>
      <c r="H450" s="56">
        <f t="shared" si="224"/>
        <v>2302</v>
      </c>
      <c r="I450" s="56">
        <f t="shared" si="224"/>
        <v>2762</v>
      </c>
      <c r="J450" s="56">
        <f t="shared" si="224"/>
        <v>3222</v>
      </c>
      <c r="K450" s="56">
        <f t="shared" si="224"/>
        <v>3683</v>
      </c>
      <c r="L450" s="53"/>
      <c r="M450" s="54"/>
      <c r="N450" s="80">
        <f t="shared" ref="N450:N472" si="226">G450*C450</f>
        <v>34530</v>
      </c>
      <c r="O450" s="55" t="s">
        <v>6</v>
      </c>
      <c r="P450" s="55">
        <v>142</v>
      </c>
      <c r="Q450" s="56">
        <f t="shared" si="223"/>
        <v>374</v>
      </c>
      <c r="R450" s="56">
        <f t="shared" ref="R450:R472" si="227">HLOOKUP(O450,$AG$1:$AN$4,4,FALSE)</f>
        <v>2</v>
      </c>
      <c r="S450" s="56">
        <f t="shared" si="225"/>
        <v>921</v>
      </c>
      <c r="T450" s="57">
        <v>1.4</v>
      </c>
      <c r="U450" s="56">
        <f t="shared" si="216"/>
        <v>92</v>
      </c>
      <c r="V450" s="56">
        <f t="shared" si="219"/>
        <v>110</v>
      </c>
      <c r="W450" s="56">
        <f t="shared" si="220"/>
        <v>128</v>
      </c>
      <c r="X450" s="56">
        <f t="shared" si="221"/>
        <v>147</v>
      </c>
      <c r="Y450" s="57">
        <v>0.6</v>
      </c>
      <c r="Z450" s="56">
        <v>4</v>
      </c>
      <c r="AA450" s="56">
        <f t="shared" ref="AA450:AA513" si="228">INT(((Z450*C450)*5)*AB450)</f>
        <v>1080</v>
      </c>
      <c r="AB450" s="62">
        <v>3.5999999999999996</v>
      </c>
      <c r="AC450" s="56">
        <f t="shared" ref="AC450:AC513" si="229">INT((C450*50)*AD450)</f>
        <v>1350</v>
      </c>
      <c r="AD450" s="62">
        <v>1.8</v>
      </c>
    </row>
    <row r="451" spans="1:30" ht="12" thickBot="1" x14ac:dyDescent="0.35">
      <c r="A451" s="65">
        <v>8150</v>
      </c>
      <c r="B451" s="65" t="s">
        <v>589</v>
      </c>
      <c r="C451" s="64">
        <v>15</v>
      </c>
      <c r="D451" s="92">
        <f t="shared" si="214"/>
        <v>648</v>
      </c>
      <c r="E451" s="64">
        <v>5</v>
      </c>
      <c r="F451" s="64">
        <v>3</v>
      </c>
      <c r="G451" s="70">
        <f t="shared" si="215"/>
        <v>2315</v>
      </c>
      <c r="H451" s="71">
        <f t="shared" si="224"/>
        <v>2315</v>
      </c>
      <c r="I451" s="71">
        <f t="shared" si="224"/>
        <v>2778</v>
      </c>
      <c r="J451" s="71">
        <f t="shared" si="224"/>
        <v>3241</v>
      </c>
      <c r="K451" s="71">
        <f t="shared" si="224"/>
        <v>3704</v>
      </c>
      <c r="L451" s="66"/>
      <c r="M451" s="67"/>
      <c r="N451" s="81">
        <f t="shared" si="226"/>
        <v>34725</v>
      </c>
      <c r="O451" s="68" t="s">
        <v>6</v>
      </c>
      <c r="P451" s="68">
        <v>144</v>
      </c>
      <c r="Q451" s="71">
        <f t="shared" si="223"/>
        <v>374</v>
      </c>
      <c r="R451" s="71">
        <f t="shared" si="227"/>
        <v>2</v>
      </c>
      <c r="S451" s="71">
        <f t="shared" si="225"/>
        <v>926</v>
      </c>
      <c r="T451" s="69">
        <v>1.4</v>
      </c>
      <c r="U451" s="71">
        <f t="shared" si="216"/>
        <v>92</v>
      </c>
      <c r="V451" s="71">
        <f t="shared" si="219"/>
        <v>111</v>
      </c>
      <c r="W451" s="71">
        <f t="shared" si="220"/>
        <v>129</v>
      </c>
      <c r="X451" s="71">
        <f t="shared" si="221"/>
        <v>148</v>
      </c>
      <c r="Y451" s="69">
        <v>0.6</v>
      </c>
      <c r="Z451" s="71">
        <v>5</v>
      </c>
      <c r="AA451" s="71">
        <f t="shared" si="228"/>
        <v>2025</v>
      </c>
      <c r="AB451" s="62">
        <v>5.3999999999999995</v>
      </c>
      <c r="AC451" s="71">
        <f t="shared" si="229"/>
        <v>2025</v>
      </c>
      <c r="AD451" s="62">
        <v>2.7</v>
      </c>
    </row>
    <row r="452" spans="1:30" ht="12" thickTop="1" x14ac:dyDescent="0.3">
      <c r="A452" s="93">
        <v>10000</v>
      </c>
      <c r="B452" s="93" t="s">
        <v>205</v>
      </c>
      <c r="C452" s="94">
        <v>10</v>
      </c>
      <c r="D452" s="95">
        <f t="shared" ref="D452:D472" si="230">INT(S452*0.7)</f>
        <v>268</v>
      </c>
      <c r="E452" s="94">
        <v>8</v>
      </c>
      <c r="F452" s="94">
        <v>3</v>
      </c>
      <c r="G452" s="96">
        <f t="shared" ref="G452:G472" si="231">INT(S452*2.5)</f>
        <v>960</v>
      </c>
      <c r="H452" s="97">
        <f t="shared" si="224"/>
        <v>960</v>
      </c>
      <c r="I452" s="97">
        <f t="shared" si="224"/>
        <v>1152</v>
      </c>
      <c r="J452" s="97">
        <f t="shared" si="224"/>
        <v>1344</v>
      </c>
      <c r="K452" s="97">
        <f t="shared" si="224"/>
        <v>1536</v>
      </c>
      <c r="L452" s="98"/>
      <c r="M452" s="99"/>
      <c r="N452" s="100">
        <f t="shared" si="226"/>
        <v>9600</v>
      </c>
      <c r="O452" s="101" t="s">
        <v>2</v>
      </c>
      <c r="P452" s="101">
        <v>60</v>
      </c>
      <c r="Q452" s="97">
        <f t="shared" si="223"/>
        <v>200</v>
      </c>
      <c r="R452" s="97">
        <f t="shared" si="227"/>
        <v>2</v>
      </c>
      <c r="S452" s="97">
        <f t="shared" ref="S452" si="232">INT((Q452+(P452*R452))*T452)</f>
        <v>384</v>
      </c>
      <c r="T452" s="102">
        <v>1.2</v>
      </c>
      <c r="U452" s="97">
        <f t="shared" ref="U452" si="233">INT((H452/15)*$Y452)</f>
        <v>64</v>
      </c>
      <c r="V452" s="97">
        <f t="shared" ref="V452" si="234">INT((I452/15)*$Y452)</f>
        <v>76</v>
      </c>
      <c r="W452" s="97">
        <f t="shared" ref="W452" si="235">INT((J452/15)*$Y452)</f>
        <v>89</v>
      </c>
      <c r="X452" s="97">
        <f t="shared" ref="X452" si="236">INT((K452/15)*$Y452)</f>
        <v>102</v>
      </c>
      <c r="Y452" s="102">
        <v>1</v>
      </c>
      <c r="Z452" s="97">
        <v>4</v>
      </c>
      <c r="AA452" s="71">
        <f t="shared" si="228"/>
        <v>600</v>
      </c>
      <c r="AB452" s="62">
        <v>3</v>
      </c>
      <c r="AC452" s="71">
        <f t="shared" si="229"/>
        <v>1500</v>
      </c>
      <c r="AD452" s="62">
        <v>3</v>
      </c>
    </row>
    <row r="453" spans="1:30" x14ac:dyDescent="0.3">
      <c r="A453" s="51">
        <v>10001</v>
      </c>
      <c r="B453" s="51" t="s">
        <v>206</v>
      </c>
      <c r="C453" s="50">
        <v>14</v>
      </c>
      <c r="D453" s="91">
        <f t="shared" si="230"/>
        <v>492</v>
      </c>
      <c r="E453" s="50">
        <v>6</v>
      </c>
      <c r="F453" s="50">
        <v>3</v>
      </c>
      <c r="G453" s="52">
        <f t="shared" si="231"/>
        <v>1760</v>
      </c>
      <c r="H453" s="56">
        <f t="shared" si="224"/>
        <v>1760</v>
      </c>
      <c r="I453" s="56">
        <f t="shared" si="224"/>
        <v>2112</v>
      </c>
      <c r="J453" s="56">
        <f t="shared" si="224"/>
        <v>2464</v>
      </c>
      <c r="K453" s="56">
        <f t="shared" si="224"/>
        <v>2816</v>
      </c>
      <c r="L453" s="53"/>
      <c r="M453" s="54"/>
      <c r="N453" s="80">
        <f t="shared" si="226"/>
        <v>24640</v>
      </c>
      <c r="O453" s="55" t="s">
        <v>226</v>
      </c>
      <c r="P453" s="55">
        <v>50</v>
      </c>
      <c r="Q453" s="56">
        <f t="shared" si="223"/>
        <v>340</v>
      </c>
      <c r="R453" s="56">
        <f t="shared" si="227"/>
        <v>2</v>
      </c>
      <c r="S453" s="56">
        <f t="shared" ref="S453:S472" si="237">INT((Q453+(P453*R453))*T453)</f>
        <v>704</v>
      </c>
      <c r="T453" s="57">
        <v>1.6</v>
      </c>
      <c r="U453" s="56">
        <f t="shared" ref="U453:U472" si="238">INT((H453/15)*$Y453)</f>
        <v>117</v>
      </c>
      <c r="V453" s="56">
        <f t="shared" ref="V453:V472" si="239">INT((I453/15)*$Y453)</f>
        <v>140</v>
      </c>
      <c r="W453" s="56">
        <f t="shared" ref="W453:W472" si="240">INT((J453/15)*$Y453)</f>
        <v>164</v>
      </c>
      <c r="X453" s="56">
        <f t="shared" ref="X453:X472" si="241">INT((K453/15)*$Y453)</f>
        <v>187</v>
      </c>
      <c r="Y453" s="57">
        <v>1</v>
      </c>
      <c r="Z453" s="56">
        <v>6</v>
      </c>
      <c r="AA453" s="71">
        <f t="shared" si="228"/>
        <v>1260</v>
      </c>
      <c r="AB453" s="62">
        <v>3</v>
      </c>
      <c r="AC453" s="71">
        <f t="shared" si="229"/>
        <v>840</v>
      </c>
      <c r="AD453" s="62">
        <v>1.2</v>
      </c>
    </row>
    <row r="454" spans="1:30" ht="12" thickBot="1" x14ac:dyDescent="0.35">
      <c r="A454" s="65">
        <v>10002</v>
      </c>
      <c r="B454" s="65" t="s">
        <v>207</v>
      </c>
      <c r="C454" s="64">
        <v>16</v>
      </c>
      <c r="D454" s="92">
        <f t="shared" si="230"/>
        <v>691</v>
      </c>
      <c r="E454" s="64">
        <v>5</v>
      </c>
      <c r="F454" s="64">
        <v>3</v>
      </c>
      <c r="G454" s="70">
        <f t="shared" si="231"/>
        <v>2470</v>
      </c>
      <c r="H454" s="71">
        <f t="shared" si="224"/>
        <v>2470</v>
      </c>
      <c r="I454" s="71">
        <f t="shared" si="224"/>
        <v>2964</v>
      </c>
      <c r="J454" s="71">
        <f t="shared" si="224"/>
        <v>3458</v>
      </c>
      <c r="K454" s="71">
        <f t="shared" si="224"/>
        <v>3952</v>
      </c>
      <c r="L454" s="66"/>
      <c r="M454" s="67"/>
      <c r="N454" s="81">
        <f t="shared" si="226"/>
        <v>39520</v>
      </c>
      <c r="O454" s="122" t="s">
        <v>6</v>
      </c>
      <c r="P454" s="122">
        <v>60</v>
      </c>
      <c r="Q454" s="71">
        <f t="shared" si="223"/>
        <v>374</v>
      </c>
      <c r="R454" s="71">
        <f t="shared" si="227"/>
        <v>2</v>
      </c>
      <c r="S454" s="71">
        <f t="shared" si="237"/>
        <v>988</v>
      </c>
      <c r="T454" s="69">
        <v>2</v>
      </c>
      <c r="U454" s="71">
        <f t="shared" si="238"/>
        <v>164</v>
      </c>
      <c r="V454" s="71">
        <f t="shared" si="239"/>
        <v>197</v>
      </c>
      <c r="W454" s="71">
        <f t="shared" si="240"/>
        <v>230</v>
      </c>
      <c r="X454" s="71">
        <f t="shared" si="241"/>
        <v>263</v>
      </c>
      <c r="Y454" s="69">
        <v>1</v>
      </c>
      <c r="Z454" s="71">
        <v>10</v>
      </c>
      <c r="AA454" s="71">
        <f t="shared" si="228"/>
        <v>2400</v>
      </c>
      <c r="AB454" s="62">
        <v>3</v>
      </c>
      <c r="AC454" s="71">
        <f t="shared" si="229"/>
        <v>960</v>
      </c>
      <c r="AD454" s="62">
        <v>1.2</v>
      </c>
    </row>
    <row r="455" spans="1:30" ht="12" thickTop="1" x14ac:dyDescent="0.3">
      <c r="A455" s="38">
        <v>10003</v>
      </c>
      <c r="B455" s="38" t="s">
        <v>208</v>
      </c>
      <c r="C455" s="39">
        <v>10</v>
      </c>
      <c r="D455" s="90">
        <f t="shared" si="230"/>
        <v>268</v>
      </c>
      <c r="E455" s="39">
        <v>8</v>
      </c>
      <c r="F455" s="39">
        <v>3</v>
      </c>
      <c r="G455" s="40">
        <f t="shared" si="231"/>
        <v>960</v>
      </c>
      <c r="H455" s="45">
        <f t="shared" si="224"/>
        <v>960</v>
      </c>
      <c r="I455" s="45">
        <f t="shared" si="224"/>
        <v>1152</v>
      </c>
      <c r="J455" s="45">
        <f t="shared" si="224"/>
        <v>1344</v>
      </c>
      <c r="K455" s="45">
        <f t="shared" si="224"/>
        <v>1536</v>
      </c>
      <c r="L455" s="42"/>
      <c r="M455" s="43"/>
      <c r="N455" s="79">
        <f t="shared" si="226"/>
        <v>9600</v>
      </c>
      <c r="O455" s="44" t="s">
        <v>2</v>
      </c>
      <c r="P455" s="44">
        <v>60</v>
      </c>
      <c r="Q455" s="45">
        <f t="shared" si="223"/>
        <v>200</v>
      </c>
      <c r="R455" s="45">
        <f t="shared" si="227"/>
        <v>2</v>
      </c>
      <c r="S455" s="45">
        <f t="shared" si="237"/>
        <v>384</v>
      </c>
      <c r="T455" s="102">
        <v>1.2</v>
      </c>
      <c r="U455" s="45">
        <f t="shared" si="238"/>
        <v>64</v>
      </c>
      <c r="V455" s="45">
        <f t="shared" si="239"/>
        <v>76</v>
      </c>
      <c r="W455" s="45">
        <f t="shared" si="240"/>
        <v>89</v>
      </c>
      <c r="X455" s="45">
        <f t="shared" si="241"/>
        <v>102</v>
      </c>
      <c r="Y455" s="103">
        <v>1</v>
      </c>
      <c r="Z455" s="45">
        <v>4</v>
      </c>
      <c r="AA455" s="71">
        <f t="shared" si="228"/>
        <v>600</v>
      </c>
      <c r="AB455" s="62">
        <v>3</v>
      </c>
      <c r="AC455" s="71">
        <f t="shared" si="229"/>
        <v>600</v>
      </c>
      <c r="AD455" s="62">
        <v>1.2</v>
      </c>
    </row>
    <row r="456" spans="1:30" x14ac:dyDescent="0.3">
      <c r="A456" s="51">
        <v>10004</v>
      </c>
      <c r="B456" s="51" t="s">
        <v>209</v>
      </c>
      <c r="C456" s="50">
        <v>14</v>
      </c>
      <c r="D456" s="91">
        <f t="shared" si="230"/>
        <v>492</v>
      </c>
      <c r="E456" s="50">
        <v>6</v>
      </c>
      <c r="F456" s="50">
        <v>3</v>
      </c>
      <c r="G456" s="52">
        <f t="shared" si="231"/>
        <v>1760</v>
      </c>
      <c r="H456" s="56">
        <f t="shared" si="224"/>
        <v>1760</v>
      </c>
      <c r="I456" s="56">
        <f t="shared" si="224"/>
        <v>2112</v>
      </c>
      <c r="J456" s="56">
        <f t="shared" si="224"/>
        <v>2464</v>
      </c>
      <c r="K456" s="56">
        <f t="shared" si="224"/>
        <v>2816</v>
      </c>
      <c r="L456" s="53"/>
      <c r="M456" s="54"/>
      <c r="N456" s="80">
        <f t="shared" si="226"/>
        <v>24640</v>
      </c>
      <c r="O456" s="55" t="s">
        <v>4</v>
      </c>
      <c r="P456" s="55">
        <v>50</v>
      </c>
      <c r="Q456" s="56">
        <f t="shared" si="223"/>
        <v>340</v>
      </c>
      <c r="R456" s="56">
        <f t="shared" si="227"/>
        <v>2</v>
      </c>
      <c r="S456" s="56">
        <f t="shared" si="237"/>
        <v>704</v>
      </c>
      <c r="T456" s="57">
        <v>1.6</v>
      </c>
      <c r="U456" s="56">
        <f t="shared" si="238"/>
        <v>117</v>
      </c>
      <c r="V456" s="56">
        <f t="shared" si="239"/>
        <v>140</v>
      </c>
      <c r="W456" s="56">
        <f t="shared" si="240"/>
        <v>164</v>
      </c>
      <c r="X456" s="56">
        <f t="shared" si="241"/>
        <v>187</v>
      </c>
      <c r="Y456" s="57">
        <v>1</v>
      </c>
      <c r="Z456" s="56">
        <v>6</v>
      </c>
      <c r="AA456" s="71">
        <f t="shared" si="228"/>
        <v>1260</v>
      </c>
      <c r="AB456" s="62">
        <v>3</v>
      </c>
      <c r="AC456" s="71">
        <f t="shared" si="229"/>
        <v>840</v>
      </c>
      <c r="AD456" s="62">
        <v>1.2</v>
      </c>
    </row>
    <row r="457" spans="1:30" ht="12" thickBot="1" x14ac:dyDescent="0.35">
      <c r="A457" s="65">
        <v>10005</v>
      </c>
      <c r="B457" s="65" t="s">
        <v>210</v>
      </c>
      <c r="C457" s="64">
        <v>16</v>
      </c>
      <c r="D457" s="92">
        <f t="shared" si="230"/>
        <v>691</v>
      </c>
      <c r="E457" s="64">
        <v>5</v>
      </c>
      <c r="F457" s="64">
        <v>3</v>
      </c>
      <c r="G457" s="70">
        <f t="shared" si="231"/>
        <v>2470</v>
      </c>
      <c r="H457" s="71">
        <f t="shared" si="224"/>
        <v>2470</v>
      </c>
      <c r="I457" s="71">
        <f t="shared" si="224"/>
        <v>2964</v>
      </c>
      <c r="J457" s="71">
        <f t="shared" si="224"/>
        <v>3458</v>
      </c>
      <c r="K457" s="71">
        <f t="shared" si="224"/>
        <v>3952</v>
      </c>
      <c r="L457" s="66"/>
      <c r="M457" s="67"/>
      <c r="N457" s="81">
        <f t="shared" si="226"/>
        <v>39520</v>
      </c>
      <c r="O457" s="68" t="s">
        <v>6</v>
      </c>
      <c r="P457" s="68">
        <v>60</v>
      </c>
      <c r="Q457" s="71">
        <f t="shared" si="223"/>
        <v>374</v>
      </c>
      <c r="R457" s="71">
        <f t="shared" si="227"/>
        <v>2</v>
      </c>
      <c r="S457" s="71">
        <f t="shared" si="237"/>
        <v>988</v>
      </c>
      <c r="T457" s="69">
        <v>2</v>
      </c>
      <c r="U457" s="71">
        <f t="shared" si="238"/>
        <v>164</v>
      </c>
      <c r="V457" s="71">
        <f t="shared" si="239"/>
        <v>197</v>
      </c>
      <c r="W457" s="71">
        <f t="shared" si="240"/>
        <v>230</v>
      </c>
      <c r="X457" s="71">
        <f t="shared" si="241"/>
        <v>263</v>
      </c>
      <c r="Y457" s="69">
        <v>1</v>
      </c>
      <c r="Z457" s="71">
        <v>10</v>
      </c>
      <c r="AA457" s="71">
        <f t="shared" si="228"/>
        <v>2400</v>
      </c>
      <c r="AB457" s="62">
        <v>3</v>
      </c>
      <c r="AC457" s="71">
        <f t="shared" si="229"/>
        <v>960</v>
      </c>
      <c r="AD457" s="62">
        <v>1.2</v>
      </c>
    </row>
    <row r="458" spans="1:30" ht="12" thickTop="1" x14ac:dyDescent="0.3">
      <c r="A458" s="38">
        <v>10006</v>
      </c>
      <c r="B458" s="38" t="s">
        <v>211</v>
      </c>
      <c r="C458" s="39">
        <v>10</v>
      </c>
      <c r="D458" s="90">
        <f t="shared" si="230"/>
        <v>268</v>
      </c>
      <c r="E458" s="39">
        <v>8</v>
      </c>
      <c r="F458" s="39">
        <v>3</v>
      </c>
      <c r="G458" s="40">
        <f t="shared" si="231"/>
        <v>960</v>
      </c>
      <c r="H458" s="45">
        <f t="shared" si="224"/>
        <v>960</v>
      </c>
      <c r="I458" s="45">
        <f t="shared" si="224"/>
        <v>1152</v>
      </c>
      <c r="J458" s="45">
        <f t="shared" si="224"/>
        <v>1344</v>
      </c>
      <c r="K458" s="45">
        <f t="shared" si="224"/>
        <v>1536</v>
      </c>
      <c r="L458" s="42"/>
      <c r="M458" s="43"/>
      <c r="N458" s="79">
        <f t="shared" si="226"/>
        <v>9600</v>
      </c>
      <c r="O458" s="44" t="s">
        <v>2</v>
      </c>
      <c r="P458" s="44">
        <v>60</v>
      </c>
      <c r="Q458" s="45">
        <f t="shared" si="223"/>
        <v>200</v>
      </c>
      <c r="R458" s="45">
        <f t="shared" si="227"/>
        <v>2</v>
      </c>
      <c r="S458" s="45">
        <f t="shared" si="237"/>
        <v>384</v>
      </c>
      <c r="T458" s="102">
        <v>1.2</v>
      </c>
      <c r="U458" s="45">
        <f t="shared" si="238"/>
        <v>64</v>
      </c>
      <c r="V458" s="45">
        <f t="shared" si="239"/>
        <v>76</v>
      </c>
      <c r="W458" s="45">
        <f t="shared" si="240"/>
        <v>89</v>
      </c>
      <c r="X458" s="45">
        <f t="shared" si="241"/>
        <v>102</v>
      </c>
      <c r="Y458" s="103">
        <v>1</v>
      </c>
      <c r="Z458" s="45">
        <v>4</v>
      </c>
      <c r="AA458" s="71">
        <f t="shared" si="228"/>
        <v>600</v>
      </c>
      <c r="AB458" s="62">
        <v>3</v>
      </c>
      <c r="AC458" s="71">
        <f t="shared" si="229"/>
        <v>600</v>
      </c>
      <c r="AD458" s="62">
        <v>1.2</v>
      </c>
    </row>
    <row r="459" spans="1:30" x14ac:dyDescent="0.3">
      <c r="A459" s="51">
        <v>10007</v>
      </c>
      <c r="B459" s="51" t="s">
        <v>212</v>
      </c>
      <c r="C459" s="50">
        <v>14</v>
      </c>
      <c r="D459" s="91">
        <f t="shared" si="230"/>
        <v>492</v>
      </c>
      <c r="E459" s="50">
        <v>6</v>
      </c>
      <c r="F459" s="50">
        <v>3</v>
      </c>
      <c r="G459" s="52">
        <f t="shared" si="231"/>
        <v>1760</v>
      </c>
      <c r="H459" s="56">
        <f t="shared" si="224"/>
        <v>1760</v>
      </c>
      <c r="I459" s="56">
        <f t="shared" si="224"/>
        <v>2112</v>
      </c>
      <c r="J459" s="56">
        <f t="shared" si="224"/>
        <v>2464</v>
      </c>
      <c r="K459" s="56">
        <f t="shared" si="224"/>
        <v>2816</v>
      </c>
      <c r="L459" s="53"/>
      <c r="M459" s="54"/>
      <c r="N459" s="80">
        <f t="shared" si="226"/>
        <v>24640</v>
      </c>
      <c r="O459" s="55" t="s">
        <v>4</v>
      </c>
      <c r="P459" s="55">
        <v>50</v>
      </c>
      <c r="Q459" s="56">
        <f t="shared" si="223"/>
        <v>340</v>
      </c>
      <c r="R459" s="56">
        <f t="shared" si="227"/>
        <v>2</v>
      </c>
      <c r="S459" s="56">
        <f t="shared" si="237"/>
        <v>704</v>
      </c>
      <c r="T459" s="57">
        <v>1.6</v>
      </c>
      <c r="U459" s="56">
        <f t="shared" si="238"/>
        <v>117</v>
      </c>
      <c r="V459" s="56">
        <f t="shared" si="239"/>
        <v>140</v>
      </c>
      <c r="W459" s="56">
        <f t="shared" si="240"/>
        <v>164</v>
      </c>
      <c r="X459" s="56">
        <f t="shared" si="241"/>
        <v>187</v>
      </c>
      <c r="Y459" s="57">
        <v>1</v>
      </c>
      <c r="Z459" s="56">
        <v>6</v>
      </c>
      <c r="AA459" s="71">
        <f t="shared" si="228"/>
        <v>1260</v>
      </c>
      <c r="AB459" s="62">
        <v>3</v>
      </c>
      <c r="AC459" s="71">
        <f t="shared" si="229"/>
        <v>840</v>
      </c>
      <c r="AD459" s="62">
        <v>1.2</v>
      </c>
    </row>
    <row r="460" spans="1:30" ht="12" thickBot="1" x14ac:dyDescent="0.35">
      <c r="A460" s="65">
        <v>10008</v>
      </c>
      <c r="B460" s="65" t="s">
        <v>213</v>
      </c>
      <c r="C460" s="64">
        <v>16</v>
      </c>
      <c r="D460" s="92">
        <f t="shared" si="230"/>
        <v>691</v>
      </c>
      <c r="E460" s="64">
        <v>5</v>
      </c>
      <c r="F460" s="64">
        <v>3</v>
      </c>
      <c r="G460" s="70">
        <f t="shared" si="231"/>
        <v>2470</v>
      </c>
      <c r="H460" s="71">
        <f t="shared" si="224"/>
        <v>2470</v>
      </c>
      <c r="I460" s="71">
        <f t="shared" si="224"/>
        <v>2964</v>
      </c>
      <c r="J460" s="71">
        <f t="shared" si="224"/>
        <v>3458</v>
      </c>
      <c r="K460" s="71">
        <f t="shared" si="224"/>
        <v>3952</v>
      </c>
      <c r="L460" s="66"/>
      <c r="M460" s="67"/>
      <c r="N460" s="81">
        <f t="shared" si="226"/>
        <v>39520</v>
      </c>
      <c r="O460" s="68" t="s">
        <v>6</v>
      </c>
      <c r="P460" s="68">
        <v>60</v>
      </c>
      <c r="Q460" s="71">
        <f t="shared" si="223"/>
        <v>374</v>
      </c>
      <c r="R460" s="71">
        <f t="shared" si="227"/>
        <v>2</v>
      </c>
      <c r="S460" s="71">
        <f t="shared" si="237"/>
        <v>988</v>
      </c>
      <c r="T460" s="69">
        <v>2</v>
      </c>
      <c r="U460" s="71">
        <f t="shared" si="238"/>
        <v>164</v>
      </c>
      <c r="V460" s="71">
        <f t="shared" si="239"/>
        <v>197</v>
      </c>
      <c r="W460" s="71">
        <f t="shared" si="240"/>
        <v>230</v>
      </c>
      <c r="X460" s="71">
        <f t="shared" si="241"/>
        <v>263</v>
      </c>
      <c r="Y460" s="69">
        <v>1</v>
      </c>
      <c r="Z460" s="71">
        <v>10</v>
      </c>
      <c r="AA460" s="71">
        <f t="shared" si="228"/>
        <v>2400</v>
      </c>
      <c r="AB460" s="62">
        <v>3</v>
      </c>
      <c r="AC460" s="71">
        <f t="shared" si="229"/>
        <v>960</v>
      </c>
      <c r="AD460" s="62">
        <v>1.2</v>
      </c>
    </row>
    <row r="461" spans="1:30" ht="12" thickTop="1" x14ac:dyDescent="0.3">
      <c r="A461" s="38">
        <v>10009</v>
      </c>
      <c r="B461" s="38" t="s">
        <v>214</v>
      </c>
      <c r="C461" s="39">
        <v>10</v>
      </c>
      <c r="D461" s="90">
        <f t="shared" si="230"/>
        <v>268</v>
      </c>
      <c r="E461" s="39">
        <v>8</v>
      </c>
      <c r="F461" s="39">
        <v>3</v>
      </c>
      <c r="G461" s="40">
        <f t="shared" si="231"/>
        <v>960</v>
      </c>
      <c r="H461" s="45">
        <f t="shared" si="224"/>
        <v>960</v>
      </c>
      <c r="I461" s="45">
        <f t="shared" si="224"/>
        <v>1152</v>
      </c>
      <c r="J461" s="45">
        <f t="shared" si="224"/>
        <v>1344</v>
      </c>
      <c r="K461" s="45">
        <f t="shared" si="224"/>
        <v>1536</v>
      </c>
      <c r="L461" s="42"/>
      <c r="M461" s="43"/>
      <c r="N461" s="79">
        <f t="shared" si="226"/>
        <v>9600</v>
      </c>
      <c r="O461" s="44" t="s">
        <v>2</v>
      </c>
      <c r="P461" s="44">
        <v>60</v>
      </c>
      <c r="Q461" s="45">
        <f t="shared" si="223"/>
        <v>200</v>
      </c>
      <c r="R461" s="45">
        <f t="shared" si="227"/>
        <v>2</v>
      </c>
      <c r="S461" s="45">
        <f t="shared" si="237"/>
        <v>384</v>
      </c>
      <c r="T461" s="102">
        <v>1.2</v>
      </c>
      <c r="U461" s="45">
        <f t="shared" si="238"/>
        <v>64</v>
      </c>
      <c r="V461" s="45">
        <f t="shared" si="239"/>
        <v>76</v>
      </c>
      <c r="W461" s="45">
        <f t="shared" si="240"/>
        <v>89</v>
      </c>
      <c r="X461" s="45">
        <f t="shared" si="241"/>
        <v>102</v>
      </c>
      <c r="Y461" s="103">
        <v>1</v>
      </c>
      <c r="Z461" s="45">
        <v>4</v>
      </c>
      <c r="AA461" s="71">
        <f t="shared" si="228"/>
        <v>600</v>
      </c>
      <c r="AB461" s="62">
        <v>3</v>
      </c>
      <c r="AC461" s="71">
        <f t="shared" si="229"/>
        <v>600</v>
      </c>
      <c r="AD461" s="62">
        <v>1.2</v>
      </c>
    </row>
    <row r="462" spans="1:30" x14ac:dyDescent="0.3">
      <c r="A462" s="51">
        <v>10010</v>
      </c>
      <c r="B462" s="51" t="s">
        <v>215</v>
      </c>
      <c r="C462" s="50">
        <v>14</v>
      </c>
      <c r="D462" s="91">
        <f t="shared" si="230"/>
        <v>492</v>
      </c>
      <c r="E462" s="50">
        <v>6</v>
      </c>
      <c r="F462" s="50">
        <v>3</v>
      </c>
      <c r="G462" s="52">
        <f t="shared" si="231"/>
        <v>1760</v>
      </c>
      <c r="H462" s="56">
        <f t="shared" ref="H462:K472" si="242">INT(IFERROR(VLOOKUP(H$1,$AP:$AU,2,FALSE)*$G462,0))</f>
        <v>1760</v>
      </c>
      <c r="I462" s="56">
        <f t="shared" si="242"/>
        <v>2112</v>
      </c>
      <c r="J462" s="56">
        <f t="shared" si="242"/>
        <v>2464</v>
      </c>
      <c r="K462" s="56">
        <f t="shared" si="242"/>
        <v>2816</v>
      </c>
      <c r="L462" s="53"/>
      <c r="M462" s="54"/>
      <c r="N462" s="80">
        <f t="shared" si="226"/>
        <v>24640</v>
      </c>
      <c r="O462" s="55" t="s">
        <v>4</v>
      </c>
      <c r="P462" s="55">
        <v>50</v>
      </c>
      <c r="Q462" s="56">
        <f t="shared" si="223"/>
        <v>340</v>
      </c>
      <c r="R462" s="56">
        <f t="shared" si="227"/>
        <v>2</v>
      </c>
      <c r="S462" s="56">
        <f t="shared" si="237"/>
        <v>704</v>
      </c>
      <c r="T462" s="57">
        <v>1.6</v>
      </c>
      <c r="U462" s="56">
        <f t="shared" si="238"/>
        <v>117</v>
      </c>
      <c r="V462" s="56">
        <f t="shared" si="239"/>
        <v>140</v>
      </c>
      <c r="W462" s="56">
        <f t="shared" si="240"/>
        <v>164</v>
      </c>
      <c r="X462" s="56">
        <f t="shared" si="241"/>
        <v>187</v>
      </c>
      <c r="Y462" s="57">
        <v>1</v>
      </c>
      <c r="Z462" s="56">
        <v>6</v>
      </c>
      <c r="AA462" s="71">
        <f t="shared" si="228"/>
        <v>1260</v>
      </c>
      <c r="AB462" s="62">
        <v>3</v>
      </c>
      <c r="AC462" s="71">
        <f t="shared" si="229"/>
        <v>840</v>
      </c>
      <c r="AD462" s="62">
        <v>1.2</v>
      </c>
    </row>
    <row r="463" spans="1:30" ht="12" thickBot="1" x14ac:dyDescent="0.35">
      <c r="A463" s="65">
        <v>10011</v>
      </c>
      <c r="B463" s="65" t="s">
        <v>216</v>
      </c>
      <c r="C463" s="64">
        <v>16</v>
      </c>
      <c r="D463" s="92">
        <f t="shared" si="230"/>
        <v>691</v>
      </c>
      <c r="E463" s="64">
        <v>5</v>
      </c>
      <c r="F463" s="64">
        <v>3</v>
      </c>
      <c r="G463" s="70">
        <f t="shared" si="231"/>
        <v>2470</v>
      </c>
      <c r="H463" s="71">
        <f t="shared" si="242"/>
        <v>2470</v>
      </c>
      <c r="I463" s="71">
        <f t="shared" si="242"/>
        <v>2964</v>
      </c>
      <c r="J463" s="71">
        <f t="shared" si="242"/>
        <v>3458</v>
      </c>
      <c r="K463" s="71">
        <f t="shared" si="242"/>
        <v>3952</v>
      </c>
      <c r="L463" s="66"/>
      <c r="M463" s="67"/>
      <c r="N463" s="81">
        <f t="shared" si="226"/>
        <v>39520</v>
      </c>
      <c r="O463" s="68" t="s">
        <v>6</v>
      </c>
      <c r="P463" s="68">
        <v>60</v>
      </c>
      <c r="Q463" s="71">
        <f t="shared" ref="Q463:Q472" si="243">HLOOKUP(O463,$AG$1:$AN$3,2,FALSE)</f>
        <v>374</v>
      </c>
      <c r="R463" s="71">
        <f t="shared" si="227"/>
        <v>2</v>
      </c>
      <c r="S463" s="71">
        <f t="shared" si="237"/>
        <v>988</v>
      </c>
      <c r="T463" s="69">
        <v>2</v>
      </c>
      <c r="U463" s="71">
        <f t="shared" si="238"/>
        <v>164</v>
      </c>
      <c r="V463" s="71">
        <f t="shared" si="239"/>
        <v>197</v>
      </c>
      <c r="W463" s="71">
        <f t="shared" si="240"/>
        <v>230</v>
      </c>
      <c r="X463" s="71">
        <f t="shared" si="241"/>
        <v>263</v>
      </c>
      <c r="Y463" s="69">
        <v>1</v>
      </c>
      <c r="Z463" s="71">
        <v>10</v>
      </c>
      <c r="AA463" s="71">
        <f t="shared" si="228"/>
        <v>2400</v>
      </c>
      <c r="AB463" s="62">
        <v>3</v>
      </c>
      <c r="AC463" s="71">
        <f t="shared" si="229"/>
        <v>960</v>
      </c>
      <c r="AD463" s="62">
        <v>1.2</v>
      </c>
    </row>
    <row r="464" spans="1:30" ht="12" thickTop="1" x14ac:dyDescent="0.3">
      <c r="A464" s="38">
        <v>10012</v>
      </c>
      <c r="B464" s="38" t="s">
        <v>217</v>
      </c>
      <c r="C464" s="39">
        <v>10</v>
      </c>
      <c r="D464" s="90">
        <f t="shared" si="230"/>
        <v>268</v>
      </c>
      <c r="E464" s="39">
        <v>8</v>
      </c>
      <c r="F464" s="39">
        <v>3</v>
      </c>
      <c r="G464" s="40">
        <f t="shared" si="231"/>
        <v>960</v>
      </c>
      <c r="H464" s="45">
        <f t="shared" si="242"/>
        <v>960</v>
      </c>
      <c r="I464" s="45">
        <f t="shared" si="242"/>
        <v>1152</v>
      </c>
      <c r="J464" s="45">
        <f t="shared" si="242"/>
        <v>1344</v>
      </c>
      <c r="K464" s="45">
        <f t="shared" si="242"/>
        <v>1536</v>
      </c>
      <c r="L464" s="42"/>
      <c r="M464" s="43"/>
      <c r="N464" s="79">
        <f t="shared" si="226"/>
        <v>9600</v>
      </c>
      <c r="O464" s="44" t="s">
        <v>2</v>
      </c>
      <c r="P464" s="44">
        <v>60</v>
      </c>
      <c r="Q464" s="45">
        <f t="shared" si="243"/>
        <v>200</v>
      </c>
      <c r="R464" s="45">
        <f t="shared" si="227"/>
        <v>2</v>
      </c>
      <c r="S464" s="45">
        <f t="shared" si="237"/>
        <v>384</v>
      </c>
      <c r="T464" s="102">
        <v>1.2</v>
      </c>
      <c r="U464" s="45">
        <f t="shared" si="238"/>
        <v>64</v>
      </c>
      <c r="V464" s="45">
        <f t="shared" si="239"/>
        <v>76</v>
      </c>
      <c r="W464" s="45">
        <f t="shared" si="240"/>
        <v>89</v>
      </c>
      <c r="X464" s="45">
        <f t="shared" si="241"/>
        <v>102</v>
      </c>
      <c r="Y464" s="103">
        <v>1</v>
      </c>
      <c r="Z464" s="45">
        <v>4</v>
      </c>
      <c r="AA464" s="71">
        <f t="shared" si="228"/>
        <v>600</v>
      </c>
      <c r="AB464" s="62">
        <v>3</v>
      </c>
      <c r="AC464" s="71">
        <f t="shared" si="229"/>
        <v>600</v>
      </c>
      <c r="AD464" s="62">
        <v>1.2</v>
      </c>
    </row>
    <row r="465" spans="1:30" x14ac:dyDescent="0.3">
      <c r="A465" s="51">
        <v>10013</v>
      </c>
      <c r="B465" s="51" t="s">
        <v>218</v>
      </c>
      <c r="C465" s="50">
        <v>14</v>
      </c>
      <c r="D465" s="91">
        <f t="shared" si="230"/>
        <v>492</v>
      </c>
      <c r="E465" s="50">
        <v>6</v>
      </c>
      <c r="F465" s="50">
        <v>3</v>
      </c>
      <c r="G465" s="52">
        <f t="shared" si="231"/>
        <v>1760</v>
      </c>
      <c r="H465" s="56">
        <f t="shared" si="242"/>
        <v>1760</v>
      </c>
      <c r="I465" s="56">
        <f t="shared" si="242"/>
        <v>2112</v>
      </c>
      <c r="J465" s="56">
        <f t="shared" si="242"/>
        <v>2464</v>
      </c>
      <c r="K465" s="56">
        <f t="shared" si="242"/>
        <v>2816</v>
      </c>
      <c r="L465" s="53"/>
      <c r="M465" s="54"/>
      <c r="N465" s="80">
        <f t="shared" si="226"/>
        <v>24640</v>
      </c>
      <c r="O465" s="55" t="s">
        <v>4</v>
      </c>
      <c r="P465" s="55">
        <v>50</v>
      </c>
      <c r="Q465" s="56">
        <f t="shared" si="243"/>
        <v>340</v>
      </c>
      <c r="R465" s="56">
        <f t="shared" si="227"/>
        <v>2</v>
      </c>
      <c r="S465" s="56">
        <f t="shared" si="237"/>
        <v>704</v>
      </c>
      <c r="T465" s="57">
        <v>1.6</v>
      </c>
      <c r="U465" s="56">
        <f t="shared" si="238"/>
        <v>117</v>
      </c>
      <c r="V465" s="56">
        <f t="shared" si="239"/>
        <v>140</v>
      </c>
      <c r="W465" s="56">
        <f t="shared" si="240"/>
        <v>164</v>
      </c>
      <c r="X465" s="56">
        <f t="shared" si="241"/>
        <v>187</v>
      </c>
      <c r="Y465" s="57">
        <v>1</v>
      </c>
      <c r="Z465" s="56">
        <v>6</v>
      </c>
      <c r="AA465" s="71">
        <f t="shared" si="228"/>
        <v>1260</v>
      </c>
      <c r="AB465" s="62">
        <v>3</v>
      </c>
      <c r="AC465" s="71">
        <f t="shared" si="229"/>
        <v>840</v>
      </c>
      <c r="AD465" s="62">
        <v>1.2</v>
      </c>
    </row>
    <row r="466" spans="1:30" ht="12" thickBot="1" x14ac:dyDescent="0.35">
      <c r="A466" s="65">
        <v>10014</v>
      </c>
      <c r="B466" s="65" t="s">
        <v>219</v>
      </c>
      <c r="C466" s="64">
        <v>16</v>
      </c>
      <c r="D466" s="92">
        <f t="shared" si="230"/>
        <v>691</v>
      </c>
      <c r="E466" s="64">
        <v>5</v>
      </c>
      <c r="F466" s="64">
        <v>3</v>
      </c>
      <c r="G466" s="70">
        <f t="shared" si="231"/>
        <v>2470</v>
      </c>
      <c r="H466" s="71">
        <f t="shared" si="242"/>
        <v>2470</v>
      </c>
      <c r="I466" s="71">
        <f t="shared" si="242"/>
        <v>2964</v>
      </c>
      <c r="J466" s="71">
        <f t="shared" si="242"/>
        <v>3458</v>
      </c>
      <c r="K466" s="71">
        <f t="shared" si="242"/>
        <v>3952</v>
      </c>
      <c r="L466" s="66"/>
      <c r="M466" s="67"/>
      <c r="N466" s="81">
        <f t="shared" si="226"/>
        <v>39520</v>
      </c>
      <c r="O466" s="68" t="s">
        <v>6</v>
      </c>
      <c r="P466" s="68">
        <v>60</v>
      </c>
      <c r="Q466" s="71">
        <f t="shared" si="243"/>
        <v>374</v>
      </c>
      <c r="R466" s="71">
        <f t="shared" si="227"/>
        <v>2</v>
      </c>
      <c r="S466" s="71">
        <f t="shared" si="237"/>
        <v>988</v>
      </c>
      <c r="T466" s="69">
        <v>2</v>
      </c>
      <c r="U466" s="71">
        <f t="shared" si="238"/>
        <v>164</v>
      </c>
      <c r="V466" s="71">
        <f t="shared" si="239"/>
        <v>197</v>
      </c>
      <c r="W466" s="71">
        <f t="shared" si="240"/>
        <v>230</v>
      </c>
      <c r="X466" s="71">
        <f t="shared" si="241"/>
        <v>263</v>
      </c>
      <c r="Y466" s="69">
        <v>1</v>
      </c>
      <c r="Z466" s="71">
        <v>10</v>
      </c>
      <c r="AA466" s="71">
        <f t="shared" si="228"/>
        <v>2400</v>
      </c>
      <c r="AB466" s="62">
        <v>3</v>
      </c>
      <c r="AC466" s="71">
        <f t="shared" si="229"/>
        <v>960</v>
      </c>
      <c r="AD466" s="62">
        <v>1.2</v>
      </c>
    </row>
    <row r="467" spans="1:30" ht="12" thickTop="1" x14ac:dyDescent="0.3">
      <c r="A467" s="38">
        <v>10015</v>
      </c>
      <c r="B467" s="38" t="s">
        <v>220</v>
      </c>
      <c r="C467" s="39">
        <v>10</v>
      </c>
      <c r="D467" s="90">
        <f t="shared" si="230"/>
        <v>268</v>
      </c>
      <c r="E467" s="39">
        <v>8</v>
      </c>
      <c r="F467" s="39">
        <v>3</v>
      </c>
      <c r="G467" s="40">
        <f t="shared" si="231"/>
        <v>960</v>
      </c>
      <c r="H467" s="45">
        <f t="shared" si="242"/>
        <v>960</v>
      </c>
      <c r="I467" s="45">
        <f t="shared" si="242"/>
        <v>1152</v>
      </c>
      <c r="J467" s="45">
        <f t="shared" si="242"/>
        <v>1344</v>
      </c>
      <c r="K467" s="45">
        <f t="shared" si="242"/>
        <v>1536</v>
      </c>
      <c r="L467" s="42"/>
      <c r="M467" s="43"/>
      <c r="N467" s="79">
        <f t="shared" si="226"/>
        <v>9600</v>
      </c>
      <c r="O467" s="44" t="s">
        <v>2</v>
      </c>
      <c r="P467" s="44">
        <v>60</v>
      </c>
      <c r="Q467" s="45">
        <f t="shared" si="243"/>
        <v>200</v>
      </c>
      <c r="R467" s="45">
        <f t="shared" si="227"/>
        <v>2</v>
      </c>
      <c r="S467" s="45">
        <f t="shared" si="237"/>
        <v>384</v>
      </c>
      <c r="T467" s="102">
        <v>1.2</v>
      </c>
      <c r="U467" s="45">
        <f t="shared" si="238"/>
        <v>64</v>
      </c>
      <c r="V467" s="45">
        <f t="shared" si="239"/>
        <v>76</v>
      </c>
      <c r="W467" s="45">
        <f t="shared" si="240"/>
        <v>89</v>
      </c>
      <c r="X467" s="45">
        <f t="shared" si="241"/>
        <v>102</v>
      </c>
      <c r="Y467" s="103">
        <v>1</v>
      </c>
      <c r="Z467" s="45">
        <v>4</v>
      </c>
      <c r="AA467" s="71">
        <f t="shared" si="228"/>
        <v>600</v>
      </c>
      <c r="AB467" s="62">
        <v>3</v>
      </c>
      <c r="AC467" s="71">
        <f t="shared" si="229"/>
        <v>600</v>
      </c>
      <c r="AD467" s="62">
        <v>1.2</v>
      </c>
    </row>
    <row r="468" spans="1:30" x14ac:dyDescent="0.3">
      <c r="A468" s="51">
        <v>10016</v>
      </c>
      <c r="B468" s="51" t="s">
        <v>221</v>
      </c>
      <c r="C468" s="50">
        <v>14</v>
      </c>
      <c r="D468" s="91">
        <f t="shared" si="230"/>
        <v>492</v>
      </c>
      <c r="E468" s="50">
        <v>6</v>
      </c>
      <c r="F468" s="50">
        <v>3</v>
      </c>
      <c r="G468" s="52">
        <f t="shared" si="231"/>
        <v>1760</v>
      </c>
      <c r="H468" s="56">
        <f t="shared" si="242"/>
        <v>1760</v>
      </c>
      <c r="I468" s="56">
        <f t="shared" si="242"/>
        <v>2112</v>
      </c>
      <c r="J468" s="56">
        <f t="shared" si="242"/>
        <v>2464</v>
      </c>
      <c r="K468" s="56">
        <f t="shared" si="242"/>
        <v>2816</v>
      </c>
      <c r="L468" s="53"/>
      <c r="M468" s="54"/>
      <c r="N468" s="80">
        <f t="shared" si="226"/>
        <v>24640</v>
      </c>
      <c r="O468" s="55" t="s">
        <v>4</v>
      </c>
      <c r="P468" s="55">
        <v>50</v>
      </c>
      <c r="Q468" s="56">
        <f t="shared" si="243"/>
        <v>340</v>
      </c>
      <c r="R468" s="56">
        <f t="shared" si="227"/>
        <v>2</v>
      </c>
      <c r="S468" s="56">
        <f t="shared" si="237"/>
        <v>704</v>
      </c>
      <c r="T468" s="57">
        <v>1.6</v>
      </c>
      <c r="U468" s="56">
        <f t="shared" si="238"/>
        <v>117</v>
      </c>
      <c r="V468" s="56">
        <f t="shared" si="239"/>
        <v>140</v>
      </c>
      <c r="W468" s="56">
        <f t="shared" si="240"/>
        <v>164</v>
      </c>
      <c r="X468" s="56">
        <f t="shared" si="241"/>
        <v>187</v>
      </c>
      <c r="Y468" s="57">
        <v>1</v>
      </c>
      <c r="Z468" s="56">
        <v>6</v>
      </c>
      <c r="AA468" s="71">
        <f t="shared" si="228"/>
        <v>1260</v>
      </c>
      <c r="AB468" s="62">
        <v>3</v>
      </c>
      <c r="AC468" s="71">
        <f t="shared" si="229"/>
        <v>840</v>
      </c>
      <c r="AD468" s="62">
        <v>1.2</v>
      </c>
    </row>
    <row r="469" spans="1:30" ht="12" thickBot="1" x14ac:dyDescent="0.35">
      <c r="A469" s="65">
        <v>10017</v>
      </c>
      <c r="B469" s="65" t="s">
        <v>222</v>
      </c>
      <c r="C469" s="64">
        <v>16</v>
      </c>
      <c r="D469" s="92">
        <f t="shared" si="230"/>
        <v>691</v>
      </c>
      <c r="E469" s="64">
        <v>5</v>
      </c>
      <c r="F469" s="64">
        <v>3</v>
      </c>
      <c r="G469" s="70">
        <f t="shared" si="231"/>
        <v>2470</v>
      </c>
      <c r="H469" s="71">
        <f t="shared" si="242"/>
        <v>2470</v>
      </c>
      <c r="I469" s="71">
        <f t="shared" si="242"/>
        <v>2964</v>
      </c>
      <c r="J469" s="71">
        <f t="shared" si="242"/>
        <v>3458</v>
      </c>
      <c r="K469" s="71">
        <f t="shared" si="242"/>
        <v>3952</v>
      </c>
      <c r="L469" s="66"/>
      <c r="M469" s="67"/>
      <c r="N469" s="81">
        <f t="shared" si="226"/>
        <v>39520</v>
      </c>
      <c r="O469" s="68" t="s">
        <v>6</v>
      </c>
      <c r="P469" s="68">
        <v>60</v>
      </c>
      <c r="Q469" s="71">
        <f t="shared" si="243"/>
        <v>374</v>
      </c>
      <c r="R469" s="71">
        <f t="shared" si="227"/>
        <v>2</v>
      </c>
      <c r="S469" s="71">
        <f t="shared" si="237"/>
        <v>988</v>
      </c>
      <c r="T469" s="69">
        <v>2</v>
      </c>
      <c r="U469" s="71">
        <f t="shared" si="238"/>
        <v>164</v>
      </c>
      <c r="V469" s="71">
        <f t="shared" si="239"/>
        <v>197</v>
      </c>
      <c r="W469" s="71">
        <f t="shared" si="240"/>
        <v>230</v>
      </c>
      <c r="X469" s="71">
        <f t="shared" si="241"/>
        <v>263</v>
      </c>
      <c r="Y469" s="69">
        <v>1</v>
      </c>
      <c r="Z469" s="71">
        <v>10</v>
      </c>
      <c r="AA469" s="71">
        <f t="shared" si="228"/>
        <v>2400</v>
      </c>
      <c r="AB469" s="62">
        <v>3</v>
      </c>
      <c r="AC469" s="71">
        <f t="shared" si="229"/>
        <v>960</v>
      </c>
      <c r="AD469" s="62">
        <v>1.2</v>
      </c>
    </row>
    <row r="470" spans="1:30" ht="12" thickTop="1" x14ac:dyDescent="0.3">
      <c r="A470" s="38">
        <v>10018</v>
      </c>
      <c r="B470" s="38" t="s">
        <v>223</v>
      </c>
      <c r="C470" s="39">
        <v>10</v>
      </c>
      <c r="D470" s="90">
        <f t="shared" si="230"/>
        <v>268</v>
      </c>
      <c r="E470" s="39">
        <v>8</v>
      </c>
      <c r="F470" s="39">
        <v>3</v>
      </c>
      <c r="G470" s="40">
        <f t="shared" si="231"/>
        <v>960</v>
      </c>
      <c r="H470" s="45">
        <f t="shared" si="242"/>
        <v>960</v>
      </c>
      <c r="I470" s="45">
        <f t="shared" si="242"/>
        <v>1152</v>
      </c>
      <c r="J470" s="45">
        <f t="shared" si="242"/>
        <v>1344</v>
      </c>
      <c r="K470" s="45">
        <f t="shared" si="242"/>
        <v>1536</v>
      </c>
      <c r="L470" s="42"/>
      <c r="M470" s="43"/>
      <c r="N470" s="79">
        <f t="shared" si="226"/>
        <v>9600</v>
      </c>
      <c r="O470" s="44" t="s">
        <v>2</v>
      </c>
      <c r="P470" s="44">
        <v>60</v>
      </c>
      <c r="Q470" s="45">
        <f t="shared" si="243"/>
        <v>200</v>
      </c>
      <c r="R470" s="45">
        <f t="shared" si="227"/>
        <v>2</v>
      </c>
      <c r="S470" s="45">
        <f t="shared" si="237"/>
        <v>384</v>
      </c>
      <c r="T470" s="102">
        <v>1.2</v>
      </c>
      <c r="U470" s="45">
        <f t="shared" si="238"/>
        <v>64</v>
      </c>
      <c r="V470" s="45">
        <f t="shared" si="239"/>
        <v>76</v>
      </c>
      <c r="W470" s="45">
        <f t="shared" si="240"/>
        <v>89</v>
      </c>
      <c r="X470" s="45">
        <f t="shared" si="241"/>
        <v>102</v>
      </c>
      <c r="Y470" s="103">
        <v>1</v>
      </c>
      <c r="Z470" s="45">
        <v>4</v>
      </c>
      <c r="AA470" s="71">
        <f t="shared" si="228"/>
        <v>600</v>
      </c>
      <c r="AB470" s="62">
        <v>3</v>
      </c>
      <c r="AC470" s="71">
        <f t="shared" si="229"/>
        <v>600</v>
      </c>
      <c r="AD470" s="62">
        <v>1.2</v>
      </c>
    </row>
    <row r="471" spans="1:30" x14ac:dyDescent="0.3">
      <c r="A471" s="51">
        <v>10019</v>
      </c>
      <c r="B471" s="51" t="s">
        <v>224</v>
      </c>
      <c r="C471" s="50">
        <v>14</v>
      </c>
      <c r="D471" s="91">
        <f t="shared" si="230"/>
        <v>492</v>
      </c>
      <c r="E471" s="50">
        <v>6</v>
      </c>
      <c r="F471" s="50">
        <v>3</v>
      </c>
      <c r="G471" s="52">
        <f t="shared" si="231"/>
        <v>1760</v>
      </c>
      <c r="H471" s="56">
        <f t="shared" si="242"/>
        <v>1760</v>
      </c>
      <c r="I471" s="56">
        <f t="shared" si="242"/>
        <v>2112</v>
      </c>
      <c r="J471" s="56">
        <f t="shared" si="242"/>
        <v>2464</v>
      </c>
      <c r="K471" s="56">
        <f t="shared" si="242"/>
        <v>2816</v>
      </c>
      <c r="L471" s="53"/>
      <c r="M471" s="54"/>
      <c r="N471" s="80">
        <f t="shared" si="226"/>
        <v>24640</v>
      </c>
      <c r="O471" s="55" t="s">
        <v>4</v>
      </c>
      <c r="P471" s="55">
        <v>50</v>
      </c>
      <c r="Q471" s="56">
        <f t="shared" si="243"/>
        <v>340</v>
      </c>
      <c r="R471" s="56">
        <f t="shared" si="227"/>
        <v>2</v>
      </c>
      <c r="S471" s="56">
        <f t="shared" si="237"/>
        <v>704</v>
      </c>
      <c r="T471" s="57">
        <v>1.6</v>
      </c>
      <c r="U471" s="56">
        <f t="shared" si="238"/>
        <v>117</v>
      </c>
      <c r="V471" s="56">
        <f t="shared" si="239"/>
        <v>140</v>
      </c>
      <c r="W471" s="56">
        <f t="shared" si="240"/>
        <v>164</v>
      </c>
      <c r="X471" s="56">
        <f t="shared" si="241"/>
        <v>187</v>
      </c>
      <c r="Y471" s="57">
        <v>1</v>
      </c>
      <c r="Z471" s="56">
        <v>6</v>
      </c>
      <c r="AA471" s="71">
        <f t="shared" si="228"/>
        <v>1260</v>
      </c>
      <c r="AB471" s="62">
        <v>3</v>
      </c>
      <c r="AC471" s="71">
        <f t="shared" si="229"/>
        <v>840</v>
      </c>
      <c r="AD471" s="62">
        <v>1.2</v>
      </c>
    </row>
    <row r="472" spans="1:30" x14ac:dyDescent="0.3">
      <c r="A472" s="65">
        <v>10020</v>
      </c>
      <c r="B472" s="65" t="s">
        <v>225</v>
      </c>
      <c r="C472" s="64">
        <v>16</v>
      </c>
      <c r="D472" s="92">
        <f t="shared" si="230"/>
        <v>691</v>
      </c>
      <c r="E472" s="64">
        <v>5</v>
      </c>
      <c r="F472" s="64">
        <v>3</v>
      </c>
      <c r="G472" s="70">
        <f t="shared" si="231"/>
        <v>2470</v>
      </c>
      <c r="H472" s="71">
        <f t="shared" si="242"/>
        <v>2470</v>
      </c>
      <c r="I472" s="71">
        <f t="shared" si="242"/>
        <v>2964</v>
      </c>
      <c r="J472" s="71">
        <f t="shared" si="242"/>
        <v>3458</v>
      </c>
      <c r="K472" s="71">
        <f t="shared" si="242"/>
        <v>3952</v>
      </c>
      <c r="L472" s="66"/>
      <c r="M472" s="67"/>
      <c r="N472" s="81">
        <f t="shared" si="226"/>
        <v>39520</v>
      </c>
      <c r="O472" s="68" t="s">
        <v>6</v>
      </c>
      <c r="P472" s="68">
        <v>60</v>
      </c>
      <c r="Q472" s="71">
        <f t="shared" si="243"/>
        <v>374</v>
      </c>
      <c r="R472" s="71">
        <f t="shared" si="227"/>
        <v>2</v>
      </c>
      <c r="S472" s="71">
        <f t="shared" si="237"/>
        <v>988</v>
      </c>
      <c r="T472" s="69">
        <v>2</v>
      </c>
      <c r="U472" s="71">
        <f t="shared" si="238"/>
        <v>164</v>
      </c>
      <c r="V472" s="71">
        <f t="shared" si="239"/>
        <v>197</v>
      </c>
      <c r="W472" s="71">
        <f t="shared" si="240"/>
        <v>230</v>
      </c>
      <c r="X472" s="71">
        <f t="shared" si="241"/>
        <v>263</v>
      </c>
      <c r="Y472" s="69">
        <v>1</v>
      </c>
      <c r="Z472" s="71">
        <v>10</v>
      </c>
      <c r="AA472" s="71">
        <f t="shared" si="228"/>
        <v>2400</v>
      </c>
      <c r="AB472" s="62">
        <v>3</v>
      </c>
      <c r="AC472" s="71">
        <f t="shared" si="229"/>
        <v>960</v>
      </c>
      <c r="AD472" s="62">
        <v>1.2</v>
      </c>
    </row>
  </sheetData>
  <mergeCells count="4">
    <mergeCell ref="AS2:AS5"/>
    <mergeCell ref="AF17:AJ17"/>
    <mergeCell ref="AL17:AO17"/>
    <mergeCell ref="AQ17:AU17"/>
  </mergeCells>
  <phoneticPr fontId="1" type="noConversion"/>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37"/>
  <sheetViews>
    <sheetView topLeftCell="D1" zoomScale="85" zoomScaleNormal="85" workbookViewId="0">
      <pane ySplit="1" topLeftCell="A2" activePane="bottomLeft" state="frozen"/>
      <selection activeCell="K1" sqref="K1"/>
      <selection pane="bottomLeft" activeCell="K27" sqref="K27"/>
    </sheetView>
  </sheetViews>
  <sheetFormatPr defaultRowHeight="16.5" x14ac:dyDescent="0.3"/>
  <cols>
    <col min="1" max="1" width="6.75" bestFit="1" customWidth="1"/>
    <col min="2" max="2" width="18.5" bestFit="1" customWidth="1"/>
    <col min="3" max="3" width="13.25" customWidth="1"/>
    <col min="4" max="4" width="25.875" bestFit="1" customWidth="1"/>
    <col min="5" max="5" width="39.25" bestFit="1" customWidth="1"/>
    <col min="6" max="6" width="9.75" bestFit="1" customWidth="1"/>
    <col min="7" max="7" width="13.25" customWidth="1"/>
    <col min="8" max="8" width="6" bestFit="1" customWidth="1"/>
    <col min="9" max="9" width="13.25" customWidth="1"/>
    <col min="10" max="10" width="11" bestFit="1" customWidth="1"/>
    <col min="11" max="11" width="29.375" customWidth="1"/>
    <col min="12" max="12" width="13.875" bestFit="1" customWidth="1"/>
    <col min="13" max="13" width="11" bestFit="1" customWidth="1"/>
    <col min="14" max="14" width="29.375" customWidth="1"/>
    <col min="15" max="15" width="13.875" bestFit="1" customWidth="1"/>
    <col min="16" max="16" width="11" bestFit="1" customWidth="1"/>
    <col min="17" max="17" width="29.375" customWidth="1"/>
    <col min="18" max="18" width="13.875" bestFit="1" customWidth="1"/>
    <col min="19" max="19" width="11" bestFit="1" customWidth="1"/>
    <col min="20" max="20" width="29.375" customWidth="1"/>
    <col min="21" max="21" width="13.875" bestFit="1" customWidth="1"/>
    <col min="22" max="22" width="13.875" customWidth="1"/>
  </cols>
  <sheetData>
    <row r="1" spans="1:22" x14ac:dyDescent="0.3">
      <c r="A1" s="107" t="s">
        <v>620</v>
      </c>
      <c r="B1" s="107" t="s">
        <v>621</v>
      </c>
      <c r="C1" s="126" t="s">
        <v>622</v>
      </c>
      <c r="D1" s="127" t="s">
        <v>623</v>
      </c>
      <c r="E1" s="107" t="s">
        <v>624</v>
      </c>
      <c r="F1" s="107" t="s">
        <v>625</v>
      </c>
      <c r="G1" s="127" t="s">
        <v>626</v>
      </c>
      <c r="H1" s="107" t="s">
        <v>627</v>
      </c>
      <c r="I1" s="107" t="s">
        <v>628</v>
      </c>
      <c r="J1" s="107" t="s">
        <v>629</v>
      </c>
      <c r="K1" s="127" t="s">
        <v>630</v>
      </c>
      <c r="L1" s="107" t="s">
        <v>631</v>
      </c>
      <c r="M1" s="107" t="s">
        <v>632</v>
      </c>
      <c r="N1" s="127" t="s">
        <v>633</v>
      </c>
      <c r="O1" s="107" t="s">
        <v>634</v>
      </c>
      <c r="P1" s="107" t="s">
        <v>635</v>
      </c>
      <c r="Q1" s="127" t="s">
        <v>636</v>
      </c>
      <c r="R1" s="107" t="s">
        <v>637</v>
      </c>
      <c r="S1" s="107" t="s">
        <v>638</v>
      </c>
      <c r="T1" s="127" t="s">
        <v>639</v>
      </c>
      <c r="U1" s="107" t="s">
        <v>640</v>
      </c>
      <c r="V1" s="107" t="s">
        <v>641</v>
      </c>
    </row>
    <row r="2" spans="1:22" x14ac:dyDescent="0.3">
      <c r="A2" s="108">
        <v>100001</v>
      </c>
      <c r="B2" s="108">
        <v>10001</v>
      </c>
      <c r="C2" s="128">
        <v>0</v>
      </c>
      <c r="D2" s="129" t="str">
        <f>VLOOKUP(B2,[1]Data!$A:$B,2,FALSE)</f>
        <v>오오미야 시노부</v>
      </c>
      <c r="E2" s="108" t="s">
        <v>643</v>
      </c>
      <c r="F2" s="108">
        <v>0</v>
      </c>
      <c r="G2" s="129">
        <f>IF(C2=0,0,IF(C2=1,4,IF(C2=2,3,IF(C2=3,1,IF(C2=4,2,IF(C2=5,3,IF(C2=6,4,IF(C2=7,2,IF(C2=8,0,IF(C2=9,1,IF(C2=10,1)))))))))))</f>
        <v>0</v>
      </c>
      <c r="H2" s="108">
        <v>0</v>
      </c>
      <c r="I2" s="108">
        <v>0</v>
      </c>
      <c r="J2" s="108">
        <v>400001</v>
      </c>
      <c r="K2" s="129" t="str">
        <f>VLOOKUP(J2,[2]Data!$A:$E,5,FALSE)</f>
        <v>낡은 갸우뚱한 고양이 사진</v>
      </c>
      <c r="L2" s="108">
        <v>5</v>
      </c>
      <c r="M2" s="108">
        <v>400033</v>
      </c>
      <c r="N2" s="129" t="str">
        <f>VLOOKUP(M2,[2]Data!$A:$E,5,FALSE)</f>
        <v>부스러진 장난꾸러기 코케시 과자 더미</v>
      </c>
      <c r="O2" s="108">
        <v>5</v>
      </c>
      <c r="P2" s="108">
        <v>400225</v>
      </c>
      <c r="Q2" s="129" t="str">
        <f>VLOOKUP(P2,[2]Data!$A:$E,5,FALSE)</f>
        <v>낡은 검은 고양이 사진</v>
      </c>
      <c r="R2" s="108">
        <v>2</v>
      </c>
      <c r="S2" s="114">
        <v>401001</v>
      </c>
      <c r="T2" s="129" t="str">
        <f>VLOOKUP(S2,[2]Data!$A:$E,5,FALSE)</f>
        <v>블루베리</v>
      </c>
      <c r="U2" s="114">
        <v>3</v>
      </c>
      <c r="V2" s="108">
        <v>5000</v>
      </c>
    </row>
    <row r="3" spans="1:22" x14ac:dyDescent="0.3">
      <c r="A3" s="108">
        <v>100002</v>
      </c>
      <c r="B3" s="134"/>
      <c r="C3" s="134"/>
      <c r="D3" s="134"/>
      <c r="E3" s="134"/>
      <c r="F3" s="134"/>
      <c r="G3" s="134"/>
      <c r="H3" s="134"/>
      <c r="I3" s="114">
        <v>0</v>
      </c>
      <c r="J3" s="114">
        <v>0</v>
      </c>
      <c r="K3" s="134"/>
      <c r="L3" s="114">
        <v>0</v>
      </c>
      <c r="M3" s="114">
        <v>0</v>
      </c>
      <c r="N3" s="134"/>
      <c r="O3" s="114">
        <v>0</v>
      </c>
      <c r="P3" s="114">
        <v>0</v>
      </c>
      <c r="Q3" s="134"/>
      <c r="R3" s="114">
        <v>0</v>
      </c>
      <c r="S3" s="114">
        <v>0</v>
      </c>
      <c r="T3" s="134"/>
      <c r="U3" s="114">
        <v>0</v>
      </c>
      <c r="V3" s="114">
        <v>0</v>
      </c>
    </row>
    <row r="4" spans="1:22" x14ac:dyDescent="0.3">
      <c r="A4" s="108">
        <v>100003</v>
      </c>
      <c r="B4" s="108">
        <v>10003</v>
      </c>
      <c r="C4" s="128">
        <v>1</v>
      </c>
      <c r="D4" s="129" t="str">
        <f>VLOOKUP(B4,[1]Data!$A:$B,2,FALSE)</f>
        <v>앨리스 커틀렛</v>
      </c>
      <c r="E4" s="108" t="s">
        <v>642</v>
      </c>
      <c r="F4" s="108">
        <v>0</v>
      </c>
      <c r="G4" s="129">
        <f>IF(C4=0,0,IF(C4=1,4,IF(C4=2,3,IF(C4=3,1,IF(C4=4,2,IF(C4=5,3,IF(C4=6,4,IF(C4=7,2,IF(C4=8,0,IF(C4=9,1,IF(C4=10,1)))))))))))</f>
        <v>4</v>
      </c>
      <c r="H4" s="108">
        <v>0</v>
      </c>
      <c r="I4" s="108">
        <v>0</v>
      </c>
      <c r="J4" s="108">
        <v>400005</v>
      </c>
      <c r="K4" s="129" t="str">
        <f>VLOOKUP(J4,[2]Data!$A:$E,5,FALSE)</f>
        <v>낣은 회색 고양이 사진</v>
      </c>
      <c r="L4" s="108">
        <v>5</v>
      </c>
      <c r="M4" s="108">
        <v>400037</v>
      </c>
      <c r="N4" s="129" t="str">
        <f>VLOOKUP(M4,[2]Data!$A:$E,5,FALSE)</f>
        <v>부스러진 여자아이 코케시 과자 더미</v>
      </c>
      <c r="O4" s="108">
        <v>5</v>
      </c>
      <c r="P4" s="108">
        <v>400225</v>
      </c>
      <c r="Q4" s="129" t="str">
        <f>VLOOKUP(P4,[2]Data!$A:$E,5,FALSE)</f>
        <v>낡은 검은 고양이 사진</v>
      </c>
      <c r="R4" s="108">
        <v>2</v>
      </c>
      <c r="S4" s="114">
        <v>401004</v>
      </c>
      <c r="T4" s="129" t="str">
        <f>VLOOKUP(S4,[2]Data!$A:$E,5,FALSE)</f>
        <v>체리</v>
      </c>
      <c r="U4" s="114">
        <v>3</v>
      </c>
      <c r="V4" s="108">
        <v>5000</v>
      </c>
    </row>
    <row r="5" spans="1:22" x14ac:dyDescent="0.3">
      <c r="A5" s="108">
        <v>100004</v>
      </c>
      <c r="B5" s="134"/>
      <c r="C5" s="134"/>
      <c r="D5" s="134"/>
      <c r="E5" s="134"/>
      <c r="F5" s="134"/>
      <c r="G5" s="134"/>
      <c r="H5" s="134"/>
      <c r="I5" s="114">
        <v>0</v>
      </c>
      <c r="J5" s="114">
        <v>0</v>
      </c>
      <c r="K5" s="134"/>
      <c r="L5" s="114">
        <v>0</v>
      </c>
      <c r="M5" s="114">
        <v>0</v>
      </c>
      <c r="N5" s="134"/>
      <c r="O5" s="114">
        <v>0</v>
      </c>
      <c r="P5" s="114">
        <v>0</v>
      </c>
      <c r="Q5" s="134"/>
      <c r="R5" s="114">
        <v>0</v>
      </c>
      <c r="S5" s="114">
        <v>0</v>
      </c>
      <c r="T5" s="134"/>
      <c r="U5" s="114">
        <v>0</v>
      </c>
      <c r="V5" s="114">
        <v>0</v>
      </c>
    </row>
    <row r="6" spans="1:22" x14ac:dyDescent="0.3">
      <c r="A6" s="108">
        <v>100005</v>
      </c>
      <c r="B6" s="108">
        <v>10005</v>
      </c>
      <c r="C6" s="128">
        <v>2</v>
      </c>
      <c r="D6" s="129" t="str">
        <f>VLOOKUP(B6,[1]Data!$A:$B,2,FALSE)</f>
        <v>코미치 아야</v>
      </c>
      <c r="E6" s="108" t="s">
        <v>642</v>
      </c>
      <c r="F6" s="108">
        <v>0</v>
      </c>
      <c r="G6" s="129">
        <f>IF(C6=0,0,IF(C6=1,4,IF(C6=2,3,IF(C6=3,1,IF(C6=4,2,IF(C6=5,3,IF(C6=6,4,IF(C6=7,2,IF(C6=8,0,IF(C6=9,1,IF(C6=10,1)))))))))))</f>
        <v>3</v>
      </c>
      <c r="H6" s="108">
        <v>0</v>
      </c>
      <c r="I6" s="108">
        <v>0</v>
      </c>
      <c r="J6" s="108">
        <v>400009</v>
      </c>
      <c r="K6" s="129" t="str">
        <f>VLOOKUP(J6,[2]Data!$A:$E,5,FALSE)</f>
        <v>낡은 또아리 고양이 사진</v>
      </c>
      <c r="L6" s="108">
        <v>5</v>
      </c>
      <c r="M6" s="108">
        <v>400041</v>
      </c>
      <c r="N6" s="129" t="str">
        <f>VLOOKUP(M6,[2]Data!$A:$E,5,FALSE)</f>
        <v>부스러진 아저씨 코케시 과자 더미</v>
      </c>
      <c r="O6" s="108">
        <v>5</v>
      </c>
      <c r="P6" s="108">
        <v>400225</v>
      </c>
      <c r="Q6" s="129" t="str">
        <f>VLOOKUP(P6,[2]Data!$A:$E,5,FALSE)</f>
        <v>낡은 검은 고양이 사진</v>
      </c>
      <c r="R6" s="108">
        <v>2</v>
      </c>
      <c r="S6" s="114">
        <v>401007</v>
      </c>
      <c r="T6" s="129" t="str">
        <f>VLOOKUP(S6,[2]Data!$A:$E,5,FALSE)</f>
        <v>포도</v>
      </c>
      <c r="U6" s="114">
        <v>3</v>
      </c>
      <c r="V6" s="108">
        <v>5000</v>
      </c>
    </row>
    <row r="7" spans="1:22" x14ac:dyDescent="0.3">
      <c r="A7" s="108">
        <v>100006</v>
      </c>
      <c r="B7" s="134"/>
      <c r="C7" s="134"/>
      <c r="D7" s="134"/>
      <c r="E7" s="134"/>
      <c r="F7" s="134"/>
      <c r="G7" s="134"/>
      <c r="H7" s="134"/>
      <c r="I7" s="114">
        <v>0</v>
      </c>
      <c r="J7" s="114">
        <v>0</v>
      </c>
      <c r="K7" s="134"/>
      <c r="L7" s="114">
        <v>0</v>
      </c>
      <c r="M7" s="114">
        <v>0</v>
      </c>
      <c r="N7" s="134"/>
      <c r="O7" s="114">
        <v>0</v>
      </c>
      <c r="P7" s="114">
        <v>0</v>
      </c>
      <c r="Q7" s="134"/>
      <c r="R7" s="114">
        <v>0</v>
      </c>
      <c r="S7" s="114">
        <v>0</v>
      </c>
      <c r="T7" s="134"/>
      <c r="U7" s="114">
        <v>0</v>
      </c>
      <c r="V7" s="114">
        <v>0</v>
      </c>
    </row>
    <row r="8" spans="1:22" x14ac:dyDescent="0.3">
      <c r="A8" s="108">
        <v>100007</v>
      </c>
      <c r="B8" s="108">
        <v>10007</v>
      </c>
      <c r="C8" s="128">
        <v>3</v>
      </c>
      <c r="D8" s="129" t="str">
        <f>VLOOKUP(B8,[1]Data!$A:$B,2,FALSE)</f>
        <v>이노쿠마 요우코</v>
      </c>
      <c r="E8" s="108" t="s">
        <v>642</v>
      </c>
      <c r="F8" s="108">
        <v>0</v>
      </c>
      <c r="G8" s="129">
        <f>IF(C8=0,0,IF(C8=1,4,IF(C8=2,3,IF(C8=3,1,IF(C8=4,2,IF(C8=5,3,IF(C8=6,4,IF(C8=7,2,IF(C8=8,0,IF(C8=9,1,IF(C8=10,1)))))))))))</f>
        <v>1</v>
      </c>
      <c r="H8" s="108">
        <v>0</v>
      </c>
      <c r="I8" s="108">
        <v>0</v>
      </c>
      <c r="J8" s="108">
        <v>400013</v>
      </c>
      <c r="K8" s="129" t="str">
        <f>VLOOKUP(J8,[2]Data!$A:$E,5,FALSE)</f>
        <v>낡은 졸린 고양이 사진</v>
      </c>
      <c r="L8" s="108">
        <v>5</v>
      </c>
      <c r="M8" s="108">
        <v>400045</v>
      </c>
      <c r="N8" s="129" t="str">
        <f>VLOOKUP(M8,[2]Data!$A:$E,5,FALSE)</f>
        <v>부스러진 귀부인 코케시 과자 더미</v>
      </c>
      <c r="O8" s="108">
        <v>5</v>
      </c>
      <c r="P8" s="108">
        <v>400225</v>
      </c>
      <c r="Q8" s="129" t="str">
        <f>VLOOKUP(P8,[2]Data!$A:$E,5,FALSE)</f>
        <v>낡은 검은 고양이 사진</v>
      </c>
      <c r="R8" s="108">
        <v>2</v>
      </c>
      <c r="S8" s="114">
        <v>401010</v>
      </c>
      <c r="T8" s="129" t="str">
        <f>VLOOKUP(S8,[2]Data!$A:$E,5,FALSE)</f>
        <v>멜론</v>
      </c>
      <c r="U8" s="114">
        <v>3</v>
      </c>
      <c r="V8" s="108">
        <v>5000</v>
      </c>
    </row>
    <row r="9" spans="1:22" x14ac:dyDescent="0.3">
      <c r="A9" s="108">
        <v>100008</v>
      </c>
      <c r="B9" s="134"/>
      <c r="C9" s="134"/>
      <c r="D9" s="134"/>
      <c r="E9" s="134"/>
      <c r="F9" s="134"/>
      <c r="G9" s="134"/>
      <c r="H9" s="134"/>
      <c r="I9" s="114">
        <v>0</v>
      </c>
      <c r="J9" s="114">
        <v>0</v>
      </c>
      <c r="K9" s="134"/>
      <c r="L9" s="114">
        <v>0</v>
      </c>
      <c r="M9" s="114">
        <v>0</v>
      </c>
      <c r="N9" s="134"/>
      <c r="O9" s="114">
        <v>0</v>
      </c>
      <c r="P9" s="114">
        <v>0</v>
      </c>
      <c r="Q9" s="134"/>
      <c r="R9" s="114">
        <v>0</v>
      </c>
      <c r="S9" s="114">
        <v>0</v>
      </c>
      <c r="T9" s="134"/>
      <c r="U9" s="114">
        <v>0</v>
      </c>
      <c r="V9" s="114">
        <v>0</v>
      </c>
    </row>
    <row r="10" spans="1:22" x14ac:dyDescent="0.3">
      <c r="A10" s="108">
        <v>100009</v>
      </c>
      <c r="B10" s="108">
        <v>10009</v>
      </c>
      <c r="C10" s="128">
        <v>4</v>
      </c>
      <c r="D10" s="129" t="str">
        <f>VLOOKUP(B10,[1]Data!$A:$B,2,FALSE)</f>
        <v>쿠죠 카렌</v>
      </c>
      <c r="E10" s="108" t="s">
        <v>642</v>
      </c>
      <c r="F10" s="108">
        <v>0</v>
      </c>
      <c r="G10" s="129">
        <f>IF(C10=0,0,IF(C10=1,4,IF(C10=2,3,IF(C10=3,1,IF(C10=4,2,IF(C10=5,3,IF(C10=6,4,IF(C10=7,2,IF(C10=8,0,IF(C10=9,1,IF(C10=10,1)))))))))))</f>
        <v>2</v>
      </c>
      <c r="H10" s="108">
        <v>0</v>
      </c>
      <c r="I10" s="108">
        <v>0</v>
      </c>
      <c r="J10" s="108">
        <v>400017</v>
      </c>
      <c r="K10" s="129" t="str">
        <f>VLOOKUP(J10,[2]Data!$A:$E,5,FALSE)</f>
        <v>살짝 탄 장난꾸러기 코케시 과자</v>
      </c>
      <c r="L10" s="108">
        <v>5</v>
      </c>
      <c r="M10" s="108">
        <v>400049</v>
      </c>
      <c r="N10" s="129" t="str">
        <f>VLOOKUP(M10,[2]Data!$A:$E,5,FALSE)</f>
        <v>염가형 손지도</v>
      </c>
      <c r="O10" s="108">
        <v>5</v>
      </c>
      <c r="P10" s="108">
        <v>400225</v>
      </c>
      <c r="Q10" s="129" t="str">
        <f>VLOOKUP(P10,[2]Data!$A:$E,5,FALSE)</f>
        <v>낡은 검은 고양이 사진</v>
      </c>
      <c r="R10" s="108">
        <v>2</v>
      </c>
      <c r="S10" s="114">
        <v>401013</v>
      </c>
      <c r="T10" s="129" t="str">
        <f>VLOOKUP(S10,[2]Data!$A:$E,5,FALSE)</f>
        <v>오렌지</v>
      </c>
      <c r="U10" s="114">
        <v>3</v>
      </c>
      <c r="V10" s="108">
        <v>5000</v>
      </c>
    </row>
    <row r="11" spans="1:22" x14ac:dyDescent="0.3">
      <c r="A11" s="108">
        <v>100010</v>
      </c>
      <c r="B11" s="134"/>
      <c r="C11" s="134"/>
      <c r="D11" s="134"/>
      <c r="E11" s="134"/>
      <c r="F11" s="134"/>
      <c r="G11" s="134"/>
      <c r="H11" s="134"/>
      <c r="I11" s="114">
        <v>0</v>
      </c>
      <c r="J11" s="114">
        <v>0</v>
      </c>
      <c r="K11" s="134"/>
      <c r="L11" s="114">
        <v>0</v>
      </c>
      <c r="M11" s="114">
        <v>0</v>
      </c>
      <c r="N11" s="134"/>
      <c r="O11" s="114">
        <v>0</v>
      </c>
      <c r="P11" s="114">
        <v>0</v>
      </c>
      <c r="Q11" s="134"/>
      <c r="R11" s="114">
        <v>0</v>
      </c>
      <c r="S11" s="114">
        <v>0</v>
      </c>
      <c r="T11" s="134"/>
      <c r="U11" s="114">
        <v>0</v>
      </c>
      <c r="V11" s="114">
        <v>0</v>
      </c>
    </row>
    <row r="12" spans="1:22" x14ac:dyDescent="0.3">
      <c r="A12" s="108">
        <v>100011</v>
      </c>
      <c r="B12" s="108">
        <v>10011</v>
      </c>
      <c r="C12" s="128">
        <v>5</v>
      </c>
      <c r="D12" s="129" t="str">
        <f>VLOOKUP(B12,[1]Data!$A:$B,2,FALSE)</f>
        <v>마츠바라 호노카</v>
      </c>
      <c r="E12" s="108" t="s">
        <v>644</v>
      </c>
      <c r="F12" s="108">
        <v>0</v>
      </c>
      <c r="G12" s="129">
        <f>IF(C12=0,0,IF(C12=1,4,IF(C12=2,3,IF(C12=3,1,IF(C12=4,2,IF(C12=5,3,IF(C12=6,4,IF(C12=7,2,IF(C12=8,0,IF(C12=9,1,IF(C12=10,1)))))))))))</f>
        <v>3</v>
      </c>
      <c r="H12" s="108">
        <v>0</v>
      </c>
      <c r="I12" s="108">
        <v>0</v>
      </c>
      <c r="J12" s="108">
        <v>400021</v>
      </c>
      <c r="K12" s="129" t="str">
        <f>VLOOKUP(J12,[2]Data!$A:$E,5,FALSE)</f>
        <v>살짝 탄 여자아이 코케시 과자</v>
      </c>
      <c r="L12" s="108">
        <v>5</v>
      </c>
      <c r="M12" s="108">
        <v>400041</v>
      </c>
      <c r="N12" s="129" t="str">
        <f>VLOOKUP(M12,[2]Data!$A:$E,5,FALSE)</f>
        <v>부스러진 아저씨 코케시 과자 더미</v>
      </c>
      <c r="O12" s="108">
        <v>5</v>
      </c>
      <c r="P12" s="108">
        <v>400225</v>
      </c>
      <c r="Q12" s="129" t="str">
        <f>VLOOKUP(P12,[2]Data!$A:$E,5,FALSE)</f>
        <v>낡은 검은 고양이 사진</v>
      </c>
      <c r="R12" s="108">
        <v>2</v>
      </c>
      <c r="S12" s="114">
        <v>401007</v>
      </c>
      <c r="T12" s="129" t="str">
        <f>VLOOKUP(S12,[2]Data!$A:$E,5,FALSE)</f>
        <v>포도</v>
      </c>
      <c r="U12" s="114">
        <v>3</v>
      </c>
      <c r="V12" s="108">
        <v>5000</v>
      </c>
    </row>
    <row r="13" spans="1:22" x14ac:dyDescent="0.3">
      <c r="A13" s="108">
        <v>100012</v>
      </c>
      <c r="B13" s="134"/>
      <c r="C13" s="134"/>
      <c r="D13" s="134"/>
      <c r="E13" s="138"/>
      <c r="F13" s="134"/>
      <c r="G13" s="134"/>
      <c r="H13" s="134"/>
      <c r="I13" s="114">
        <v>0</v>
      </c>
      <c r="J13" s="114">
        <v>0</v>
      </c>
      <c r="K13" s="134"/>
      <c r="L13" s="114">
        <v>0</v>
      </c>
      <c r="M13" s="114">
        <v>0</v>
      </c>
      <c r="N13" s="134"/>
      <c r="O13" s="114">
        <v>0</v>
      </c>
      <c r="P13" s="114">
        <v>0</v>
      </c>
      <c r="Q13" s="134"/>
      <c r="R13" s="114">
        <v>0</v>
      </c>
      <c r="S13" s="114">
        <v>0</v>
      </c>
      <c r="T13" s="134"/>
      <c r="U13" s="114">
        <v>0</v>
      </c>
      <c r="V13" s="114">
        <v>0</v>
      </c>
    </row>
    <row r="14" spans="1:22" x14ac:dyDescent="0.3">
      <c r="A14" s="108">
        <v>100013</v>
      </c>
      <c r="B14" s="108">
        <v>10013</v>
      </c>
      <c r="C14" s="128">
        <v>6</v>
      </c>
      <c r="D14" s="129" t="str">
        <f>VLOOKUP(B14,[1]Data!$A:$B,2,FALSE)</f>
        <v>오오미야 이사미</v>
      </c>
      <c r="E14" s="116" t="s">
        <v>644</v>
      </c>
      <c r="F14" s="108">
        <v>0</v>
      </c>
      <c r="G14" s="129">
        <f>IF(C14=0,0,IF(C14=1,4,IF(C14=2,3,IF(C14=3,1,IF(C14=4,2,IF(C14=5,3,IF(C14=6,4,IF(C14=7,2,IF(C14=8,0,IF(C14=9,1,IF(C14=10,1)))))))))))</f>
        <v>4</v>
      </c>
      <c r="H14" s="108">
        <v>0</v>
      </c>
      <c r="I14" s="108">
        <v>0</v>
      </c>
      <c r="J14" s="108">
        <v>400025</v>
      </c>
      <c r="K14" s="129" t="str">
        <f>VLOOKUP(J14,[2]Data!$A:$E,5,FALSE)</f>
        <v>살짝 탄 아저씨 코케시 과자</v>
      </c>
      <c r="L14" s="108">
        <v>5</v>
      </c>
      <c r="M14" s="108">
        <v>400037</v>
      </c>
      <c r="N14" s="129" t="str">
        <f>VLOOKUP(M14,[2]Data!$A:$E,5,FALSE)</f>
        <v>부스러진 여자아이 코케시 과자 더미</v>
      </c>
      <c r="O14" s="108">
        <v>5</v>
      </c>
      <c r="P14" s="108">
        <v>400225</v>
      </c>
      <c r="Q14" s="129" t="str">
        <f>VLOOKUP(P14,[2]Data!$A:$E,5,FALSE)</f>
        <v>낡은 검은 고양이 사진</v>
      </c>
      <c r="R14" s="108">
        <v>2</v>
      </c>
      <c r="S14" s="114">
        <v>401004</v>
      </c>
      <c r="T14" s="129" t="str">
        <f>VLOOKUP(S14,[2]Data!$A:$E,5,FALSE)</f>
        <v>체리</v>
      </c>
      <c r="U14" s="114">
        <v>3</v>
      </c>
      <c r="V14" s="108">
        <v>5000</v>
      </c>
    </row>
    <row r="15" spans="1:22" x14ac:dyDescent="0.3">
      <c r="A15" s="108">
        <v>100014</v>
      </c>
      <c r="B15" s="134"/>
      <c r="C15" s="134"/>
      <c r="D15" s="134"/>
      <c r="E15" s="138"/>
      <c r="F15" s="134"/>
      <c r="G15" s="134"/>
      <c r="H15" s="134"/>
      <c r="I15" s="114">
        <v>0</v>
      </c>
      <c r="J15" s="114">
        <v>0</v>
      </c>
      <c r="K15" s="134"/>
      <c r="L15" s="114">
        <v>0</v>
      </c>
      <c r="M15" s="114">
        <v>0</v>
      </c>
      <c r="N15" s="134"/>
      <c r="O15" s="114">
        <v>0</v>
      </c>
      <c r="P15" s="114">
        <v>0</v>
      </c>
      <c r="Q15" s="134"/>
      <c r="R15" s="114">
        <v>0</v>
      </c>
      <c r="S15" s="114">
        <v>0</v>
      </c>
      <c r="T15" s="134"/>
      <c r="U15" s="114">
        <v>0</v>
      </c>
      <c r="V15" s="114">
        <v>0</v>
      </c>
    </row>
    <row r="16" spans="1:22" x14ac:dyDescent="0.3">
      <c r="A16" s="108">
        <v>100015</v>
      </c>
      <c r="B16" s="108">
        <v>10015</v>
      </c>
      <c r="C16" s="128">
        <v>7</v>
      </c>
      <c r="D16" s="129" t="str">
        <f>VLOOKUP(B16,[1]Data!$A:$B,2,FALSE)</f>
        <v>카라스마 사쿠라</v>
      </c>
      <c r="E16" s="116" t="s">
        <v>644</v>
      </c>
      <c r="F16" s="108">
        <v>0</v>
      </c>
      <c r="G16" s="129">
        <f>IF(C16=0,0,IF(C16=1,4,IF(C16=2,3,IF(C16=3,1,IF(C16=4,2,IF(C16=5,3,IF(C16=6,4,IF(C16=7,2,IF(C16=8,0,IF(C16=9,1,IF(C16=10,1)))))))))))</f>
        <v>2</v>
      </c>
      <c r="H16" s="108">
        <v>0</v>
      </c>
      <c r="I16" s="108">
        <v>0</v>
      </c>
      <c r="J16" s="108">
        <v>400029</v>
      </c>
      <c r="K16" s="129" t="str">
        <f>VLOOKUP(J16,[2]Data!$A:$E,5,FALSE)</f>
        <v>살짝 탄 귀부인 코케시 과자</v>
      </c>
      <c r="L16" s="108">
        <v>5</v>
      </c>
      <c r="M16" s="108">
        <v>400049</v>
      </c>
      <c r="N16" s="129" t="str">
        <f>VLOOKUP(M16,[2]Data!$A:$E,5,FALSE)</f>
        <v>염가형 손지도</v>
      </c>
      <c r="O16" s="108">
        <v>5</v>
      </c>
      <c r="P16" s="108">
        <v>400225</v>
      </c>
      <c r="Q16" s="129" t="str">
        <f>VLOOKUP(P16,[2]Data!$A:$E,5,FALSE)</f>
        <v>낡은 검은 고양이 사진</v>
      </c>
      <c r="R16" s="108">
        <v>2</v>
      </c>
      <c r="S16" s="114">
        <v>401013</v>
      </c>
      <c r="T16" s="129" t="str">
        <f>VLOOKUP(S16,[2]Data!$A:$E,5,FALSE)</f>
        <v>오렌지</v>
      </c>
      <c r="U16" s="114">
        <v>3</v>
      </c>
      <c r="V16" s="108">
        <v>5000</v>
      </c>
    </row>
    <row r="17" spans="1:22" x14ac:dyDescent="0.3">
      <c r="A17" s="108">
        <v>100016</v>
      </c>
      <c r="B17" s="134"/>
      <c r="C17" s="134"/>
      <c r="D17" s="134"/>
      <c r="E17" s="138"/>
      <c r="F17" s="134"/>
      <c r="G17" s="134"/>
      <c r="H17" s="134"/>
      <c r="I17" s="114">
        <v>0</v>
      </c>
      <c r="J17" s="114">
        <v>0</v>
      </c>
      <c r="K17" s="134"/>
      <c r="L17" s="114">
        <v>0</v>
      </c>
      <c r="M17" s="114">
        <v>0</v>
      </c>
      <c r="N17" s="134"/>
      <c r="O17" s="114">
        <v>0</v>
      </c>
      <c r="P17" s="114">
        <v>0</v>
      </c>
      <c r="Q17" s="134"/>
      <c r="R17" s="114">
        <v>0</v>
      </c>
      <c r="S17" s="114">
        <v>0</v>
      </c>
      <c r="T17" s="134"/>
      <c r="U17" s="114">
        <v>0</v>
      </c>
      <c r="V17" s="114">
        <v>0</v>
      </c>
    </row>
    <row r="18" spans="1:22" x14ac:dyDescent="0.3">
      <c r="A18" s="116">
        <v>100017</v>
      </c>
      <c r="B18" s="116">
        <v>10017</v>
      </c>
      <c r="C18" s="130">
        <v>8</v>
      </c>
      <c r="D18" s="131" t="str">
        <f>VLOOKUP(B18,[1]Data!$A:$B,2,FALSE)</f>
        <v>쿠제하시 아카리</v>
      </c>
      <c r="E18" s="116" t="s">
        <v>645</v>
      </c>
      <c r="F18" s="116">
        <v>0</v>
      </c>
      <c r="G18" s="131">
        <f>IF(C18=0,0,IF(C18=1,4,IF(C18=2,3,IF(C18=3,1,IF(C18=4,2,IF(C18=5,3,IF(C18=6,4,IF(C18=7,2,IF(C18=8,0,IF(C18=9,1,IF(C18=10,1)))))))))))</f>
        <v>0</v>
      </c>
      <c r="H18" s="116">
        <v>0</v>
      </c>
      <c r="I18" s="108">
        <v>0</v>
      </c>
      <c r="J18" s="108">
        <v>400001</v>
      </c>
      <c r="K18" s="129" t="str">
        <f>VLOOKUP(J18,[2]Data!$A:$E,5,FALSE)</f>
        <v>낡은 갸우뚱한 고양이 사진</v>
      </c>
      <c r="L18" s="108">
        <v>5</v>
      </c>
      <c r="M18" s="108">
        <v>400033</v>
      </c>
      <c r="N18" s="129" t="str">
        <f>VLOOKUP(M18,[2]Data!$A:$E,5,FALSE)</f>
        <v>부스러진 장난꾸러기 코케시 과자 더미</v>
      </c>
      <c r="O18" s="108">
        <v>5</v>
      </c>
      <c r="P18" s="108">
        <v>400225</v>
      </c>
      <c r="Q18" s="129" t="str">
        <f>VLOOKUP(P18,[2]Data!$A:$E,5,FALSE)</f>
        <v>낡은 검은 고양이 사진</v>
      </c>
      <c r="R18" s="108">
        <v>2</v>
      </c>
      <c r="S18" s="114">
        <v>401001</v>
      </c>
      <c r="T18" s="129" t="str">
        <f>VLOOKUP(S18,[2]Data!$A:$E,5,FALSE)</f>
        <v>블루베리</v>
      </c>
      <c r="U18" s="114">
        <v>3</v>
      </c>
      <c r="V18" s="108">
        <v>5000</v>
      </c>
    </row>
    <row r="19" spans="1:22" x14ac:dyDescent="0.3">
      <c r="A19" s="116">
        <v>100018</v>
      </c>
      <c r="B19" s="137"/>
      <c r="C19" s="138"/>
      <c r="D19" s="138"/>
      <c r="E19" s="138"/>
      <c r="F19" s="138"/>
      <c r="G19" s="138"/>
      <c r="H19" s="138"/>
      <c r="I19" s="114">
        <v>0</v>
      </c>
      <c r="J19" s="114">
        <v>0</v>
      </c>
      <c r="K19" s="134"/>
      <c r="L19" s="114">
        <v>0</v>
      </c>
      <c r="M19" s="114">
        <v>0</v>
      </c>
      <c r="N19" s="134"/>
      <c r="O19" s="114">
        <v>0</v>
      </c>
      <c r="P19" s="114">
        <v>0</v>
      </c>
      <c r="Q19" s="134"/>
      <c r="R19" s="114">
        <v>0</v>
      </c>
      <c r="S19" s="114">
        <v>0</v>
      </c>
      <c r="T19" s="134"/>
      <c r="U19" s="114">
        <v>0</v>
      </c>
      <c r="V19" s="114">
        <v>0</v>
      </c>
    </row>
    <row r="20" spans="1:22" x14ac:dyDescent="0.3">
      <c r="A20" s="116">
        <v>100019</v>
      </c>
      <c r="B20" s="116">
        <v>10019</v>
      </c>
      <c r="C20" s="130">
        <v>10</v>
      </c>
      <c r="D20" s="131" t="str">
        <f>VLOOKUP(B20,[1]Data!$A:$B,2,FALSE)</f>
        <v>이노쿠마 미츠키</v>
      </c>
      <c r="E20" s="116" t="s">
        <v>645</v>
      </c>
      <c r="F20" s="116">
        <v>0</v>
      </c>
      <c r="G20" s="131">
        <f>IF(C20=0,0,IF(C20=1,4,IF(C20=2,3,IF(C20=3,1,IF(C20=4,2,IF(C20=5,3,IF(C20=6,4,IF(C20=7,2,IF(C20=8,0,IF(C20=9,1,IF(C20=10,1)))))))))))</f>
        <v>1</v>
      </c>
      <c r="H20" s="116">
        <v>0</v>
      </c>
      <c r="I20" s="108">
        <v>0</v>
      </c>
      <c r="J20" s="108">
        <v>400037</v>
      </c>
      <c r="K20" s="129" t="str">
        <f>VLOOKUP(J20,[2]Data!$A:$E,5,FALSE)</f>
        <v>부스러진 여자아이 코케시 과자 더미</v>
      </c>
      <c r="L20" s="108">
        <v>5</v>
      </c>
      <c r="M20" s="108">
        <v>400045</v>
      </c>
      <c r="N20" s="129" t="str">
        <f>VLOOKUP(M20,[2]Data!$A:$E,5,FALSE)</f>
        <v>부스러진 귀부인 코케시 과자 더미</v>
      </c>
      <c r="O20" s="108">
        <v>5</v>
      </c>
      <c r="P20" s="108">
        <v>400225</v>
      </c>
      <c r="Q20" s="129" t="str">
        <f>VLOOKUP(P20,[2]Data!$A:$E,5,FALSE)</f>
        <v>낡은 검은 고양이 사진</v>
      </c>
      <c r="R20" s="108">
        <v>2</v>
      </c>
      <c r="S20" s="114">
        <v>401010</v>
      </c>
      <c r="T20" s="129" t="str">
        <f>VLOOKUP(S20,[2]Data!$A:$E,5,FALSE)</f>
        <v>멜론</v>
      </c>
      <c r="U20" s="114">
        <v>3</v>
      </c>
      <c r="V20" s="108">
        <v>5000</v>
      </c>
    </row>
    <row r="21" spans="1:22" x14ac:dyDescent="0.3">
      <c r="A21" s="116">
        <v>100020</v>
      </c>
      <c r="B21" s="138"/>
      <c r="C21" s="138"/>
      <c r="D21" s="138"/>
      <c r="E21" s="138"/>
      <c r="F21" s="138"/>
      <c r="G21" s="138"/>
      <c r="H21" s="138"/>
      <c r="I21" s="114">
        <v>0</v>
      </c>
      <c r="J21" s="114">
        <v>0</v>
      </c>
      <c r="K21" s="134"/>
      <c r="L21" s="114">
        <v>0</v>
      </c>
      <c r="M21" s="114">
        <v>0</v>
      </c>
      <c r="N21" s="134"/>
      <c r="O21" s="114">
        <v>0</v>
      </c>
      <c r="P21" s="114">
        <v>0</v>
      </c>
      <c r="Q21" s="134"/>
      <c r="R21" s="114">
        <v>0</v>
      </c>
      <c r="S21" s="114">
        <v>0</v>
      </c>
      <c r="T21" s="134"/>
      <c r="U21" s="114">
        <v>0</v>
      </c>
      <c r="V21" s="114">
        <v>0</v>
      </c>
    </row>
    <row r="22" spans="1:22" x14ac:dyDescent="0.3">
      <c r="A22" s="116">
        <v>100021</v>
      </c>
      <c r="B22" s="116">
        <v>10021</v>
      </c>
      <c r="C22" s="130">
        <v>9</v>
      </c>
      <c r="D22" s="131" t="str">
        <f>VLOOKUP(B22,[1]Data!$A:$B,2,FALSE)</f>
        <v>이노쿠마 코우타</v>
      </c>
      <c r="E22" s="116" t="s">
        <v>645</v>
      </c>
      <c r="F22" s="116">
        <v>0</v>
      </c>
      <c r="G22" s="131">
        <f>IF(C22=0,0,IF(C22=1,4,IF(C22=2,3,IF(C22=3,1,IF(C22=4,2,IF(C22=5,3,IF(C22=6,4,IF(C22=7,2,IF(C22=8,0,IF(C22=9,1,IF(C22=10,1)))))))))))</f>
        <v>1</v>
      </c>
      <c r="H22" s="116">
        <v>0</v>
      </c>
      <c r="I22" s="108">
        <v>0</v>
      </c>
      <c r="J22" s="108">
        <v>400041</v>
      </c>
      <c r="K22" s="129" t="str">
        <f>VLOOKUP(J22,[2]Data!$A:$E,5,FALSE)</f>
        <v>부스러진 아저씨 코케시 과자 더미</v>
      </c>
      <c r="L22" s="123">
        <v>5</v>
      </c>
      <c r="M22" s="123">
        <v>400045</v>
      </c>
      <c r="N22" s="129" t="str">
        <f>VLOOKUP(M22,[2]Data!$A:$E,5,FALSE)</f>
        <v>부스러진 귀부인 코케시 과자 더미</v>
      </c>
      <c r="O22" s="123">
        <v>5</v>
      </c>
      <c r="P22" s="123">
        <v>400225</v>
      </c>
      <c r="Q22" s="129" t="str">
        <f>VLOOKUP(P22,[2]Data!$A:$E,5,FALSE)</f>
        <v>낡은 검은 고양이 사진</v>
      </c>
      <c r="R22" s="123">
        <v>2</v>
      </c>
      <c r="S22" s="114">
        <v>401010</v>
      </c>
      <c r="T22" s="129" t="str">
        <f>VLOOKUP(S22,[2]Data!$A:$E,5,FALSE)</f>
        <v>멜론</v>
      </c>
      <c r="U22" s="114">
        <v>3</v>
      </c>
      <c r="V22" s="108">
        <v>5000</v>
      </c>
    </row>
    <row r="23" spans="1:22" x14ac:dyDescent="0.3">
      <c r="A23" s="116">
        <v>100022</v>
      </c>
      <c r="B23" s="137"/>
      <c r="C23" s="138"/>
      <c r="D23" s="138"/>
      <c r="E23" s="138"/>
      <c r="F23" s="138"/>
      <c r="G23" s="138"/>
      <c r="H23" s="138"/>
      <c r="I23" s="114">
        <v>0</v>
      </c>
      <c r="J23" s="114">
        <v>0</v>
      </c>
      <c r="K23" s="134"/>
      <c r="L23" s="115">
        <v>0</v>
      </c>
      <c r="M23" s="115">
        <v>0</v>
      </c>
      <c r="N23" s="134"/>
      <c r="O23" s="115">
        <v>0</v>
      </c>
      <c r="P23" s="115">
        <v>0</v>
      </c>
      <c r="Q23" s="134"/>
      <c r="R23" s="115">
        <v>0</v>
      </c>
      <c r="S23" s="115">
        <v>0</v>
      </c>
      <c r="T23" s="134"/>
      <c r="U23" s="114">
        <v>0</v>
      </c>
      <c r="V23" s="114">
        <v>0</v>
      </c>
    </row>
    <row r="24" spans="1:22" x14ac:dyDescent="0.3">
      <c r="A24" s="116">
        <v>100023</v>
      </c>
      <c r="B24" s="116">
        <v>10023</v>
      </c>
      <c r="C24" s="130">
        <v>0</v>
      </c>
      <c r="D24" s="131" t="str">
        <f>VLOOKUP(B24,[1]Data!$A:$B,2,FALSE)</f>
        <v>고교생활 시노부</v>
      </c>
      <c r="E24" s="116" t="s">
        <v>646</v>
      </c>
      <c r="F24" s="116">
        <v>0</v>
      </c>
      <c r="G24" s="131">
        <f>IF(C24=0,0,IF(C24=1,4,IF(C24=2,3,IF(C24=3,1,IF(C24=4,2,IF(C24=5,3,IF(C24=6,4,IF(C24=7,2,IF(C24=8,0,IF(C24=9,1,IF(C24=10,1)))))))))))</f>
        <v>0</v>
      </c>
      <c r="H24" s="116">
        <v>0</v>
      </c>
      <c r="I24" s="108">
        <v>0</v>
      </c>
      <c r="J24" s="116">
        <v>400001</v>
      </c>
      <c r="K24" s="129" t="str">
        <f>VLOOKUP(J24,[2]Data!$A:$E,5,FALSE)</f>
        <v>낡은 갸우뚱한 고양이 사진</v>
      </c>
      <c r="L24" s="116">
        <v>5</v>
      </c>
      <c r="M24" s="116">
        <v>400033</v>
      </c>
      <c r="N24" s="129" t="str">
        <f>VLOOKUP(M24,[2]Data!$A:$E,5,FALSE)</f>
        <v>부스러진 장난꾸러기 코케시 과자 더미</v>
      </c>
      <c r="O24" s="116">
        <v>5</v>
      </c>
      <c r="P24" s="116">
        <v>400225</v>
      </c>
      <c r="Q24" s="129" t="str">
        <f>VLOOKUP(P24,[2]Data!$A:$E,5,FALSE)</f>
        <v>낡은 검은 고양이 사진</v>
      </c>
      <c r="R24" s="116">
        <v>2</v>
      </c>
      <c r="S24" s="115">
        <v>401001</v>
      </c>
      <c r="T24" s="129" t="str">
        <f>VLOOKUP(S24,[2]Data!$A:$E,5,FALSE)</f>
        <v>블루베리</v>
      </c>
      <c r="U24" s="114">
        <v>3</v>
      </c>
      <c r="V24" s="108">
        <v>5000</v>
      </c>
    </row>
    <row r="25" spans="1:22" x14ac:dyDescent="0.3">
      <c r="A25" s="116">
        <v>100024</v>
      </c>
      <c r="B25" s="138"/>
      <c r="C25" s="138"/>
      <c r="D25" s="138"/>
      <c r="E25" s="138"/>
      <c r="F25" s="138"/>
      <c r="G25" s="138"/>
      <c r="H25" s="138"/>
      <c r="I25" s="114">
        <v>0</v>
      </c>
      <c r="J25" s="115">
        <v>0</v>
      </c>
      <c r="K25" s="134"/>
      <c r="L25" s="115">
        <v>0</v>
      </c>
      <c r="M25" s="115">
        <v>0</v>
      </c>
      <c r="N25" s="134"/>
      <c r="O25" s="115">
        <v>0</v>
      </c>
      <c r="P25" s="115">
        <v>0</v>
      </c>
      <c r="Q25" s="134"/>
      <c r="R25" s="115">
        <v>0</v>
      </c>
      <c r="S25" s="115">
        <v>0</v>
      </c>
      <c r="T25" s="134"/>
      <c r="U25" s="114">
        <v>0</v>
      </c>
      <c r="V25" s="114">
        <v>0</v>
      </c>
    </row>
    <row r="26" spans="1:22" x14ac:dyDescent="0.3">
      <c r="A26" s="116">
        <v>100025</v>
      </c>
      <c r="B26" s="116">
        <v>10025</v>
      </c>
      <c r="C26" s="130">
        <v>1</v>
      </c>
      <c r="D26" s="131" t="str">
        <f>VLOOKUP(B26,[1]Data!$A:$B,2,FALSE)</f>
        <v>고교생활 앨리스</v>
      </c>
      <c r="E26" s="116" t="s">
        <v>646</v>
      </c>
      <c r="F26" s="116">
        <v>0</v>
      </c>
      <c r="G26" s="131">
        <f>IF(C26=0,0,IF(C26=1,4,IF(C26=2,3,IF(C26=3,1,IF(C26=4,2,IF(C26=5,3,IF(C26=6,4,IF(C26=7,2,IF(C26=8,0,IF(C26=9,1,IF(C26=10,1)))))))))))</f>
        <v>4</v>
      </c>
      <c r="H26" s="116">
        <v>0</v>
      </c>
      <c r="I26" s="108">
        <v>0</v>
      </c>
      <c r="J26" s="108">
        <v>400005</v>
      </c>
      <c r="K26" s="129" t="str">
        <f>VLOOKUP(J26,[2]Data!$A:$E,5,FALSE)</f>
        <v>낣은 회색 고양이 사진</v>
      </c>
      <c r="L26" s="108">
        <v>5</v>
      </c>
      <c r="M26" s="108">
        <v>400037</v>
      </c>
      <c r="N26" s="129" t="str">
        <f>VLOOKUP(M26,[2]Data!$A:$E,5,FALSE)</f>
        <v>부스러진 여자아이 코케시 과자 더미</v>
      </c>
      <c r="O26" s="108">
        <v>5</v>
      </c>
      <c r="P26" s="108">
        <v>400229</v>
      </c>
      <c r="Q26" s="129" t="str">
        <f>VLOOKUP(P26,[2]Data!$A:$E,5,FALSE)</f>
        <v>살짝 탄 골목대장 코케시 과자</v>
      </c>
      <c r="R26" s="108">
        <v>2</v>
      </c>
      <c r="S26" s="114">
        <v>401004</v>
      </c>
      <c r="T26" s="129" t="str">
        <f>VLOOKUP(S26,[2]Data!$A:$E,5,FALSE)</f>
        <v>체리</v>
      </c>
      <c r="U26" s="114">
        <v>3</v>
      </c>
      <c r="V26" s="108">
        <v>5000</v>
      </c>
    </row>
    <row r="27" spans="1:22" x14ac:dyDescent="0.3">
      <c r="A27" s="116">
        <v>100026</v>
      </c>
      <c r="B27" s="138"/>
      <c r="C27" s="138"/>
      <c r="D27" s="138"/>
      <c r="E27" s="138"/>
      <c r="F27" s="138"/>
      <c r="G27" s="138"/>
      <c r="H27" s="138"/>
      <c r="I27" s="114">
        <v>0</v>
      </c>
      <c r="J27" s="114">
        <v>0</v>
      </c>
      <c r="K27" s="134"/>
      <c r="L27" s="114">
        <v>0</v>
      </c>
      <c r="M27" s="114">
        <v>0</v>
      </c>
      <c r="N27" s="134"/>
      <c r="O27" s="114">
        <v>0</v>
      </c>
      <c r="P27" s="114">
        <v>0</v>
      </c>
      <c r="Q27" s="134"/>
      <c r="R27" s="114">
        <v>0</v>
      </c>
      <c r="S27" s="114">
        <v>0</v>
      </c>
      <c r="T27" s="134"/>
      <c r="U27" s="114">
        <v>0</v>
      </c>
      <c r="V27" s="114">
        <v>0</v>
      </c>
    </row>
    <row r="28" spans="1:22" x14ac:dyDescent="0.3">
      <c r="A28" s="115">
        <v>100027</v>
      </c>
      <c r="B28" s="115">
        <v>10027</v>
      </c>
      <c r="C28" s="130">
        <v>2</v>
      </c>
      <c r="D28" s="131" t="str">
        <f>VLOOKUP(B28,[1]Data!$A:$B,2,FALSE)</f>
        <v>고교생활 아야</v>
      </c>
      <c r="E28" s="116" t="s">
        <v>646</v>
      </c>
      <c r="F28" s="116">
        <v>0</v>
      </c>
      <c r="G28" s="131">
        <f>IF(C28=0,0,IF(C28=1,4,IF(C28=2,3,IF(C28=3,1,IF(C28=4,2,IF(C28=5,3,IF(C28=6,4,IF(C28=7,2,IF(C28=8,0,IF(C28=9,1,IF(C28=10,1)))))))))))</f>
        <v>3</v>
      </c>
      <c r="H28" s="108">
        <v>0</v>
      </c>
      <c r="I28" s="108">
        <v>0</v>
      </c>
      <c r="J28" s="116">
        <v>400009</v>
      </c>
      <c r="K28" s="129" t="str">
        <f>VLOOKUP(J28,[2]Data!$A:$E,5,FALSE)</f>
        <v>낡은 또아리 고양이 사진</v>
      </c>
      <c r="L28" s="116">
        <v>5</v>
      </c>
      <c r="M28" s="116">
        <v>400041</v>
      </c>
      <c r="N28" s="129" t="str">
        <f>VLOOKUP(M28,[2]Data!$A:$E,5,FALSE)</f>
        <v>부스러진 아저씨 코케시 과자 더미</v>
      </c>
      <c r="O28" s="116">
        <v>5</v>
      </c>
      <c r="P28" s="116">
        <v>400233</v>
      </c>
      <c r="Q28" s="129" t="str">
        <f>VLOOKUP(P28,[2]Data!$A:$E,5,FALSE)</f>
        <v>부스러진 골목대장 코케시 과자 더미</v>
      </c>
      <c r="R28" s="116">
        <v>2</v>
      </c>
      <c r="S28" s="115">
        <v>401007</v>
      </c>
      <c r="T28" s="129" t="str">
        <f>VLOOKUP(S28,[2]Data!$A:$E,5,FALSE)</f>
        <v>포도</v>
      </c>
      <c r="U28" s="114">
        <v>3</v>
      </c>
      <c r="V28" s="108">
        <v>5000</v>
      </c>
    </row>
    <row r="29" spans="1:22" x14ac:dyDescent="0.3">
      <c r="A29" s="115">
        <v>100028</v>
      </c>
      <c r="B29" s="138"/>
      <c r="C29" s="138"/>
      <c r="D29" s="138"/>
      <c r="E29" s="138"/>
      <c r="F29" s="138"/>
      <c r="G29" s="138"/>
      <c r="H29" s="134"/>
      <c r="I29" s="114">
        <v>0</v>
      </c>
      <c r="J29" s="114">
        <v>0</v>
      </c>
      <c r="K29" s="134"/>
      <c r="L29" s="114">
        <v>0</v>
      </c>
      <c r="M29" s="114">
        <v>0</v>
      </c>
      <c r="N29" s="134"/>
      <c r="O29" s="114">
        <v>0</v>
      </c>
      <c r="P29" s="114">
        <v>0</v>
      </c>
      <c r="Q29" s="134"/>
      <c r="R29" s="114">
        <v>0</v>
      </c>
      <c r="S29" s="114">
        <v>0</v>
      </c>
      <c r="T29" s="134"/>
      <c r="U29" s="114">
        <v>0</v>
      </c>
      <c r="V29" s="114">
        <v>0</v>
      </c>
    </row>
    <row r="30" spans="1:22" x14ac:dyDescent="0.3">
      <c r="A30" s="115">
        <v>100029</v>
      </c>
      <c r="B30" s="115">
        <v>10029</v>
      </c>
      <c r="C30" s="130">
        <v>3</v>
      </c>
      <c r="D30" s="131" t="str">
        <f>VLOOKUP(B30,[1]Data!$A:$B,2,FALSE)</f>
        <v>고교생활 요우코</v>
      </c>
      <c r="E30" s="116" t="s">
        <v>646</v>
      </c>
      <c r="F30" s="116">
        <v>0</v>
      </c>
      <c r="G30" s="131">
        <f>IF(C30=0,0,IF(C30=1,4,IF(C30=2,3,IF(C30=3,1,IF(C30=4,2,IF(C30=5,3,IF(C30=6,4,IF(C30=7,2,IF(C30=8,0,IF(C30=9,1,IF(C30=10,1)))))))))))</f>
        <v>1</v>
      </c>
      <c r="H30" s="108">
        <v>0</v>
      </c>
      <c r="I30" s="108">
        <v>0</v>
      </c>
      <c r="J30" s="108">
        <v>400013</v>
      </c>
      <c r="K30" s="129" t="str">
        <f>VLOOKUP(J30,[2]Data!$A:$E,5,FALSE)</f>
        <v>낡은 졸린 고양이 사진</v>
      </c>
      <c r="L30" s="108">
        <v>5</v>
      </c>
      <c r="M30" s="108">
        <v>400045</v>
      </c>
      <c r="N30" s="129" t="str">
        <f>VLOOKUP(M30,[2]Data!$A:$E,5,FALSE)</f>
        <v>부스러진 귀부인 코케시 과자 더미</v>
      </c>
      <c r="O30" s="108">
        <v>5</v>
      </c>
      <c r="P30" s="108">
        <v>400237</v>
      </c>
      <c r="Q30" s="129" t="str">
        <f>VLOOKUP(P30,[2]Data!$A:$E,5,FALSE)</f>
        <v>염가형 캐리어</v>
      </c>
      <c r="R30" s="108">
        <v>2</v>
      </c>
      <c r="S30" s="115">
        <v>401010</v>
      </c>
      <c r="T30" s="129" t="str">
        <f>VLOOKUP(S30,[2]Data!$A:$E,5,FALSE)</f>
        <v>멜론</v>
      </c>
      <c r="U30" s="115">
        <v>3</v>
      </c>
      <c r="V30" s="108">
        <v>5000</v>
      </c>
    </row>
    <row r="31" spans="1:22" x14ac:dyDescent="0.3">
      <c r="A31" s="115">
        <v>100030</v>
      </c>
      <c r="B31" s="138"/>
      <c r="C31" s="138"/>
      <c r="D31" s="138"/>
      <c r="E31" s="138"/>
      <c r="F31" s="138"/>
      <c r="G31" s="138"/>
      <c r="H31" s="134"/>
      <c r="I31" s="114">
        <v>0</v>
      </c>
      <c r="J31" s="115">
        <v>0</v>
      </c>
      <c r="K31" s="134"/>
      <c r="L31" s="115">
        <v>0</v>
      </c>
      <c r="M31" s="115">
        <v>0</v>
      </c>
      <c r="N31" s="134"/>
      <c r="O31" s="115">
        <v>0</v>
      </c>
      <c r="P31" s="115">
        <v>0</v>
      </c>
      <c r="Q31" s="134"/>
      <c r="R31" s="115">
        <v>0</v>
      </c>
      <c r="S31" s="115">
        <v>0</v>
      </c>
      <c r="T31" s="134"/>
      <c r="U31" s="114">
        <v>0</v>
      </c>
      <c r="V31" s="114">
        <v>0</v>
      </c>
    </row>
    <row r="32" spans="1:22" x14ac:dyDescent="0.3">
      <c r="A32" s="115">
        <v>100031</v>
      </c>
      <c r="B32" s="115">
        <v>10031</v>
      </c>
      <c r="C32" s="130">
        <v>4</v>
      </c>
      <c r="D32" s="131" t="str">
        <f>VLOOKUP(B32,[1]Data!$A:$B,2,FALSE)</f>
        <v>고교생활 카렌</v>
      </c>
      <c r="E32" s="116" t="s">
        <v>646</v>
      </c>
      <c r="F32" s="116">
        <v>0</v>
      </c>
      <c r="G32" s="131">
        <f>IF(C32=0,0,IF(C32=1,4,IF(C32=2,3,IF(C32=3,1,IF(C32=4,2,IF(C32=5,3,IF(C32=6,4,IF(C32=7,2,IF(C32=8,0,IF(C32=9,1,IF(C32=10,1)))))))))))</f>
        <v>2</v>
      </c>
      <c r="H32" s="108">
        <v>0</v>
      </c>
      <c r="I32" s="108">
        <v>0</v>
      </c>
      <c r="J32" s="108">
        <v>400017</v>
      </c>
      <c r="K32" s="129" t="str">
        <f>VLOOKUP(J32,[2]Data!$A:$E,5,FALSE)</f>
        <v>살짝 탄 장난꾸러기 코케시 과자</v>
      </c>
      <c r="L32" s="108">
        <v>5</v>
      </c>
      <c r="M32" s="108">
        <v>400049</v>
      </c>
      <c r="N32" s="129" t="str">
        <f>VLOOKUP(M32,[2]Data!$A:$E,5,FALSE)</f>
        <v>염가형 손지도</v>
      </c>
      <c r="O32" s="108">
        <v>5</v>
      </c>
      <c r="P32" s="108">
        <v>400241</v>
      </c>
      <c r="Q32" s="129" t="str">
        <f>VLOOKUP(P32,[2]Data!$A:$E,5,FALSE)</f>
        <v>푸석푸석한 금빛 아프로</v>
      </c>
      <c r="R32" s="108">
        <v>2</v>
      </c>
      <c r="S32" s="114">
        <v>401013</v>
      </c>
      <c r="T32" s="129" t="str">
        <f>VLOOKUP(S32,[2]Data!$A:$E,5,FALSE)</f>
        <v>오렌지</v>
      </c>
      <c r="U32" s="114">
        <v>3</v>
      </c>
      <c r="V32" s="108">
        <v>5000</v>
      </c>
    </row>
    <row r="33" spans="1:22" x14ac:dyDescent="0.3">
      <c r="A33" s="115">
        <v>100032</v>
      </c>
      <c r="B33" s="138"/>
      <c r="C33" s="138"/>
      <c r="D33" s="138"/>
      <c r="E33" s="138"/>
      <c r="F33" s="138"/>
      <c r="G33" s="138"/>
      <c r="H33" s="134"/>
      <c r="I33" s="114">
        <v>0</v>
      </c>
      <c r="J33" s="114">
        <v>0</v>
      </c>
      <c r="K33" s="134"/>
      <c r="L33" s="114">
        <v>0</v>
      </c>
      <c r="M33" s="114">
        <v>0</v>
      </c>
      <c r="N33" s="134"/>
      <c r="O33" s="114">
        <v>0</v>
      </c>
      <c r="P33" s="114">
        <v>0</v>
      </c>
      <c r="Q33" s="134"/>
      <c r="R33" s="114">
        <v>0</v>
      </c>
      <c r="S33" s="114">
        <v>0</v>
      </c>
      <c r="T33" s="134"/>
      <c r="U33" s="114">
        <v>0</v>
      </c>
      <c r="V33" s="114">
        <v>0</v>
      </c>
    </row>
    <row r="34" spans="1:22" x14ac:dyDescent="0.3">
      <c r="A34" s="115">
        <v>100033</v>
      </c>
      <c r="B34" s="115">
        <v>10033</v>
      </c>
      <c r="C34" s="130">
        <v>5</v>
      </c>
      <c r="D34" s="131" t="str">
        <f>VLOOKUP(B34,[1]Data!$A:$B,2,FALSE)</f>
        <v>고교생활 호노카</v>
      </c>
      <c r="E34" s="116" t="s">
        <v>646</v>
      </c>
      <c r="F34" s="116">
        <v>0</v>
      </c>
      <c r="G34" s="131">
        <f>IF(C34=0,0,IF(C34=1,4,IF(C34=2,3,IF(C34=3,1,IF(C34=4,2,IF(C34=5,3,IF(C34=6,4,IF(C34=7,2,IF(C34=8,0,IF(C34=9,1,IF(C34=10,1)))))))))))</f>
        <v>3</v>
      </c>
      <c r="H34" s="108">
        <v>0</v>
      </c>
      <c r="I34" s="108">
        <v>0</v>
      </c>
      <c r="J34" s="108">
        <v>400021</v>
      </c>
      <c r="K34" s="129" t="str">
        <f>VLOOKUP(J34,[2]Data!$A:$E,5,FALSE)</f>
        <v>살짝 탄 여자아이 코케시 과자</v>
      </c>
      <c r="L34" s="108">
        <v>5</v>
      </c>
      <c r="M34" s="108">
        <v>400041</v>
      </c>
      <c r="N34" s="129" t="str">
        <f>VLOOKUP(M34,[2]Data!$A:$E,5,FALSE)</f>
        <v>부스러진 아저씨 코케시 과자 더미</v>
      </c>
      <c r="O34" s="108">
        <v>5</v>
      </c>
      <c r="P34" s="108">
        <v>400245</v>
      </c>
      <c r="Q34" s="129" t="str">
        <f>VLOOKUP(P34,[2]Data!$A:$E,5,FALSE)</f>
        <v>간략한 만화잡지 설문지</v>
      </c>
      <c r="R34" s="108">
        <v>2</v>
      </c>
      <c r="S34" s="114">
        <v>401007</v>
      </c>
      <c r="T34" s="129" t="str">
        <f>VLOOKUP(S34,[2]Data!$A:$E,5,FALSE)</f>
        <v>포도</v>
      </c>
      <c r="U34" s="114">
        <v>3</v>
      </c>
      <c r="V34" s="108">
        <v>5000</v>
      </c>
    </row>
    <row r="35" spans="1:22" x14ac:dyDescent="0.3">
      <c r="A35" s="115">
        <v>100034</v>
      </c>
      <c r="B35" s="138"/>
      <c r="C35" s="138"/>
      <c r="D35" s="138"/>
      <c r="E35" s="138"/>
      <c r="F35" s="138"/>
      <c r="G35" s="138"/>
      <c r="H35" s="134"/>
      <c r="I35" s="114">
        <v>0</v>
      </c>
      <c r="J35" s="114">
        <v>0</v>
      </c>
      <c r="K35" s="134"/>
      <c r="L35" s="114">
        <v>0</v>
      </c>
      <c r="M35" s="114">
        <v>0</v>
      </c>
      <c r="N35" s="134"/>
      <c r="O35" s="114">
        <v>0</v>
      </c>
      <c r="P35" s="114">
        <v>0</v>
      </c>
      <c r="Q35" s="134"/>
      <c r="R35" s="114">
        <v>0</v>
      </c>
      <c r="S35" s="114">
        <v>0</v>
      </c>
      <c r="T35" s="134"/>
      <c r="U35" s="114">
        <v>0</v>
      </c>
      <c r="V35" s="114">
        <v>0</v>
      </c>
    </row>
    <row r="36" spans="1:22" x14ac:dyDescent="0.3">
      <c r="A36" s="115">
        <v>100035</v>
      </c>
      <c r="B36" s="116">
        <f>A36-90000</f>
        <v>10035</v>
      </c>
      <c r="C36" s="130">
        <v>6</v>
      </c>
      <c r="D36" s="131" t="str">
        <f>VLOOKUP(B36,[1]Data!$A:$B,2,FALSE)</f>
        <v>다정한 언니 이사미</v>
      </c>
      <c r="E36" s="116" t="s">
        <v>646</v>
      </c>
      <c r="F36" s="116">
        <v>0</v>
      </c>
      <c r="G36" s="131">
        <f>IF(C36=0,0,IF(C36=1,4,IF(C36=2,3,IF(C36=3,1,IF(C36=4,2,IF(C36=5,3,IF(C36=6,4,IF(C36=7,2,IF(C36=8,0,IF(C36=9,1,IF(C36=10,1)))))))))))</f>
        <v>4</v>
      </c>
      <c r="H36" s="108">
        <v>0</v>
      </c>
      <c r="I36" s="108">
        <v>0</v>
      </c>
      <c r="J36" s="108">
        <v>400025</v>
      </c>
      <c r="K36" s="129" t="str">
        <f>VLOOKUP(J36,[2]Data!$A:$E,5,FALSE)</f>
        <v>살짝 탄 아저씨 코케시 과자</v>
      </c>
      <c r="L36" s="108">
        <v>5</v>
      </c>
      <c r="M36" s="108">
        <v>400037</v>
      </c>
      <c r="N36" s="129" t="str">
        <f>VLOOKUP(M36,[2]Data!$A:$E,5,FALSE)</f>
        <v>부스러진 여자아이 코케시 과자 더미</v>
      </c>
      <c r="O36" s="108">
        <v>5</v>
      </c>
      <c r="P36" s="108">
        <v>400249</v>
      </c>
      <c r="Q36" s="129" t="str">
        <f>VLOOKUP(P36,[2]Data!$A:$E,5,FALSE)</f>
        <v>너덜너덜한 A 학급 신문</v>
      </c>
      <c r="R36" s="108">
        <v>2</v>
      </c>
      <c r="S36" s="114">
        <v>401004</v>
      </c>
      <c r="T36" s="129" t="str">
        <f>VLOOKUP(S36,[2]Data!$A:$E,5,FALSE)</f>
        <v>체리</v>
      </c>
      <c r="U36" s="114">
        <v>3</v>
      </c>
      <c r="V36" s="108">
        <v>5000</v>
      </c>
    </row>
    <row r="37" spans="1:22" x14ac:dyDescent="0.3">
      <c r="A37" s="115">
        <v>100036</v>
      </c>
      <c r="B37" s="137"/>
      <c r="C37" s="138"/>
      <c r="D37" s="138"/>
      <c r="E37" s="138"/>
      <c r="F37" s="138"/>
      <c r="G37" s="138"/>
      <c r="H37" s="134"/>
      <c r="I37" s="114">
        <v>0</v>
      </c>
      <c r="J37" s="114">
        <v>0</v>
      </c>
      <c r="K37" s="134"/>
      <c r="L37" s="114">
        <v>0</v>
      </c>
      <c r="M37" s="114">
        <v>0</v>
      </c>
      <c r="N37" s="134"/>
      <c r="O37" s="114">
        <v>0</v>
      </c>
      <c r="P37" s="114">
        <v>0</v>
      </c>
      <c r="Q37" s="134"/>
      <c r="R37" s="114">
        <v>0</v>
      </c>
      <c r="S37" s="114">
        <v>0</v>
      </c>
      <c r="T37" s="134"/>
      <c r="U37" s="114">
        <v>0</v>
      </c>
      <c r="V37" s="114">
        <v>0</v>
      </c>
    </row>
    <row r="38" spans="1:22" x14ac:dyDescent="0.3">
      <c r="A38" s="115">
        <v>100037</v>
      </c>
      <c r="B38" s="124">
        <v>10037</v>
      </c>
      <c r="C38" s="130">
        <v>7</v>
      </c>
      <c r="D38" s="131" t="str">
        <f>VLOOKUP(B38,[1]Data!$A:$B,2,FALSE)</f>
        <v>후와후와 카라스마 선생</v>
      </c>
      <c r="E38" s="116" t="s">
        <v>646</v>
      </c>
      <c r="F38" s="116">
        <v>0</v>
      </c>
      <c r="G38" s="131">
        <f>IF(C38=0,0,IF(C38=1,4,IF(C38=2,3,IF(C38=3,1,IF(C38=4,2,IF(C38=5,3,IF(C38=6,4,IF(C38=7,2,IF(C38=8,0,IF(C38=9,1,IF(C38=10,1)))))))))))</f>
        <v>2</v>
      </c>
      <c r="H38" s="108">
        <v>0</v>
      </c>
      <c r="I38" s="108">
        <v>0</v>
      </c>
      <c r="J38" s="108">
        <v>400029</v>
      </c>
      <c r="K38" s="129" t="str">
        <f>VLOOKUP(J38,[2]Data!$A:$E,5,FALSE)</f>
        <v>살짝 탄 귀부인 코케시 과자</v>
      </c>
      <c r="L38" s="108">
        <v>5</v>
      </c>
      <c r="M38" s="108">
        <v>400049</v>
      </c>
      <c r="N38" s="129" t="str">
        <f>VLOOKUP(M38,[2]Data!$A:$E,5,FALSE)</f>
        <v>염가형 손지도</v>
      </c>
      <c r="O38" s="108">
        <v>5</v>
      </c>
      <c r="P38" s="108">
        <v>400253</v>
      </c>
      <c r="Q38" s="129" t="str">
        <f>VLOOKUP(P38,[2]Data!$A:$E,5,FALSE)</f>
        <v>구형 스냅숏 카메라</v>
      </c>
      <c r="R38" s="108">
        <v>2</v>
      </c>
      <c r="S38" s="114">
        <v>401013</v>
      </c>
      <c r="T38" s="129" t="str">
        <f>VLOOKUP(S38,[2]Data!$A:$E,5,FALSE)</f>
        <v>오렌지</v>
      </c>
      <c r="U38" s="114">
        <v>3</v>
      </c>
      <c r="V38" s="108">
        <v>5000</v>
      </c>
    </row>
    <row r="39" spans="1:22" x14ac:dyDescent="0.3">
      <c r="A39" s="114">
        <v>100038</v>
      </c>
      <c r="B39" s="134"/>
      <c r="C39" s="134"/>
      <c r="D39" s="138"/>
      <c r="E39" s="138"/>
      <c r="F39" s="134"/>
      <c r="G39" s="134"/>
      <c r="H39" s="134"/>
      <c r="I39" s="114">
        <v>0</v>
      </c>
      <c r="J39" s="114">
        <v>0</v>
      </c>
      <c r="K39" s="134"/>
      <c r="L39" s="114">
        <v>0</v>
      </c>
      <c r="M39" s="114">
        <v>0</v>
      </c>
      <c r="N39" s="134"/>
      <c r="O39" s="114">
        <v>0</v>
      </c>
      <c r="P39" s="114">
        <v>0</v>
      </c>
      <c r="Q39" s="134"/>
      <c r="R39" s="114">
        <v>0</v>
      </c>
      <c r="S39" s="114">
        <v>0</v>
      </c>
      <c r="T39" s="134"/>
      <c r="U39" s="114">
        <v>0</v>
      </c>
      <c r="V39" s="114">
        <v>0</v>
      </c>
    </row>
    <row r="40" spans="1:22" x14ac:dyDescent="0.3">
      <c r="A40" s="114">
        <v>100039</v>
      </c>
      <c r="B40" s="114">
        <v>10039</v>
      </c>
      <c r="C40" s="128">
        <v>8</v>
      </c>
      <c r="D40" s="131" t="str">
        <f>VLOOKUP(B40,[1]Data!$A:$B,2,FALSE)</f>
        <v>성실침착 쿠제하시 선생</v>
      </c>
      <c r="E40" s="116" t="s">
        <v>646</v>
      </c>
      <c r="F40" s="108">
        <v>0</v>
      </c>
      <c r="G40" s="129">
        <f>IF(C40=0,0,IF(C40=1,4,IF(C40=2,3,IF(C40=3,1,IF(C40=4,2,IF(C40=5,3,IF(C40=6,4,IF(C40=7,2,IF(C40=8,0,IF(C40=9,1,IF(C40=10,1)))))))))))</f>
        <v>0</v>
      </c>
      <c r="H40" s="108">
        <v>0</v>
      </c>
      <c r="I40" s="108">
        <v>0</v>
      </c>
      <c r="J40" s="108">
        <v>400001</v>
      </c>
      <c r="K40" s="129" t="str">
        <f>VLOOKUP(J40,[2]Data!$A:$E,5,FALSE)</f>
        <v>낡은 갸우뚱한 고양이 사진</v>
      </c>
      <c r="L40" s="108">
        <v>5</v>
      </c>
      <c r="M40" s="108">
        <v>400033</v>
      </c>
      <c r="N40" s="129" t="str">
        <f>VLOOKUP(M40,[2]Data!$A:$E,5,FALSE)</f>
        <v>부스러진 장난꾸러기 코케시 과자 더미</v>
      </c>
      <c r="O40" s="108">
        <v>5</v>
      </c>
      <c r="P40" s="108">
        <v>400257</v>
      </c>
      <c r="Q40" s="129" t="str">
        <f>VLOOKUP(P40,[2]Data!$A:$E,5,FALSE)</f>
        <v>낡은 볼과 배트</v>
      </c>
      <c r="R40" s="108">
        <v>2</v>
      </c>
      <c r="S40" s="114">
        <v>401001</v>
      </c>
      <c r="T40" s="129" t="str">
        <f>VLOOKUP(S40,[2]Data!$A:$E,5,FALSE)</f>
        <v>블루베리</v>
      </c>
      <c r="U40" s="114">
        <v>3</v>
      </c>
      <c r="V40" s="108">
        <v>5000</v>
      </c>
    </row>
    <row r="41" spans="1:22" x14ac:dyDescent="0.3">
      <c r="A41" s="114">
        <v>100040</v>
      </c>
      <c r="B41" s="134"/>
      <c r="C41" s="134"/>
      <c r="D41" s="138"/>
      <c r="E41" s="138"/>
      <c r="F41" s="134"/>
      <c r="G41" s="134"/>
      <c r="H41" s="134"/>
      <c r="I41" s="114">
        <v>0</v>
      </c>
      <c r="J41" s="114">
        <v>0</v>
      </c>
      <c r="K41" s="134"/>
      <c r="L41" s="114">
        <v>0</v>
      </c>
      <c r="M41" s="114">
        <v>0</v>
      </c>
      <c r="N41" s="134"/>
      <c r="O41" s="114">
        <v>0</v>
      </c>
      <c r="P41" s="114">
        <v>0</v>
      </c>
      <c r="Q41" s="134"/>
      <c r="R41" s="114">
        <v>0</v>
      </c>
      <c r="S41" s="114">
        <v>0</v>
      </c>
      <c r="T41" s="134"/>
      <c r="U41" s="114">
        <v>0</v>
      </c>
      <c r="V41" s="114">
        <v>0</v>
      </c>
    </row>
    <row r="42" spans="1:22" x14ac:dyDescent="0.3">
      <c r="A42" s="114">
        <v>100041</v>
      </c>
      <c r="B42" s="114">
        <v>10041</v>
      </c>
      <c r="C42" s="128">
        <v>0</v>
      </c>
      <c r="D42" s="131" t="str">
        <f>VLOOKUP(B42,[1]Data!$A:$B,2,FALSE)</f>
        <v>지구력 일등 시노부</v>
      </c>
      <c r="E42" s="116" t="s">
        <v>646</v>
      </c>
      <c r="F42" s="108">
        <v>0</v>
      </c>
      <c r="G42" s="129">
        <f>IF(C42=0,0,IF(C42=1,4,IF(C42=2,3,IF(C42=3,1,IF(C42=4,2,IF(C42=5,3,IF(C42=6,4,IF(C42=7,2,IF(C42=8,0,IF(C42=9,1,IF(C42=10,1)))))))))))</f>
        <v>0</v>
      </c>
      <c r="H42" s="108">
        <v>4</v>
      </c>
      <c r="I42" s="108">
        <v>0</v>
      </c>
      <c r="J42" s="108">
        <v>400006</v>
      </c>
      <c r="K42" s="129" t="str">
        <f>VLOOKUP(J42,[2]Data!$A:$E,5,FALSE)</f>
        <v>회색 고양이 사진</v>
      </c>
      <c r="L42" s="114">
        <v>20</v>
      </c>
      <c r="M42" s="114">
        <v>400003</v>
      </c>
      <c r="N42" s="129" t="str">
        <f>VLOOKUP(M42,[2]Data!$A:$E,5,FALSE)</f>
        <v>반짝이는 갸우뚱한 고양이 사진</v>
      </c>
      <c r="O42" s="114">
        <v>10</v>
      </c>
      <c r="P42" s="114">
        <v>400227</v>
      </c>
      <c r="Q42" s="129" t="str">
        <f>VLOOKUP(P42,[2]Data!$A:$E,5,FALSE)</f>
        <v>반짝이는 검은 고양이 사진</v>
      </c>
      <c r="R42" s="114">
        <v>5</v>
      </c>
      <c r="S42" s="114">
        <v>401002</v>
      </c>
      <c r="T42" s="129" t="str">
        <f>VLOOKUP(S42,[2]Data!$A:$E,5,FALSE)</f>
        <v>블루베리 묶음</v>
      </c>
      <c r="U42" s="114">
        <v>8</v>
      </c>
      <c r="V42" s="108">
        <v>25000</v>
      </c>
    </row>
    <row r="43" spans="1:22" x14ac:dyDescent="0.3">
      <c r="A43" s="114">
        <v>100042</v>
      </c>
      <c r="B43" s="137"/>
      <c r="C43" s="134"/>
      <c r="D43" s="138"/>
      <c r="E43" s="138"/>
      <c r="F43" s="138"/>
      <c r="G43" s="134"/>
      <c r="H43" s="134"/>
      <c r="I43" s="114">
        <v>0</v>
      </c>
      <c r="J43" s="114">
        <v>0</v>
      </c>
      <c r="K43" s="134"/>
      <c r="L43" s="114">
        <v>0</v>
      </c>
      <c r="M43" s="114">
        <v>0</v>
      </c>
      <c r="N43" s="134"/>
      <c r="O43" s="114">
        <v>0</v>
      </c>
      <c r="P43" s="114">
        <v>0</v>
      </c>
      <c r="Q43" s="134"/>
      <c r="R43" s="114">
        <v>0</v>
      </c>
      <c r="S43" s="114">
        <v>0</v>
      </c>
      <c r="T43" s="134"/>
      <c r="U43" s="114">
        <v>0</v>
      </c>
      <c r="V43" s="114">
        <v>0</v>
      </c>
    </row>
    <row r="44" spans="1:22" x14ac:dyDescent="0.3">
      <c r="A44" s="114">
        <v>100043</v>
      </c>
      <c r="B44" s="123">
        <f>A44-90000</f>
        <v>10043</v>
      </c>
      <c r="C44" s="128">
        <v>1</v>
      </c>
      <c r="D44" s="131" t="str">
        <f>VLOOKUP(B44,[1]Data!$A:$B,2,FALSE)</f>
        <v>저질체력 앨리스</v>
      </c>
      <c r="E44" s="116" t="s">
        <v>646</v>
      </c>
      <c r="F44" s="116">
        <v>0</v>
      </c>
      <c r="G44" s="129">
        <f>IF(C44=0,0,IF(C44=1,4,IF(C44=2,3,IF(C44=3,1,IF(C44=4,2,IF(C44=5,3,IF(C44=6,4,IF(C44=7,2,IF(C44=8,0,IF(C44=9,1,IF(C44=10,1)))))))))))</f>
        <v>4</v>
      </c>
      <c r="H44" s="108">
        <v>4</v>
      </c>
      <c r="I44" s="108">
        <v>0</v>
      </c>
      <c r="J44" s="108">
        <v>400030</v>
      </c>
      <c r="K44" s="129" t="str">
        <f>VLOOKUP(J44,[2]Data!$A:$E,5,FALSE)</f>
        <v>귀부인 코케시 과자</v>
      </c>
      <c r="L44" s="114">
        <v>20</v>
      </c>
      <c r="M44" s="114">
        <v>400019</v>
      </c>
      <c r="N44" s="129" t="str">
        <f>VLOOKUP(M44,[2]Data!$A:$E,5,FALSE)</f>
        <v>잘 구워진 장난꾸러기 코케시 과자</v>
      </c>
      <c r="O44" s="114">
        <v>10</v>
      </c>
      <c r="P44" s="114">
        <v>400231</v>
      </c>
      <c r="Q44" s="129" t="str">
        <f>VLOOKUP(P44,[2]Data!$A:$E,5,FALSE)</f>
        <v>잘 구워진 골목대장 코케시 과자</v>
      </c>
      <c r="R44" s="114">
        <v>5</v>
      </c>
      <c r="S44" s="114">
        <v>401005</v>
      </c>
      <c r="T44" s="129" t="str">
        <f>VLOOKUP(S44,[2]Data!$A:$E,5,FALSE)</f>
        <v>체리 묶음</v>
      </c>
      <c r="U44" s="114">
        <v>8</v>
      </c>
      <c r="V44" s="108">
        <v>25000</v>
      </c>
    </row>
    <row r="45" spans="1:22" x14ac:dyDescent="0.3">
      <c r="A45" s="114">
        <v>100044</v>
      </c>
      <c r="B45" s="137"/>
      <c r="C45" s="134"/>
      <c r="D45" s="138"/>
      <c r="E45" s="138"/>
      <c r="F45" s="138"/>
      <c r="G45" s="134"/>
      <c r="H45" s="134"/>
      <c r="I45" s="114">
        <v>0</v>
      </c>
      <c r="J45" s="114">
        <v>0</v>
      </c>
      <c r="K45" s="134"/>
      <c r="L45" s="114">
        <v>0</v>
      </c>
      <c r="M45" s="114">
        <v>0</v>
      </c>
      <c r="N45" s="134"/>
      <c r="O45" s="114">
        <v>0</v>
      </c>
      <c r="P45" s="114">
        <v>0</v>
      </c>
      <c r="Q45" s="134"/>
      <c r="R45" s="114">
        <v>0</v>
      </c>
      <c r="S45" s="114">
        <v>0</v>
      </c>
      <c r="T45" s="134"/>
      <c r="U45" s="114">
        <v>0</v>
      </c>
      <c r="V45" s="114">
        <v>0</v>
      </c>
    </row>
    <row r="46" spans="1:22" x14ac:dyDescent="0.3">
      <c r="A46" s="114">
        <v>100045</v>
      </c>
      <c r="B46" s="114">
        <v>10045</v>
      </c>
      <c r="C46" s="128">
        <v>2</v>
      </c>
      <c r="D46" s="131" t="str">
        <f>VLOOKUP(B46,[1]Data!$A:$B,2,FALSE)</f>
        <v>움직이고 싶지 않아 아야</v>
      </c>
      <c r="E46" s="116" t="s">
        <v>646</v>
      </c>
      <c r="F46" s="116">
        <v>0</v>
      </c>
      <c r="G46" s="129">
        <f>IF(C46=0,0,IF(C46=1,4,IF(C46=2,3,IF(C46=3,1,IF(C46=4,2,IF(C46=5,3,IF(C46=6,4,IF(C46=7,2,IF(C46=8,0,IF(C46=9,1,IF(C46=10,1)))))))))))</f>
        <v>3</v>
      </c>
      <c r="H46" s="108">
        <v>4</v>
      </c>
      <c r="I46" s="108">
        <v>0</v>
      </c>
      <c r="J46" s="114">
        <v>400038</v>
      </c>
      <c r="K46" s="129" t="str">
        <f>VLOOKUP(J46,[2]Data!$A:$E,5,FALSE)</f>
        <v>여자아이 코케시 과자 더미</v>
      </c>
      <c r="L46" s="114">
        <v>20</v>
      </c>
      <c r="M46" s="114">
        <v>400035</v>
      </c>
      <c r="N46" s="129" t="str">
        <f>VLOOKUP(M46,[2]Data!$A:$E,5,FALSE)</f>
        <v>깨가 섞인 장난꾸러기 코케시 과자 더미</v>
      </c>
      <c r="O46" s="114">
        <v>10</v>
      </c>
      <c r="P46" s="114">
        <v>400235</v>
      </c>
      <c r="Q46" s="129" t="str">
        <f>VLOOKUP(P46,[2]Data!$A:$E,5,FALSE)</f>
        <v>깨가 섞인 골목대장 코케시 과자 더미</v>
      </c>
      <c r="R46" s="114">
        <v>5</v>
      </c>
      <c r="S46" s="114">
        <v>401008</v>
      </c>
      <c r="T46" s="129" t="str">
        <f>VLOOKUP(S46,[2]Data!$A:$E,5,FALSE)</f>
        <v>포도 묶음</v>
      </c>
      <c r="U46" s="114">
        <v>8</v>
      </c>
      <c r="V46" s="108">
        <v>25000</v>
      </c>
    </row>
    <row r="47" spans="1:22" x14ac:dyDescent="0.3">
      <c r="A47" s="114">
        <v>100046</v>
      </c>
      <c r="B47" s="134"/>
      <c r="C47" s="134"/>
      <c r="D47" s="138"/>
      <c r="E47" s="138"/>
      <c r="F47" s="138"/>
      <c r="G47" s="134"/>
      <c r="H47" s="134"/>
      <c r="I47" s="114">
        <v>0</v>
      </c>
      <c r="J47" s="114">
        <v>0</v>
      </c>
      <c r="K47" s="134"/>
      <c r="L47" s="114">
        <v>0</v>
      </c>
      <c r="M47" s="114">
        <v>0</v>
      </c>
      <c r="N47" s="134"/>
      <c r="O47" s="114">
        <v>0</v>
      </c>
      <c r="P47" s="114">
        <v>0</v>
      </c>
      <c r="Q47" s="134"/>
      <c r="R47" s="114">
        <v>0</v>
      </c>
      <c r="S47" s="114">
        <v>0</v>
      </c>
      <c r="T47" s="134"/>
      <c r="U47" s="114">
        <v>0</v>
      </c>
      <c r="V47" s="114">
        <v>0</v>
      </c>
    </row>
    <row r="48" spans="1:22" x14ac:dyDescent="0.3">
      <c r="A48" s="114">
        <v>100047</v>
      </c>
      <c r="B48" s="124">
        <v>10047</v>
      </c>
      <c r="C48" s="128">
        <v>3</v>
      </c>
      <c r="D48" s="131" t="str">
        <f>VLOOKUP(B48,[1]Data!$A:$B,2,FALSE)</f>
        <v>체육시간의 히어로 요우코</v>
      </c>
      <c r="E48" s="116" t="s">
        <v>646</v>
      </c>
      <c r="F48" s="116">
        <v>0</v>
      </c>
      <c r="G48" s="129">
        <f>IF(C48=0,0,IF(C48=1,4,IF(C48=2,3,IF(C48=3,1,IF(C48=4,2,IF(C48=5,3,IF(C48=6,4,IF(C48=7,2,IF(C48=8,0,IF(C48=9,1,IF(C48=10,1)))))))))))</f>
        <v>1</v>
      </c>
      <c r="H48" s="108">
        <v>4</v>
      </c>
      <c r="I48" s="108">
        <v>0</v>
      </c>
      <c r="J48" s="115">
        <v>400054</v>
      </c>
      <c r="K48" s="129" t="str">
        <f>VLOOKUP(J48,[2]Data!$A:$E,5,FALSE)</f>
        <v>여행용 팜플렛</v>
      </c>
      <c r="L48" s="115">
        <v>20</v>
      </c>
      <c r="M48" s="115">
        <v>400051</v>
      </c>
      <c r="N48" s="129" t="str">
        <f>VLOOKUP(M48,[2]Data!$A:$E,5,FALSE)</f>
        <v>정교한 손지도</v>
      </c>
      <c r="O48" s="115">
        <v>10</v>
      </c>
      <c r="P48" s="115">
        <v>400239</v>
      </c>
      <c r="Q48" s="129" t="str">
        <f>VLOOKUP(P48,[2]Data!$A:$E,5,FALSE)</f>
        <v>신상품 캐리어</v>
      </c>
      <c r="R48" s="115">
        <v>5</v>
      </c>
      <c r="S48" s="115">
        <v>401011</v>
      </c>
      <c r="T48" s="129" t="str">
        <f>VLOOKUP(S48,[2]Data!$A:$E,5,FALSE)</f>
        <v>멜론 묶음</v>
      </c>
      <c r="U48" s="114">
        <v>8</v>
      </c>
      <c r="V48" s="108">
        <v>25000</v>
      </c>
    </row>
    <row r="49" spans="1:22" x14ac:dyDescent="0.3">
      <c r="A49" s="114">
        <v>100048</v>
      </c>
      <c r="B49" s="134"/>
      <c r="C49" s="134"/>
      <c r="D49" s="138"/>
      <c r="E49" s="138"/>
      <c r="F49" s="138"/>
      <c r="G49" s="134"/>
      <c r="H49" s="134"/>
      <c r="I49" s="114">
        <v>0</v>
      </c>
      <c r="J49" s="115">
        <v>0</v>
      </c>
      <c r="K49" s="134"/>
      <c r="L49" s="115">
        <v>0</v>
      </c>
      <c r="M49" s="115">
        <v>0</v>
      </c>
      <c r="N49" s="134"/>
      <c r="O49" s="115">
        <v>0</v>
      </c>
      <c r="P49" s="115">
        <v>0</v>
      </c>
      <c r="Q49" s="134"/>
      <c r="R49" s="115">
        <v>0</v>
      </c>
      <c r="S49" s="115">
        <v>0</v>
      </c>
      <c r="T49" s="134"/>
      <c r="U49" s="114">
        <v>0</v>
      </c>
      <c r="V49" s="114">
        <v>0</v>
      </c>
    </row>
    <row r="50" spans="1:22" x14ac:dyDescent="0.3">
      <c r="A50" s="114">
        <v>100049</v>
      </c>
      <c r="B50" s="114">
        <v>10049</v>
      </c>
      <c r="C50" s="128">
        <v>4</v>
      </c>
      <c r="D50" s="131" t="str">
        <f>VLOOKUP(B50,[1]Data!$A:$B,2,FALSE)</f>
        <v>받아봐 카렌</v>
      </c>
      <c r="E50" s="116" t="s">
        <v>646</v>
      </c>
      <c r="F50" s="116">
        <v>0</v>
      </c>
      <c r="G50" s="129">
        <f>IF(C50=0,0,IF(C50=1,4,IF(C50=2,3,IF(C50=3,1,IF(C50=4,2,IF(C50=5,3,IF(C50=6,4,IF(C50=7,2,IF(C50=8,0,IF(C50=9,1,IF(C50=10,1)))))))))))</f>
        <v>2</v>
      </c>
      <c r="H50" s="108">
        <v>4</v>
      </c>
      <c r="I50" s="108">
        <v>0</v>
      </c>
      <c r="J50" s="114">
        <v>400097</v>
      </c>
      <c r="K50" s="129" t="str">
        <f>VLOOKUP(J50,[2]Data!$A:$E,5,FALSE)</f>
        <v>너덜너덜한 A 학급 신문</v>
      </c>
      <c r="L50" s="114">
        <v>20</v>
      </c>
      <c r="M50" s="114">
        <v>400067</v>
      </c>
      <c r="N50" s="129" t="str">
        <f>VLOOKUP(M50,[2]Data!$A:$E,5,FALSE)</f>
        <v>생글생글한 금빛 단발</v>
      </c>
      <c r="O50" s="114">
        <v>10</v>
      </c>
      <c r="P50" s="114">
        <v>400243</v>
      </c>
      <c r="Q50" s="129" t="str">
        <f>VLOOKUP(P50,[2]Data!$A:$E,5,FALSE)</f>
        <v>생글생글한 금빛 아프로</v>
      </c>
      <c r="R50" s="114">
        <v>5</v>
      </c>
      <c r="S50" s="114">
        <v>401014</v>
      </c>
      <c r="T50" s="129" t="str">
        <f>VLOOKUP(S50,[2]Data!$A:$E,5,FALSE)</f>
        <v>오렌지 묶음</v>
      </c>
      <c r="U50" s="114">
        <v>8</v>
      </c>
      <c r="V50" s="108">
        <v>25000</v>
      </c>
    </row>
    <row r="51" spans="1:22" x14ac:dyDescent="0.3">
      <c r="A51" s="114">
        <v>100050</v>
      </c>
      <c r="B51" s="134"/>
      <c r="C51" s="134"/>
      <c r="D51" s="138"/>
      <c r="E51" s="138"/>
      <c r="F51" s="138"/>
      <c r="G51" s="134"/>
      <c r="H51" s="134"/>
      <c r="I51" s="114">
        <v>0</v>
      </c>
      <c r="J51" s="124">
        <v>0</v>
      </c>
      <c r="K51" s="134"/>
      <c r="L51" s="124">
        <v>0</v>
      </c>
      <c r="M51" s="124">
        <v>0</v>
      </c>
      <c r="N51" s="134"/>
      <c r="O51" s="124">
        <v>0</v>
      </c>
      <c r="P51" s="124">
        <v>0</v>
      </c>
      <c r="Q51" s="134"/>
      <c r="R51" s="124">
        <v>0</v>
      </c>
      <c r="S51" s="114">
        <v>0</v>
      </c>
      <c r="T51" s="134"/>
      <c r="U51" s="114">
        <v>0</v>
      </c>
      <c r="V51" s="114">
        <v>0</v>
      </c>
    </row>
    <row r="52" spans="1:22" x14ac:dyDescent="0.3">
      <c r="A52" s="114">
        <v>100051</v>
      </c>
      <c r="B52" s="114">
        <v>10051</v>
      </c>
      <c r="C52" s="128">
        <v>5</v>
      </c>
      <c r="D52" s="131" t="str">
        <f>VLOOKUP(B52,[1]Data!$A:$B,2,FALSE)</f>
        <v>그래도 테니스 부원 호노카</v>
      </c>
      <c r="E52" s="116" t="s">
        <v>646</v>
      </c>
      <c r="F52" s="116">
        <v>0</v>
      </c>
      <c r="G52" s="129">
        <f>IF(C52=0,0,IF(C52=1,4,IF(C52=2,3,IF(C52=3,1,IF(C52=4,2,IF(C52=5,3,IF(C52=6,4,IF(C52=7,2,IF(C52=8,0,IF(C52=9,1,IF(C52=10,1)))))))))))</f>
        <v>3</v>
      </c>
      <c r="H52" s="108">
        <v>4</v>
      </c>
      <c r="I52" s="108">
        <v>0</v>
      </c>
      <c r="J52" s="114">
        <v>400206</v>
      </c>
      <c r="K52" s="129" t="str">
        <f>VLOOKUP(J52,[2]Data!$A:$E,5,FALSE)</f>
        <v>평범한 치마</v>
      </c>
      <c r="L52" s="114">
        <v>20</v>
      </c>
      <c r="M52" s="114">
        <v>400119</v>
      </c>
      <c r="N52" s="129" t="str">
        <f>VLOOKUP(M52,[2]Data!$A:$E,5,FALSE)</f>
        <v>신형 RF 카메라</v>
      </c>
      <c r="O52" s="114">
        <v>10</v>
      </c>
      <c r="P52" s="114">
        <v>400235</v>
      </c>
      <c r="Q52" s="129" t="str">
        <f>VLOOKUP(P52,[2]Data!$A:$E,5,FALSE)</f>
        <v>깨가 섞인 골목대장 코케시 과자 더미</v>
      </c>
      <c r="R52" s="114">
        <v>5</v>
      </c>
      <c r="S52" s="114">
        <v>401008</v>
      </c>
      <c r="T52" s="129" t="str">
        <f>VLOOKUP(S52,[2]Data!$A:$E,5,FALSE)</f>
        <v>포도 묶음</v>
      </c>
      <c r="U52" s="114">
        <v>8</v>
      </c>
      <c r="V52" s="108">
        <v>25000</v>
      </c>
    </row>
    <row r="53" spans="1:22" x14ac:dyDescent="0.3">
      <c r="A53" s="114">
        <v>100052</v>
      </c>
      <c r="B53" s="134"/>
      <c r="C53" s="134"/>
      <c r="D53" s="138"/>
      <c r="E53" s="138"/>
      <c r="F53" s="138"/>
      <c r="G53" s="134"/>
      <c r="H53" s="134"/>
      <c r="I53" s="114">
        <v>0</v>
      </c>
      <c r="J53" s="114">
        <v>0</v>
      </c>
      <c r="K53" s="134"/>
      <c r="L53" s="114">
        <v>0</v>
      </c>
      <c r="M53" s="114">
        <v>0</v>
      </c>
      <c r="N53" s="134"/>
      <c r="O53" s="115">
        <v>0</v>
      </c>
      <c r="P53" s="115">
        <v>0</v>
      </c>
      <c r="Q53" s="134"/>
      <c r="R53" s="115">
        <v>0</v>
      </c>
      <c r="S53" s="115">
        <v>0</v>
      </c>
      <c r="T53" s="134"/>
      <c r="U53" s="114">
        <v>0</v>
      </c>
      <c r="V53" s="114">
        <v>0</v>
      </c>
    </row>
    <row r="54" spans="1:22" x14ac:dyDescent="0.3">
      <c r="A54" s="114">
        <v>100053</v>
      </c>
      <c r="B54" s="114">
        <v>10053</v>
      </c>
      <c r="C54" s="128">
        <v>7</v>
      </c>
      <c r="D54" s="131" t="str">
        <f>VLOOKUP(B54,[1]Data!$A:$B,2,FALSE)</f>
        <v>빛나는 추억 카라스마 선생</v>
      </c>
      <c r="E54" s="116" t="s">
        <v>646</v>
      </c>
      <c r="F54" s="116">
        <v>0</v>
      </c>
      <c r="G54" s="129">
        <f>IF(C54=0,0,IF(C54=1,4,IF(C54=2,3,IF(C54=3,1,IF(C54=4,2,IF(C54=5,3,IF(C54=6,4,IF(C54=7,2,IF(C54=8,0,IF(C54=9,1,IF(C54=10,1)))))))))))</f>
        <v>2</v>
      </c>
      <c r="H54" s="108">
        <v>4</v>
      </c>
      <c r="I54" s="108">
        <v>0</v>
      </c>
      <c r="J54" s="114">
        <v>400109</v>
      </c>
      <c r="K54" s="129" t="str">
        <f>VLOOKUP(J54,[2]Data!$A:$E,5,FALSE)</f>
        <v>너덜너덜한 D 학급 신문</v>
      </c>
      <c r="L54" s="115">
        <v>40</v>
      </c>
      <c r="M54" s="114">
        <v>400118</v>
      </c>
      <c r="N54" s="129" t="str">
        <f>VLOOKUP(M54,[2]Data!$A:$E,5,FALSE)</f>
        <v>보급형 RF 카메라</v>
      </c>
      <c r="O54" s="115">
        <v>15</v>
      </c>
      <c r="P54" s="115">
        <v>400143</v>
      </c>
      <c r="Q54" s="129" t="str">
        <f>VLOOKUP(P54,[2]Data!$A:$E,5,FALSE)</f>
        <v>새 뜀틀</v>
      </c>
      <c r="R54" s="115">
        <v>10</v>
      </c>
      <c r="S54" s="115">
        <v>401014</v>
      </c>
      <c r="T54" s="129" t="str">
        <f>VLOOKUP(S54,[2]Data!$A:$E,5,FALSE)</f>
        <v>오렌지 묶음</v>
      </c>
      <c r="U54" s="114">
        <v>8</v>
      </c>
      <c r="V54" s="108">
        <v>25000</v>
      </c>
    </row>
    <row r="55" spans="1:22" x14ac:dyDescent="0.3">
      <c r="A55" s="114">
        <v>100054</v>
      </c>
      <c r="B55" s="134"/>
      <c r="C55" s="134"/>
      <c r="D55" s="138"/>
      <c r="E55" s="138"/>
      <c r="F55" s="138"/>
      <c r="G55" s="134"/>
      <c r="H55" s="134"/>
      <c r="I55" s="114">
        <v>0</v>
      </c>
      <c r="J55" s="114">
        <v>0</v>
      </c>
      <c r="K55" s="134"/>
      <c r="L55" s="115">
        <v>0</v>
      </c>
      <c r="M55" s="114">
        <v>0</v>
      </c>
      <c r="N55" s="134"/>
      <c r="O55" s="115">
        <v>0</v>
      </c>
      <c r="P55" s="114">
        <v>0</v>
      </c>
      <c r="Q55" s="134"/>
      <c r="R55" s="114">
        <v>0</v>
      </c>
      <c r="S55" s="115">
        <v>0</v>
      </c>
      <c r="T55" s="134"/>
      <c r="U55" s="114">
        <v>0</v>
      </c>
      <c r="V55" s="114">
        <v>0</v>
      </c>
    </row>
    <row r="56" spans="1:22" x14ac:dyDescent="0.3">
      <c r="A56" s="114">
        <v>100055</v>
      </c>
      <c r="B56" s="114">
        <v>10055</v>
      </c>
      <c r="C56" s="128">
        <v>8</v>
      </c>
      <c r="D56" s="131" t="str">
        <f>VLOOKUP(B56,[1]Data!$A:$B,2,FALSE)</f>
        <v>고교의 추억 쿠제하시 선생</v>
      </c>
      <c r="E56" s="116" t="s">
        <v>646</v>
      </c>
      <c r="F56" s="116">
        <v>0</v>
      </c>
      <c r="G56" s="129">
        <f>IF(C56=0,0,IF(C56=1,4,IF(C56=2,3,IF(C56=3,1,IF(C56=4,2,IF(C56=5,3,IF(C56=6,4,IF(C56=7,2,IF(C56=8,0,IF(C56=9,1,IF(C56=10,1)))))))))))</f>
        <v>0</v>
      </c>
      <c r="H56" s="108">
        <v>4</v>
      </c>
      <c r="I56" s="108">
        <v>0</v>
      </c>
      <c r="J56" s="114">
        <v>400097</v>
      </c>
      <c r="K56" s="129" t="str">
        <f>VLOOKUP(J56,[2]Data!$A:$E,5,FALSE)</f>
        <v>너덜너덜한 A 학급 신문</v>
      </c>
      <c r="L56" s="114">
        <v>40</v>
      </c>
      <c r="M56" s="114">
        <v>400106</v>
      </c>
      <c r="N56" s="129" t="str">
        <f>VLOOKUP(M56,[2]Data!$A:$E,5,FALSE)</f>
        <v>C 학급 신문</v>
      </c>
      <c r="O56" s="114">
        <v>15</v>
      </c>
      <c r="P56" s="114">
        <v>400123</v>
      </c>
      <c r="Q56" s="129" t="str">
        <f>VLOOKUP(P56,[2]Data!$A:$E,5,FALSE)</f>
        <v>신형 파노라마 카메라</v>
      </c>
      <c r="R56" s="114">
        <v>10</v>
      </c>
      <c r="S56" s="114">
        <v>401002</v>
      </c>
      <c r="T56" s="129" t="str">
        <f>VLOOKUP(S56,[2]Data!$A:$E,5,FALSE)</f>
        <v>블루베리 묶음</v>
      </c>
      <c r="U56" s="114">
        <v>8</v>
      </c>
      <c r="V56" s="108">
        <v>25000</v>
      </c>
    </row>
    <row r="57" spans="1:22" x14ac:dyDescent="0.3">
      <c r="A57" s="114">
        <v>100056</v>
      </c>
      <c r="B57" s="137"/>
      <c r="C57" s="134"/>
      <c r="D57" s="138"/>
      <c r="E57" s="138"/>
      <c r="F57" s="138"/>
      <c r="G57" s="134"/>
      <c r="H57" s="134"/>
      <c r="I57" s="114">
        <v>0</v>
      </c>
      <c r="J57" s="115">
        <v>0</v>
      </c>
      <c r="K57" s="134"/>
      <c r="L57" s="115">
        <v>0</v>
      </c>
      <c r="M57" s="115">
        <v>0</v>
      </c>
      <c r="N57" s="134"/>
      <c r="O57" s="115">
        <v>0</v>
      </c>
      <c r="P57" s="115">
        <v>0</v>
      </c>
      <c r="Q57" s="134"/>
      <c r="R57" s="115">
        <v>0</v>
      </c>
      <c r="S57" s="115">
        <v>0</v>
      </c>
      <c r="T57" s="134"/>
      <c r="U57" s="114">
        <v>0</v>
      </c>
      <c r="V57" s="114">
        <v>0</v>
      </c>
    </row>
    <row r="58" spans="1:22" x14ac:dyDescent="0.3">
      <c r="A58" s="114">
        <v>100057</v>
      </c>
      <c r="B58" s="114">
        <v>10057</v>
      </c>
      <c r="C58" s="128">
        <v>0</v>
      </c>
      <c r="D58" s="131" t="str">
        <f>VLOOKUP(B58,[1]Data!$A:$B,2,FALSE)</f>
        <v>파티시엘 시노부</v>
      </c>
      <c r="E58" s="116" t="s">
        <v>646</v>
      </c>
      <c r="F58" s="116">
        <v>0</v>
      </c>
      <c r="G58" s="129">
        <f>IF(C58=0,0,IF(C58=1,4,IF(C58=2,3,IF(C58=3,1,IF(C58=4,2,IF(C58=5,3,IF(C58=6,4,IF(C58=7,2,IF(C58=8,0,IF(C58=9,1,IF(C58=10,1)))))))))))</f>
        <v>0</v>
      </c>
      <c r="H58" s="108">
        <v>2</v>
      </c>
      <c r="I58" s="108">
        <v>0</v>
      </c>
      <c r="J58" s="114">
        <v>400082</v>
      </c>
      <c r="K58" s="129" t="str">
        <f>VLOOKUP(J58,[2]Data!$A:$E,5,FALSE)</f>
        <v>가전제품 설문지</v>
      </c>
      <c r="L58" s="114">
        <v>8</v>
      </c>
      <c r="M58" s="114">
        <v>400087</v>
      </c>
      <c r="N58" s="129" t="str">
        <f>VLOOKUP(M58,[2]Data!$A:$E,5,FALSE)</f>
        <v>상세한 음료수 설문지</v>
      </c>
      <c r="O58" s="114">
        <v>5</v>
      </c>
      <c r="P58" s="114">
        <v>400226</v>
      </c>
      <c r="Q58" s="129" t="str">
        <f>VLOOKUP(P58,[2]Data!$A:$E,5,FALSE)</f>
        <v>검은 고양이 사진</v>
      </c>
      <c r="R58" s="114">
        <v>3</v>
      </c>
      <c r="S58" s="114">
        <v>401002</v>
      </c>
      <c r="T58" s="129" t="str">
        <f>VLOOKUP(S58,[2]Data!$A:$E,5,FALSE)</f>
        <v>블루베리 묶음</v>
      </c>
      <c r="U58" s="114">
        <v>5</v>
      </c>
      <c r="V58" s="108">
        <v>10000</v>
      </c>
    </row>
    <row r="59" spans="1:22" x14ac:dyDescent="0.3">
      <c r="A59" s="114">
        <v>100058</v>
      </c>
      <c r="B59" s="134"/>
      <c r="C59" s="134"/>
      <c r="D59" s="138"/>
      <c r="E59" s="138"/>
      <c r="F59" s="134"/>
      <c r="G59" s="134"/>
      <c r="H59" s="134"/>
      <c r="I59" s="114">
        <v>0</v>
      </c>
      <c r="J59" s="114">
        <v>0</v>
      </c>
      <c r="K59" s="134"/>
      <c r="L59" s="114">
        <v>0</v>
      </c>
      <c r="M59" s="114">
        <v>0</v>
      </c>
      <c r="N59" s="134"/>
      <c r="O59" s="114">
        <v>0</v>
      </c>
      <c r="P59" s="114">
        <v>0</v>
      </c>
      <c r="Q59" s="134"/>
      <c r="R59" s="114">
        <v>0</v>
      </c>
      <c r="S59" s="114">
        <v>0</v>
      </c>
      <c r="T59" s="134"/>
      <c r="U59" s="114">
        <v>0</v>
      </c>
      <c r="V59" s="114">
        <v>0</v>
      </c>
    </row>
    <row r="60" spans="1:22" x14ac:dyDescent="0.3">
      <c r="A60" s="114">
        <v>100059</v>
      </c>
      <c r="B60" s="114">
        <v>10059</v>
      </c>
      <c r="C60" s="128">
        <v>1</v>
      </c>
      <c r="D60" s="131" t="str">
        <f>VLOOKUP(B60,[1]Data!$A:$B,2,FALSE)</f>
        <v>파티시엘 엘리스</v>
      </c>
      <c r="E60" s="116" t="s">
        <v>646</v>
      </c>
      <c r="F60" s="108">
        <v>0</v>
      </c>
      <c r="G60" s="129">
        <f>IF(C60=0,0,IF(C60=1,4,IF(C60=2,3,IF(C60=3,1,IF(C60=4,2,IF(C60=5,3,IF(C60=6,4,IF(C60=7,2,IF(C60=8,0,IF(C60=9,1,IF(C60=10,1)))))))))))</f>
        <v>4</v>
      </c>
      <c r="H60" s="108">
        <v>4</v>
      </c>
      <c r="I60" s="108">
        <v>0</v>
      </c>
      <c r="J60" s="114">
        <v>400018</v>
      </c>
      <c r="K60" s="129" t="str">
        <f>VLOOKUP(J60,[2]Data!$A:$E,5,FALSE)</f>
        <v>장난꾸러기 코케시 과자</v>
      </c>
      <c r="L60" s="114">
        <v>20</v>
      </c>
      <c r="M60" s="114">
        <v>400023</v>
      </c>
      <c r="N60" s="129" t="str">
        <f>VLOOKUP(M60,[2]Data!$A:$E,5,FALSE)</f>
        <v>잘 구워진 여자아이 코케시 과자</v>
      </c>
      <c r="O60" s="114">
        <v>10</v>
      </c>
      <c r="P60" s="114">
        <v>400231</v>
      </c>
      <c r="Q60" s="129" t="str">
        <f>VLOOKUP(P60,[2]Data!$A:$E,5,FALSE)</f>
        <v>잘 구워진 골목대장 코케시 과자</v>
      </c>
      <c r="R60" s="114">
        <v>5</v>
      </c>
      <c r="S60" s="114">
        <v>401005</v>
      </c>
      <c r="T60" s="129" t="str">
        <f>VLOOKUP(S60,[2]Data!$A:$E,5,FALSE)</f>
        <v>체리 묶음</v>
      </c>
      <c r="U60" s="114">
        <v>8</v>
      </c>
      <c r="V60" s="108">
        <v>25000</v>
      </c>
    </row>
    <row r="61" spans="1:22" x14ac:dyDescent="0.3">
      <c r="A61" s="114">
        <v>100060</v>
      </c>
      <c r="B61" s="134"/>
      <c r="C61" s="134"/>
      <c r="D61" s="138"/>
      <c r="E61" s="138"/>
      <c r="F61" s="138"/>
      <c r="G61" s="134"/>
      <c r="H61" s="134"/>
      <c r="I61" s="114">
        <v>0</v>
      </c>
      <c r="J61" s="114">
        <v>0</v>
      </c>
      <c r="K61" s="134"/>
      <c r="L61" s="114">
        <v>0</v>
      </c>
      <c r="M61" s="114">
        <v>0</v>
      </c>
      <c r="N61" s="134"/>
      <c r="O61" s="114">
        <v>0</v>
      </c>
      <c r="P61" s="114">
        <v>0</v>
      </c>
      <c r="Q61" s="134"/>
      <c r="R61" s="114">
        <v>0</v>
      </c>
      <c r="S61" s="114">
        <v>0</v>
      </c>
      <c r="T61" s="134"/>
      <c r="U61" s="114">
        <v>0</v>
      </c>
      <c r="V61" s="114">
        <v>0</v>
      </c>
    </row>
    <row r="62" spans="1:22" x14ac:dyDescent="0.3">
      <c r="A62" s="114">
        <v>100061</v>
      </c>
      <c r="B62" s="114">
        <v>10061</v>
      </c>
      <c r="C62" s="128">
        <v>2</v>
      </c>
      <c r="D62" s="131" t="str">
        <f>VLOOKUP(B62,[1]Data!$A:$B,2,FALSE)</f>
        <v>파티시엘 아야</v>
      </c>
      <c r="E62" s="116" t="s">
        <v>646</v>
      </c>
      <c r="F62" s="108">
        <v>0</v>
      </c>
      <c r="G62" s="129">
        <f>IF(C62=0,0,IF(C62=1,4,IF(C62=2,3,IF(C62=3,1,IF(C62=4,2,IF(C62=5,3,IF(C62=6,4,IF(C62=7,2,IF(C62=8,0,IF(C62=9,1,IF(C62=10,1)))))))))))</f>
        <v>3</v>
      </c>
      <c r="H62" s="108">
        <v>2</v>
      </c>
      <c r="I62" s="108">
        <v>0</v>
      </c>
      <c r="J62" s="108">
        <v>400098</v>
      </c>
      <c r="K62" s="129" t="str">
        <f>VLOOKUP(J62,[2]Data!$A:$E,5,FALSE)</f>
        <v>A 학급 신문</v>
      </c>
      <c r="L62" s="114">
        <v>8</v>
      </c>
      <c r="M62" s="108">
        <v>400103</v>
      </c>
      <c r="N62" s="129" t="str">
        <f>VLOOKUP(M62,[2]Data!$A:$E,5,FALSE)</f>
        <v>완성된 B 학급 신문</v>
      </c>
      <c r="O62" s="114">
        <v>5</v>
      </c>
      <c r="P62" s="108">
        <v>400230</v>
      </c>
      <c r="Q62" s="129" t="str">
        <f>VLOOKUP(P62,[2]Data!$A:$E,5,FALSE)</f>
        <v>골목대장 코케시 과자</v>
      </c>
      <c r="R62" s="114">
        <v>3</v>
      </c>
      <c r="S62" s="114">
        <v>401008</v>
      </c>
      <c r="T62" s="129" t="str">
        <f>VLOOKUP(S62,[2]Data!$A:$E,5,FALSE)</f>
        <v>포도 묶음</v>
      </c>
      <c r="U62" s="114">
        <v>5</v>
      </c>
      <c r="V62" s="108">
        <v>10000</v>
      </c>
    </row>
    <row r="63" spans="1:22" x14ac:dyDescent="0.3">
      <c r="A63" s="114">
        <v>100062</v>
      </c>
      <c r="B63" s="137"/>
      <c r="C63" s="134"/>
      <c r="D63" s="138"/>
      <c r="E63" s="138"/>
      <c r="F63" s="138"/>
      <c r="G63" s="134"/>
      <c r="H63" s="134"/>
      <c r="I63" s="114">
        <v>0</v>
      </c>
      <c r="J63" s="114">
        <v>0</v>
      </c>
      <c r="K63" s="134"/>
      <c r="L63" s="114">
        <v>0</v>
      </c>
      <c r="M63" s="114">
        <v>0</v>
      </c>
      <c r="N63" s="134"/>
      <c r="O63" s="114">
        <v>0</v>
      </c>
      <c r="P63" s="114">
        <v>0</v>
      </c>
      <c r="Q63" s="134"/>
      <c r="R63" s="114">
        <v>0</v>
      </c>
      <c r="S63" s="114">
        <v>0</v>
      </c>
      <c r="T63" s="134"/>
      <c r="U63" s="114">
        <v>0</v>
      </c>
      <c r="V63" s="114">
        <v>0</v>
      </c>
    </row>
    <row r="64" spans="1:22" x14ac:dyDescent="0.3">
      <c r="A64" s="114">
        <v>100063</v>
      </c>
      <c r="B64" s="124">
        <v>10063</v>
      </c>
      <c r="C64" s="128">
        <v>3</v>
      </c>
      <c r="D64" s="131" t="str">
        <f>VLOOKUP(B64,[1]Data!$A:$B,2,FALSE)</f>
        <v>파티시엘 요우코</v>
      </c>
      <c r="E64" s="116" t="s">
        <v>646</v>
      </c>
      <c r="F64" s="116">
        <v>0</v>
      </c>
      <c r="G64" s="129">
        <f>IF(C64=0,0,IF(C64=1,4,IF(C64=2,3,IF(C64=3,1,IF(C64=4,2,IF(C64=5,3,IF(C64=6,4,IF(C64=7,2,IF(C64=8,0,IF(C64=9,1,IF(C64=10,1)))))))))))</f>
        <v>1</v>
      </c>
      <c r="H64" s="108">
        <v>2</v>
      </c>
      <c r="I64" s="108">
        <v>0</v>
      </c>
      <c r="J64" s="108">
        <v>400114</v>
      </c>
      <c r="K64" s="129" t="str">
        <f>VLOOKUP(J64,[2]Data!$A:$E,5,FALSE)</f>
        <v>보급형 폴라로이드 카메라</v>
      </c>
      <c r="L64" s="114">
        <v>8</v>
      </c>
      <c r="M64" s="108">
        <v>400119</v>
      </c>
      <c r="N64" s="129" t="str">
        <f>VLOOKUP(M64,[2]Data!$A:$E,5,FALSE)</f>
        <v>신형 RF 카메라</v>
      </c>
      <c r="O64" s="114">
        <v>5</v>
      </c>
      <c r="P64" s="108">
        <v>400234</v>
      </c>
      <c r="Q64" s="129" t="str">
        <f>VLOOKUP(P64,[2]Data!$A:$E,5,FALSE)</f>
        <v>골목대장 코케시 과자 더미</v>
      </c>
      <c r="R64" s="114">
        <v>3</v>
      </c>
      <c r="S64" s="114">
        <v>401011</v>
      </c>
      <c r="T64" s="129" t="str">
        <f>VLOOKUP(S64,[2]Data!$A:$E,5,FALSE)</f>
        <v>멜론 묶음</v>
      </c>
      <c r="U64" s="114">
        <v>5</v>
      </c>
      <c r="V64" s="108">
        <v>10000</v>
      </c>
    </row>
    <row r="65" spans="1:22" x14ac:dyDescent="0.3">
      <c r="A65" s="114">
        <v>100064</v>
      </c>
      <c r="B65" s="134"/>
      <c r="C65" s="134"/>
      <c r="D65" s="138"/>
      <c r="E65" s="138"/>
      <c r="F65" s="138"/>
      <c r="G65" s="134"/>
      <c r="H65" s="134"/>
      <c r="I65" s="114">
        <v>0</v>
      </c>
      <c r="J65" s="114">
        <v>0</v>
      </c>
      <c r="K65" s="134"/>
      <c r="L65" s="114">
        <v>0</v>
      </c>
      <c r="M65" s="114">
        <v>0</v>
      </c>
      <c r="N65" s="134"/>
      <c r="O65" s="114">
        <v>0</v>
      </c>
      <c r="P65" s="114">
        <v>0</v>
      </c>
      <c r="Q65" s="134"/>
      <c r="R65" s="114">
        <v>0</v>
      </c>
      <c r="S65" s="114">
        <v>0</v>
      </c>
      <c r="T65" s="134"/>
      <c r="U65" s="114">
        <v>0</v>
      </c>
      <c r="V65" s="114">
        <v>0</v>
      </c>
    </row>
    <row r="66" spans="1:22" x14ac:dyDescent="0.3">
      <c r="A66" s="114">
        <v>100065</v>
      </c>
      <c r="B66" s="114">
        <v>10065</v>
      </c>
      <c r="C66" s="128">
        <v>4</v>
      </c>
      <c r="D66" s="131" t="str">
        <f>VLOOKUP(B66,[1]Data!$A:$B,2,FALSE)</f>
        <v>파티시엘 카렌</v>
      </c>
      <c r="E66" s="116" t="s">
        <v>646</v>
      </c>
      <c r="F66" s="108">
        <v>0</v>
      </c>
      <c r="G66" s="129">
        <f>IF(C66=0,0,IF(C66=1,4,IF(C66=2,3,IF(C66=3,1,IF(C66=4,2,IF(C66=5,3,IF(C66=6,4,IF(C66=7,2,IF(C66=8,0,IF(C66=9,1,IF(C66=10,1)))))))))))</f>
        <v>2</v>
      </c>
      <c r="H66" s="108">
        <v>2</v>
      </c>
      <c r="I66" s="108">
        <v>0</v>
      </c>
      <c r="J66" s="108">
        <v>400130</v>
      </c>
      <c r="K66" s="129" t="str">
        <f>VLOOKUP(J66,[2]Data!$A:$E,5,FALSE)</f>
        <v>평범한 축구공</v>
      </c>
      <c r="L66" s="115">
        <v>8</v>
      </c>
      <c r="M66" s="108">
        <v>400135</v>
      </c>
      <c r="N66" s="129" t="str">
        <f>VLOOKUP(M66,[2]Data!$A:$E,5,FALSE)</f>
        <v>새 훌라후프</v>
      </c>
      <c r="O66" s="115">
        <v>5</v>
      </c>
      <c r="P66" s="116">
        <v>400238</v>
      </c>
      <c r="Q66" s="129" t="str">
        <f>VLOOKUP(P66,[2]Data!$A:$E,5,FALSE)</f>
        <v>여행용 캐리어</v>
      </c>
      <c r="R66" s="115">
        <v>3</v>
      </c>
      <c r="S66" s="115">
        <v>401014</v>
      </c>
      <c r="T66" s="129" t="str">
        <f>VLOOKUP(S66,[2]Data!$A:$E,5,FALSE)</f>
        <v>오렌지 묶음</v>
      </c>
      <c r="U66" s="114">
        <v>5</v>
      </c>
      <c r="V66" s="108">
        <v>10000</v>
      </c>
    </row>
    <row r="67" spans="1:22" x14ac:dyDescent="0.3">
      <c r="A67" s="114">
        <v>100066</v>
      </c>
      <c r="B67" s="134"/>
      <c r="C67" s="134"/>
      <c r="D67" s="138"/>
      <c r="E67" s="138"/>
      <c r="F67" s="138"/>
      <c r="G67" s="134"/>
      <c r="H67" s="134"/>
      <c r="I67" s="114">
        <v>0</v>
      </c>
      <c r="J67" s="114">
        <v>0</v>
      </c>
      <c r="K67" s="134"/>
      <c r="L67" s="115">
        <v>0</v>
      </c>
      <c r="M67" s="114">
        <v>0</v>
      </c>
      <c r="N67" s="134"/>
      <c r="O67" s="115">
        <v>0</v>
      </c>
      <c r="P67" s="114">
        <v>0</v>
      </c>
      <c r="Q67" s="134"/>
      <c r="R67" s="114">
        <v>0</v>
      </c>
      <c r="S67" s="115">
        <v>0</v>
      </c>
      <c r="T67" s="134"/>
      <c r="U67" s="114">
        <v>0</v>
      </c>
      <c r="V67" s="114">
        <v>0</v>
      </c>
    </row>
    <row r="68" spans="1:22" x14ac:dyDescent="0.3">
      <c r="A68" s="114">
        <v>100067</v>
      </c>
      <c r="B68" s="114">
        <v>10067</v>
      </c>
      <c r="C68" s="128">
        <v>0</v>
      </c>
      <c r="D68" s="131" t="str">
        <f>VLOOKUP(B68,[1]Data!$A:$B,2,FALSE)</f>
        <v>범인은 너다 시노부</v>
      </c>
      <c r="E68" s="116" t="s">
        <v>646</v>
      </c>
      <c r="F68" s="116">
        <v>0</v>
      </c>
      <c r="G68" s="129">
        <f>IF(C68=0,0,IF(C68=1,4,IF(C68=2,3,IF(C68=3,1,IF(C68=4,2,IF(C68=5,3,IF(C68=6,4,IF(C68=7,2,IF(C68=8,0,IF(C68=9,1,IF(C68=10,1)))))))))))</f>
        <v>0</v>
      </c>
      <c r="H68" s="108">
        <v>2</v>
      </c>
      <c r="I68" s="108">
        <v>0</v>
      </c>
      <c r="J68" s="108">
        <v>400082</v>
      </c>
      <c r="K68" s="129" t="str">
        <f>VLOOKUP(J68,[2]Data!$A:$E,5,FALSE)</f>
        <v>가전제품 설문지</v>
      </c>
      <c r="L68" s="114">
        <v>8</v>
      </c>
      <c r="M68" s="108">
        <v>400087</v>
      </c>
      <c r="N68" s="129" t="str">
        <f>VLOOKUP(M68,[2]Data!$A:$E,5,FALSE)</f>
        <v>상세한 음료수 설문지</v>
      </c>
      <c r="O68" s="114">
        <v>5</v>
      </c>
      <c r="P68" s="108">
        <v>400226</v>
      </c>
      <c r="Q68" s="129" t="str">
        <f>VLOOKUP(P68,[2]Data!$A:$E,5,FALSE)</f>
        <v>검은 고양이 사진</v>
      </c>
      <c r="R68" s="114">
        <v>3</v>
      </c>
      <c r="S68" s="114">
        <v>401002</v>
      </c>
      <c r="T68" s="129" t="str">
        <f>VLOOKUP(S68,[2]Data!$A:$E,5,FALSE)</f>
        <v>블루베리 묶음</v>
      </c>
      <c r="U68" s="114">
        <v>5</v>
      </c>
      <c r="V68" s="108">
        <v>10000</v>
      </c>
    </row>
    <row r="69" spans="1:22" x14ac:dyDescent="0.3">
      <c r="A69" s="114">
        <v>100068</v>
      </c>
      <c r="B69" s="137"/>
      <c r="C69" s="134"/>
      <c r="D69" s="138"/>
      <c r="E69" s="138"/>
      <c r="F69" s="138"/>
      <c r="G69" s="134"/>
      <c r="H69" s="134"/>
      <c r="I69" s="114">
        <v>0</v>
      </c>
      <c r="J69" s="115">
        <v>0</v>
      </c>
      <c r="K69" s="134"/>
      <c r="L69" s="115">
        <v>0</v>
      </c>
      <c r="M69" s="115">
        <v>0</v>
      </c>
      <c r="N69" s="134"/>
      <c r="O69" s="115">
        <v>0</v>
      </c>
      <c r="P69" s="115">
        <v>0</v>
      </c>
      <c r="Q69" s="134"/>
      <c r="R69" s="115">
        <v>0</v>
      </c>
      <c r="S69" s="115">
        <v>0</v>
      </c>
      <c r="T69" s="134"/>
      <c r="U69" s="114">
        <v>0</v>
      </c>
      <c r="V69" s="114">
        <v>0</v>
      </c>
    </row>
    <row r="70" spans="1:22" x14ac:dyDescent="0.3">
      <c r="A70" s="114">
        <v>100069</v>
      </c>
      <c r="B70" s="114">
        <v>10069</v>
      </c>
      <c r="C70" s="128">
        <v>1</v>
      </c>
      <c r="D70" s="131" t="str">
        <f>VLOOKUP(B70,[1]Data!$A:$B,2,FALSE)</f>
        <v>어디로 갔을까 앨리스</v>
      </c>
      <c r="E70" s="116" t="s">
        <v>646</v>
      </c>
      <c r="F70" s="116">
        <v>0</v>
      </c>
      <c r="G70" s="129">
        <f>IF(C70=0,0,IF(C70=1,4,IF(C70=2,3,IF(C70=3,1,IF(C70=4,2,IF(C70=5,3,IF(C70=6,4,IF(C70=7,2,IF(C70=8,0,IF(C70=9,1,IF(C70=10,1)))))))))))</f>
        <v>4</v>
      </c>
      <c r="H70" s="108">
        <v>2</v>
      </c>
      <c r="I70" s="108">
        <v>0</v>
      </c>
      <c r="J70" s="108">
        <v>400086</v>
      </c>
      <c r="K70" s="129" t="str">
        <f>VLOOKUP(J70,[2]Data!$A:$E,5,FALSE)</f>
        <v>음료수 설문지</v>
      </c>
      <c r="L70" s="114">
        <v>8</v>
      </c>
      <c r="M70" s="108">
        <v>400091</v>
      </c>
      <c r="N70" s="129" t="str">
        <f>VLOOKUP(M70,[2]Data!$A:$E,5,FALSE)</f>
        <v>상세한 즉석식품 설문지</v>
      </c>
      <c r="O70" s="114">
        <v>5</v>
      </c>
      <c r="P70" s="108">
        <v>400230</v>
      </c>
      <c r="Q70" s="129" t="str">
        <f>VLOOKUP(P70,[2]Data!$A:$E,5,FALSE)</f>
        <v>골목대장 코케시 과자</v>
      </c>
      <c r="R70" s="114">
        <v>3</v>
      </c>
      <c r="S70" s="114">
        <v>401005</v>
      </c>
      <c r="T70" s="129" t="str">
        <f>VLOOKUP(S70,[2]Data!$A:$E,5,FALSE)</f>
        <v>체리 묶음</v>
      </c>
      <c r="U70" s="114">
        <v>5</v>
      </c>
      <c r="V70" s="108">
        <v>10000</v>
      </c>
    </row>
    <row r="71" spans="1:22" x14ac:dyDescent="0.3">
      <c r="A71" s="114">
        <v>100070</v>
      </c>
      <c r="B71" s="134"/>
      <c r="C71" s="134"/>
      <c r="D71" s="138"/>
      <c r="E71" s="138"/>
      <c r="F71" s="138"/>
      <c r="G71" s="134"/>
      <c r="H71" s="134"/>
      <c r="I71" s="114">
        <v>0</v>
      </c>
      <c r="J71" s="114">
        <v>0</v>
      </c>
      <c r="K71" s="134"/>
      <c r="L71" s="115">
        <v>0</v>
      </c>
      <c r="M71" s="114">
        <v>0</v>
      </c>
      <c r="N71" s="134"/>
      <c r="O71" s="115">
        <v>0</v>
      </c>
      <c r="P71" s="115">
        <v>0</v>
      </c>
      <c r="Q71" s="134"/>
      <c r="R71" s="115">
        <v>0</v>
      </c>
      <c r="S71" s="115">
        <v>0</v>
      </c>
      <c r="T71" s="134"/>
      <c r="U71" s="114">
        <v>0</v>
      </c>
      <c r="V71" s="114">
        <v>0</v>
      </c>
    </row>
    <row r="72" spans="1:22" x14ac:dyDescent="0.3">
      <c r="A72" s="114">
        <v>100071</v>
      </c>
      <c r="B72" s="108">
        <f>A72-90000</f>
        <v>10071</v>
      </c>
      <c r="C72" s="128">
        <v>2</v>
      </c>
      <c r="D72" s="131" t="str">
        <f>VLOOKUP(B72,[1]Data!$A:$B,2,FALSE)</f>
        <v>비밀이야 아야</v>
      </c>
      <c r="E72" s="116" t="s">
        <v>646</v>
      </c>
      <c r="F72" s="116">
        <v>0</v>
      </c>
      <c r="G72" s="129">
        <f>IF(C72=0,0,IF(C72=1,4,IF(C72=2,3,IF(C72=3,1,IF(C72=4,2,IF(C72=5,3,IF(C72=6,4,IF(C72=7,2,IF(C72=8,0,IF(C72=9,1,IF(C72=10,1)))))))))))</f>
        <v>3</v>
      </c>
      <c r="H72" s="108">
        <v>2</v>
      </c>
      <c r="I72" s="108">
        <v>0</v>
      </c>
      <c r="J72" s="115">
        <v>400090</v>
      </c>
      <c r="K72" s="129" t="str">
        <f>VLOOKUP(J72,[2]Data!$A:$E,5,FALSE)</f>
        <v>즉석식품 설문지</v>
      </c>
      <c r="L72" s="115">
        <v>8</v>
      </c>
      <c r="M72" s="115">
        <v>400095</v>
      </c>
      <c r="N72" s="129" t="str">
        <f>VLOOKUP(M72,[2]Data!$A:$E,5,FALSE)</f>
        <v>상세한 음식점 설문지</v>
      </c>
      <c r="O72" s="115">
        <v>5</v>
      </c>
      <c r="P72" s="115">
        <v>400234</v>
      </c>
      <c r="Q72" s="129" t="str">
        <f>VLOOKUP(P72,[2]Data!$A:$E,5,FALSE)</f>
        <v>골목대장 코케시 과자 더미</v>
      </c>
      <c r="R72" s="115">
        <v>3</v>
      </c>
      <c r="S72" s="115">
        <v>401008</v>
      </c>
      <c r="T72" s="129" t="str">
        <f>VLOOKUP(S72,[2]Data!$A:$E,5,FALSE)</f>
        <v>포도 묶음</v>
      </c>
      <c r="U72" s="114">
        <v>5</v>
      </c>
      <c r="V72" s="108">
        <v>10000</v>
      </c>
    </row>
    <row r="73" spans="1:22" x14ac:dyDescent="0.3">
      <c r="A73" s="114">
        <v>100072</v>
      </c>
      <c r="B73" s="134"/>
      <c r="C73" s="134"/>
      <c r="D73" s="138"/>
      <c r="E73" s="138"/>
      <c r="F73" s="138"/>
      <c r="G73" s="134"/>
      <c r="H73" s="134"/>
      <c r="I73" s="114">
        <v>0</v>
      </c>
      <c r="J73" s="114">
        <v>0</v>
      </c>
      <c r="K73" s="134"/>
      <c r="L73" s="114">
        <v>0</v>
      </c>
      <c r="M73" s="114">
        <v>0</v>
      </c>
      <c r="N73" s="134"/>
      <c r="O73" s="114">
        <v>0</v>
      </c>
      <c r="P73" s="114">
        <v>0</v>
      </c>
      <c r="Q73" s="134"/>
      <c r="R73" s="114">
        <v>0</v>
      </c>
      <c r="S73" s="114">
        <v>0</v>
      </c>
      <c r="T73" s="134"/>
      <c r="U73" s="114">
        <v>0</v>
      </c>
      <c r="V73" s="114">
        <v>0</v>
      </c>
    </row>
    <row r="74" spans="1:22" x14ac:dyDescent="0.3">
      <c r="A74" s="114">
        <v>100073</v>
      </c>
      <c r="B74" s="108">
        <f>A74-90000</f>
        <v>10073</v>
      </c>
      <c r="C74" s="128">
        <v>2</v>
      </c>
      <c r="D74" s="131" t="str">
        <f>VLOOKUP(B74,[1]Data!$A:$B,2,FALSE)</f>
        <v>비밀을 찾아 요우코</v>
      </c>
      <c r="E74" s="116" t="s">
        <v>646</v>
      </c>
      <c r="F74" s="116">
        <v>0</v>
      </c>
      <c r="G74" s="129">
        <f>IF(C74=0,0,IF(C74=1,4,IF(C74=2,3,IF(C74=3,1,IF(C74=4,2,IF(C74=5,3,IF(C74=6,4,IF(C74=7,2,IF(C74=8,0,IF(C74=9,1,IF(C74=10,1)))))))))))</f>
        <v>3</v>
      </c>
      <c r="H74" s="108">
        <v>2</v>
      </c>
      <c r="I74" s="108">
        <v>0</v>
      </c>
      <c r="J74" s="124">
        <v>400119</v>
      </c>
      <c r="K74" s="129" t="str">
        <f>VLOOKUP(J74,[2]Data!$A:$E,5,FALSE)</f>
        <v>신형 RF 카메라</v>
      </c>
      <c r="L74" s="124">
        <v>8</v>
      </c>
      <c r="M74" s="124">
        <v>400124</v>
      </c>
      <c r="N74" s="129" t="str">
        <f>VLOOKUP(M74,[2]Data!$A:$E,5,FALSE)</f>
        <v>고급형 파노라마 카메라</v>
      </c>
      <c r="O74" s="115">
        <v>5</v>
      </c>
      <c r="P74" s="115">
        <v>400248</v>
      </c>
      <c r="Q74" s="129" t="str">
        <f>VLOOKUP(P74,[2]Data!$A:$E,5,FALSE)</f>
        <v>친절한 만화잡지 설문지</v>
      </c>
      <c r="R74" s="115">
        <v>3</v>
      </c>
      <c r="S74" s="115">
        <v>401011</v>
      </c>
      <c r="T74" s="129" t="str">
        <f>VLOOKUP(S74,[2]Data!$A:$E,5,FALSE)</f>
        <v>멜론 묶음</v>
      </c>
      <c r="U74" s="114">
        <v>5</v>
      </c>
      <c r="V74" s="108">
        <v>10000</v>
      </c>
    </row>
    <row r="75" spans="1:22" x14ac:dyDescent="0.3">
      <c r="A75" s="114">
        <v>100074</v>
      </c>
      <c r="B75" s="134"/>
      <c r="C75" s="134"/>
      <c r="D75" s="138"/>
      <c r="E75" s="138"/>
      <c r="F75" s="138"/>
      <c r="G75" s="134"/>
      <c r="H75" s="134"/>
      <c r="I75" s="114">
        <v>0</v>
      </c>
      <c r="J75" s="114">
        <v>0</v>
      </c>
      <c r="K75" s="134"/>
      <c r="L75" s="115">
        <v>0</v>
      </c>
      <c r="M75" s="114">
        <v>0</v>
      </c>
      <c r="N75" s="134"/>
      <c r="O75" s="115">
        <v>0</v>
      </c>
      <c r="P75" s="115">
        <v>0</v>
      </c>
      <c r="Q75" s="134"/>
      <c r="R75" s="115">
        <v>0</v>
      </c>
      <c r="S75" s="115">
        <v>0</v>
      </c>
      <c r="T75" s="134"/>
      <c r="U75" s="114">
        <v>0</v>
      </c>
      <c r="V75" s="114">
        <v>0</v>
      </c>
    </row>
    <row r="76" spans="1:22" x14ac:dyDescent="0.3">
      <c r="A76" s="114">
        <v>100075</v>
      </c>
      <c r="B76" s="114">
        <v>10075</v>
      </c>
      <c r="C76" s="128">
        <v>4</v>
      </c>
      <c r="D76" s="131" t="str">
        <f>VLOOKUP(B76,[1]Data!$A:$B,2,FALSE)</f>
        <v>명탐정 카렌</v>
      </c>
      <c r="E76" s="116" t="s">
        <v>646</v>
      </c>
      <c r="F76" s="116">
        <v>0</v>
      </c>
      <c r="G76" s="129">
        <f>IF(C76=0,0,IF(C76=1,4,IF(C76=2,3,IF(C76=3,1,IF(C76=4,2,IF(C76=5,3,IF(C76=6,4,IF(C76=7,2,IF(C76=8,0,IF(C76=9,1,IF(C76=10,1)))))))))))</f>
        <v>2</v>
      </c>
      <c r="H76" s="108">
        <v>4</v>
      </c>
      <c r="I76" s="108">
        <v>0</v>
      </c>
      <c r="J76" s="116">
        <v>400109</v>
      </c>
      <c r="K76" s="129" t="str">
        <f>VLOOKUP(J76,[2]Data!$A:$E,5,FALSE)</f>
        <v>너덜너덜한 D 학급 신문</v>
      </c>
      <c r="L76" s="115">
        <v>20</v>
      </c>
      <c r="M76" s="116">
        <v>400071</v>
      </c>
      <c r="N76" s="129" t="str">
        <f>VLOOKUP(M76,[2]Data!$A:$E,5,FALSE)</f>
        <v>생글생글한 금빛 롱 펌</v>
      </c>
      <c r="O76" s="115">
        <v>10</v>
      </c>
      <c r="P76" s="116">
        <v>400243</v>
      </c>
      <c r="Q76" s="129" t="str">
        <f>VLOOKUP(P76,[2]Data!$A:$E,5,FALSE)</f>
        <v>생글생글한 금빛 아프로</v>
      </c>
      <c r="R76" s="115">
        <v>5</v>
      </c>
      <c r="S76" s="115">
        <v>401014</v>
      </c>
      <c r="T76" s="129" t="str">
        <f>VLOOKUP(S76,[2]Data!$A:$E,5,FALSE)</f>
        <v>오렌지 묶음</v>
      </c>
      <c r="U76" s="114">
        <v>8</v>
      </c>
      <c r="V76" s="108">
        <v>25000</v>
      </c>
    </row>
    <row r="77" spans="1:22" x14ac:dyDescent="0.3">
      <c r="A77" s="114">
        <v>100076</v>
      </c>
      <c r="B77" s="134"/>
      <c r="C77" s="134"/>
      <c r="D77" s="138"/>
      <c r="E77" s="138"/>
      <c r="F77" s="138"/>
      <c r="G77" s="134"/>
      <c r="H77" s="134"/>
      <c r="I77" s="114">
        <v>0</v>
      </c>
      <c r="J77" s="124">
        <v>0</v>
      </c>
      <c r="K77" s="134"/>
      <c r="L77" s="114">
        <v>0</v>
      </c>
      <c r="M77" s="124">
        <v>0</v>
      </c>
      <c r="N77" s="134"/>
      <c r="O77" s="124">
        <v>0</v>
      </c>
      <c r="P77" s="124">
        <v>0</v>
      </c>
      <c r="Q77" s="134"/>
      <c r="R77" s="124">
        <v>0</v>
      </c>
      <c r="S77" s="114">
        <v>0</v>
      </c>
      <c r="T77" s="134"/>
      <c r="U77" s="114">
        <v>0</v>
      </c>
      <c r="V77" s="114">
        <v>0</v>
      </c>
    </row>
    <row r="78" spans="1:22" x14ac:dyDescent="0.3">
      <c r="A78" s="114">
        <v>100077</v>
      </c>
      <c r="B78" s="114">
        <v>10077</v>
      </c>
      <c r="C78" s="128">
        <v>0</v>
      </c>
      <c r="D78" s="131" t="str">
        <f>VLOOKUP(B78,[1]Data!$A:$B,2,FALSE)</f>
        <v>파자마 파티 시노부</v>
      </c>
      <c r="E78" s="116" t="s">
        <v>646</v>
      </c>
      <c r="F78" s="116">
        <v>0</v>
      </c>
      <c r="G78" s="129">
        <f>IF(C78=0,0,IF(C78=1,4,IF(C78=2,3,IF(C78=3,1,IF(C78=4,2,IF(C78=5,3,IF(C78=6,4,IF(C78=7,2,IF(C78=8,0,IF(C78=9,1,IF(C78=10,1)))))))))))</f>
        <v>0</v>
      </c>
      <c r="H78" s="108">
        <v>2</v>
      </c>
      <c r="I78" s="108">
        <v>0</v>
      </c>
      <c r="J78" s="124">
        <v>400082</v>
      </c>
      <c r="K78" s="129" t="str">
        <f>VLOOKUP(J78,[2]Data!$A:$E,5,FALSE)</f>
        <v>가전제품 설문지</v>
      </c>
      <c r="L78" s="124">
        <v>8</v>
      </c>
      <c r="M78" s="124">
        <v>400087</v>
      </c>
      <c r="N78" s="129" t="str">
        <f>VLOOKUP(M78,[2]Data!$A:$E,5,FALSE)</f>
        <v>상세한 음료수 설문지</v>
      </c>
      <c r="O78" s="115">
        <v>5</v>
      </c>
      <c r="P78" s="115">
        <v>400226</v>
      </c>
      <c r="Q78" s="129" t="str">
        <f>VLOOKUP(P78,[2]Data!$A:$E,5,FALSE)</f>
        <v>검은 고양이 사진</v>
      </c>
      <c r="R78" s="115">
        <v>3</v>
      </c>
      <c r="S78" s="115">
        <v>401002</v>
      </c>
      <c r="T78" s="129" t="str">
        <f>VLOOKUP(S78,[2]Data!$A:$E,5,FALSE)</f>
        <v>블루베리 묶음</v>
      </c>
      <c r="U78" s="114">
        <v>5</v>
      </c>
      <c r="V78" s="108">
        <v>10000</v>
      </c>
    </row>
    <row r="79" spans="1:22" x14ac:dyDescent="0.3">
      <c r="A79" s="114">
        <v>100078</v>
      </c>
      <c r="B79" s="134"/>
      <c r="C79" s="134"/>
      <c r="D79" s="138"/>
      <c r="E79" s="138"/>
      <c r="F79" s="138"/>
      <c r="G79" s="134"/>
      <c r="H79" s="134"/>
      <c r="I79" s="114">
        <v>0</v>
      </c>
      <c r="J79" s="124">
        <v>0</v>
      </c>
      <c r="K79" s="134"/>
      <c r="L79" s="115">
        <v>0</v>
      </c>
      <c r="M79" s="124">
        <v>0</v>
      </c>
      <c r="N79" s="134"/>
      <c r="O79" s="115">
        <v>0</v>
      </c>
      <c r="P79" s="115">
        <v>0</v>
      </c>
      <c r="Q79" s="134"/>
      <c r="R79" s="115">
        <v>0</v>
      </c>
      <c r="S79" s="115">
        <v>0</v>
      </c>
      <c r="T79" s="134"/>
      <c r="U79" s="114">
        <v>0</v>
      </c>
      <c r="V79" s="114">
        <v>0</v>
      </c>
    </row>
    <row r="80" spans="1:22" x14ac:dyDescent="0.3">
      <c r="A80" s="114">
        <v>100079</v>
      </c>
      <c r="B80" s="114">
        <v>10079</v>
      </c>
      <c r="C80" s="128">
        <v>1</v>
      </c>
      <c r="D80" s="131" t="str">
        <f>VLOOKUP(B80,[1]Data!$A:$B,2,FALSE)</f>
        <v>파자마 파티 앨리스</v>
      </c>
      <c r="E80" s="116" t="s">
        <v>646</v>
      </c>
      <c r="F80" s="116">
        <v>0</v>
      </c>
      <c r="G80" s="129">
        <f>IF(C80=0,0,IF(C80=1,4,IF(C80=2,3,IF(C80=3,1,IF(C80=4,2,IF(C80=5,3,IF(C80=6,4,IF(C80=7,2,IF(C80=8,0,IF(C80=9,1,IF(C80=10,1)))))))))))</f>
        <v>4</v>
      </c>
      <c r="H80" s="108">
        <v>2</v>
      </c>
      <c r="I80" s="108">
        <v>0</v>
      </c>
      <c r="J80" s="124">
        <v>400086</v>
      </c>
      <c r="K80" s="129" t="str">
        <f>VLOOKUP(J80,[2]Data!$A:$E,5,FALSE)</f>
        <v>음료수 설문지</v>
      </c>
      <c r="L80" s="115">
        <v>8</v>
      </c>
      <c r="M80" s="124">
        <v>400091</v>
      </c>
      <c r="N80" s="129" t="str">
        <f>VLOOKUP(M80,[2]Data!$A:$E,5,FALSE)</f>
        <v>상세한 즉석식품 설문지</v>
      </c>
      <c r="O80" s="115">
        <v>5</v>
      </c>
      <c r="P80" s="124">
        <v>400230</v>
      </c>
      <c r="Q80" s="129" t="str">
        <f>VLOOKUP(P80,[2]Data!$A:$E,5,FALSE)</f>
        <v>골목대장 코케시 과자</v>
      </c>
      <c r="R80" s="124">
        <v>3</v>
      </c>
      <c r="S80" s="115">
        <v>401005</v>
      </c>
      <c r="T80" s="129" t="str">
        <f>VLOOKUP(S80,[2]Data!$A:$E,5,FALSE)</f>
        <v>체리 묶음</v>
      </c>
      <c r="U80" s="114">
        <v>5</v>
      </c>
      <c r="V80" s="108">
        <v>10000</v>
      </c>
    </row>
    <row r="81" spans="1:22" x14ac:dyDescent="0.3">
      <c r="A81" s="114">
        <v>100080</v>
      </c>
      <c r="B81" s="134"/>
      <c r="C81" s="134"/>
      <c r="D81" s="138"/>
      <c r="E81" s="138"/>
      <c r="F81" s="138"/>
      <c r="G81" s="134"/>
      <c r="H81" s="134"/>
      <c r="I81" s="114">
        <v>0</v>
      </c>
      <c r="J81" s="124">
        <v>0</v>
      </c>
      <c r="K81" s="134"/>
      <c r="L81" s="114">
        <v>0</v>
      </c>
      <c r="M81" s="124">
        <v>0</v>
      </c>
      <c r="N81" s="134"/>
      <c r="O81" s="114">
        <v>0</v>
      </c>
      <c r="P81" s="124">
        <v>0</v>
      </c>
      <c r="Q81" s="134"/>
      <c r="R81" s="114">
        <v>0</v>
      </c>
      <c r="S81" s="114">
        <v>0</v>
      </c>
      <c r="T81" s="134"/>
      <c r="U81" s="114">
        <v>0</v>
      </c>
      <c r="V81" s="114">
        <v>0</v>
      </c>
    </row>
    <row r="82" spans="1:22" x14ac:dyDescent="0.3">
      <c r="A82" s="114">
        <v>100081</v>
      </c>
      <c r="B82" s="114">
        <v>10081</v>
      </c>
      <c r="C82" s="128">
        <v>2</v>
      </c>
      <c r="D82" s="131" t="str">
        <f>VLOOKUP(B82,[1]Data!$A:$B,2,FALSE)</f>
        <v>파자마 파티 아야</v>
      </c>
      <c r="E82" s="116" t="s">
        <v>646</v>
      </c>
      <c r="F82" s="108">
        <v>0</v>
      </c>
      <c r="G82" s="129">
        <f>IF(C82=0,0,IF(C82=1,4,IF(C82=2,3,IF(C82=3,1,IF(C82=4,2,IF(C82=5,3,IF(C82=6,4,IF(C82=7,2,IF(C82=8,0,IF(C82=9,1,IF(C82=10,1)))))))))))</f>
        <v>3</v>
      </c>
      <c r="H82" s="108">
        <v>2</v>
      </c>
      <c r="I82" s="108">
        <v>0</v>
      </c>
      <c r="J82" s="124">
        <v>400090</v>
      </c>
      <c r="K82" s="129" t="str">
        <f>VLOOKUP(J82,[2]Data!$A:$E,5,FALSE)</f>
        <v>즉석식품 설문지</v>
      </c>
      <c r="L82" s="114">
        <v>8</v>
      </c>
      <c r="M82" s="124">
        <v>400095</v>
      </c>
      <c r="N82" s="129" t="str">
        <f>VLOOKUP(M82,[2]Data!$A:$E,5,FALSE)</f>
        <v>상세한 음식점 설문지</v>
      </c>
      <c r="O82" s="124">
        <v>5</v>
      </c>
      <c r="P82" s="124">
        <v>400234</v>
      </c>
      <c r="Q82" s="129" t="str">
        <f>VLOOKUP(P82,[2]Data!$A:$E,5,FALSE)</f>
        <v>골목대장 코케시 과자 더미</v>
      </c>
      <c r="R82" s="124">
        <v>3</v>
      </c>
      <c r="S82" s="114">
        <v>401008</v>
      </c>
      <c r="T82" s="129" t="str">
        <f>VLOOKUP(S82,[2]Data!$A:$E,5,FALSE)</f>
        <v>포도 묶음</v>
      </c>
      <c r="U82" s="114">
        <v>5</v>
      </c>
      <c r="V82" s="108">
        <v>10000</v>
      </c>
    </row>
    <row r="83" spans="1:22" x14ac:dyDescent="0.3">
      <c r="A83" s="114">
        <v>100082</v>
      </c>
      <c r="B83" s="134"/>
      <c r="C83" s="134"/>
      <c r="D83" s="138"/>
      <c r="E83" s="138"/>
      <c r="F83" s="138"/>
      <c r="G83" s="134"/>
      <c r="H83" s="134"/>
      <c r="I83" s="114">
        <v>0</v>
      </c>
      <c r="J83" s="114">
        <v>0</v>
      </c>
      <c r="K83" s="134"/>
      <c r="L83" s="114">
        <v>0</v>
      </c>
      <c r="M83" s="114">
        <v>0</v>
      </c>
      <c r="N83" s="134"/>
      <c r="O83" s="115">
        <v>0</v>
      </c>
      <c r="P83" s="115">
        <v>0</v>
      </c>
      <c r="Q83" s="134"/>
      <c r="R83" s="115">
        <v>0</v>
      </c>
      <c r="S83" s="115">
        <v>0</v>
      </c>
      <c r="T83" s="134"/>
      <c r="U83" s="114">
        <v>0</v>
      </c>
      <c r="V83" s="114">
        <v>0</v>
      </c>
    </row>
    <row r="84" spans="1:22" x14ac:dyDescent="0.3">
      <c r="A84" s="114">
        <v>100083</v>
      </c>
      <c r="B84" s="108">
        <f>A84-90000</f>
        <v>10083</v>
      </c>
      <c r="C84" s="128">
        <v>3</v>
      </c>
      <c r="D84" s="131" t="str">
        <f>VLOOKUP(B84,[1]Data!$A:$B,2,FALSE)</f>
        <v>파자마 파티 요우코</v>
      </c>
      <c r="E84" s="116" t="s">
        <v>646</v>
      </c>
      <c r="F84" s="116">
        <v>0</v>
      </c>
      <c r="G84" s="129">
        <f>IF(C84=0,0,IF(C84=1,4,IF(C84=2,3,IF(C84=3,1,IF(C84=4,2,IF(C84=5,3,IF(C84=6,4,IF(C84=7,2,IF(C84=8,0,IF(C84=9,1,IF(C84=10,1)))))))))))</f>
        <v>1</v>
      </c>
      <c r="H84" s="108">
        <v>2</v>
      </c>
      <c r="I84" s="108">
        <v>0</v>
      </c>
      <c r="J84" s="114">
        <v>400094</v>
      </c>
      <c r="K84" s="129" t="str">
        <f>VLOOKUP(J84,[2]Data!$A:$E,5,FALSE)</f>
        <v>음식점 설문지</v>
      </c>
      <c r="L84" s="115">
        <v>8</v>
      </c>
      <c r="M84" s="114">
        <v>400099</v>
      </c>
      <c r="N84" s="129" t="str">
        <f>VLOOKUP(M84,[2]Data!$A:$E,5,FALSE)</f>
        <v>완성된 A 학급 신문</v>
      </c>
      <c r="O84" s="115">
        <v>5</v>
      </c>
      <c r="P84" s="115">
        <v>400238</v>
      </c>
      <c r="Q84" s="129" t="str">
        <f>VLOOKUP(P84,[2]Data!$A:$E,5,FALSE)</f>
        <v>여행용 캐리어</v>
      </c>
      <c r="R84" s="115">
        <v>3</v>
      </c>
      <c r="S84" s="115">
        <v>401011</v>
      </c>
      <c r="T84" s="129" t="str">
        <f>VLOOKUP(S84,[2]Data!$A:$E,5,FALSE)</f>
        <v>멜론 묶음</v>
      </c>
      <c r="U84" s="114">
        <v>5</v>
      </c>
      <c r="V84" s="108">
        <v>10000</v>
      </c>
    </row>
    <row r="85" spans="1:22" x14ac:dyDescent="0.3">
      <c r="A85" s="114">
        <v>100084</v>
      </c>
      <c r="B85" s="134"/>
      <c r="C85" s="134"/>
      <c r="D85" s="138"/>
      <c r="E85" s="138"/>
      <c r="F85" s="138"/>
      <c r="G85" s="134"/>
      <c r="H85" s="134"/>
      <c r="I85" s="114">
        <v>0</v>
      </c>
      <c r="J85" s="114">
        <v>0</v>
      </c>
      <c r="K85" s="134"/>
      <c r="L85" s="114">
        <v>0</v>
      </c>
      <c r="M85" s="114">
        <v>0</v>
      </c>
      <c r="N85" s="134"/>
      <c r="O85" s="114">
        <v>0</v>
      </c>
      <c r="P85" s="114">
        <v>0</v>
      </c>
      <c r="Q85" s="134"/>
      <c r="R85" s="114">
        <v>0</v>
      </c>
      <c r="S85" s="114">
        <v>0</v>
      </c>
      <c r="T85" s="134"/>
      <c r="U85" s="114">
        <v>0</v>
      </c>
      <c r="V85" s="114">
        <v>0</v>
      </c>
    </row>
    <row r="86" spans="1:22" x14ac:dyDescent="0.3">
      <c r="A86" s="114">
        <v>100085</v>
      </c>
      <c r="B86" s="108">
        <f>A86-90000</f>
        <v>10085</v>
      </c>
      <c r="C86" s="128">
        <v>4</v>
      </c>
      <c r="D86" s="131" t="str">
        <f>VLOOKUP(B86,[1]Data!$A:$B,2,FALSE)</f>
        <v>파자마 파티 카렌</v>
      </c>
      <c r="E86" s="116" t="s">
        <v>647</v>
      </c>
      <c r="F86" s="116">
        <v>0</v>
      </c>
      <c r="G86" s="129">
        <f>IF(C86=0,0,IF(C86=1,4,IF(C86=2,3,IF(C86=3,1,IF(C86=4,2,IF(C86=5,3,IF(C86=6,4,IF(C86=7,2,IF(C86=8,0,IF(C86=9,1,IF(C86=10,1)))))))))))</f>
        <v>2</v>
      </c>
      <c r="H86" s="108">
        <v>2</v>
      </c>
      <c r="I86" s="108">
        <v>0</v>
      </c>
      <c r="J86" s="114">
        <v>400098</v>
      </c>
      <c r="K86" s="129" t="str">
        <f>VLOOKUP(J86,[2]Data!$A:$E,5,FALSE)</f>
        <v>A 학급 신문</v>
      </c>
      <c r="L86" s="114">
        <v>8</v>
      </c>
      <c r="M86" s="114">
        <v>400103</v>
      </c>
      <c r="N86" s="129" t="str">
        <f>VLOOKUP(M86,[2]Data!$A:$E,5,FALSE)</f>
        <v>완성된 B 학급 신문</v>
      </c>
      <c r="O86" s="124">
        <v>5</v>
      </c>
      <c r="P86" s="114">
        <v>400242</v>
      </c>
      <c r="Q86" s="129" t="str">
        <f>VLOOKUP(P86,[2]Data!$A:$E,5,FALSE)</f>
        <v>금빛 아프로</v>
      </c>
      <c r="R86" s="114">
        <v>3</v>
      </c>
      <c r="S86" s="114">
        <v>401014</v>
      </c>
      <c r="T86" s="129" t="str">
        <f>VLOOKUP(S86,[2]Data!$A:$E,5,FALSE)</f>
        <v>오렌지 묶음</v>
      </c>
      <c r="U86" s="114">
        <v>5</v>
      </c>
      <c r="V86" s="108">
        <v>10000</v>
      </c>
    </row>
    <row r="87" spans="1:22" x14ac:dyDescent="0.3">
      <c r="A87" s="114">
        <v>100086</v>
      </c>
      <c r="B87" s="134"/>
      <c r="C87" s="134"/>
      <c r="D87" s="138"/>
      <c r="E87" s="138"/>
      <c r="F87" s="138"/>
      <c r="G87" s="134"/>
      <c r="H87" s="134"/>
      <c r="I87" s="114">
        <v>0</v>
      </c>
      <c r="J87" s="114">
        <v>0</v>
      </c>
      <c r="K87" s="134"/>
      <c r="L87" s="114">
        <v>0</v>
      </c>
      <c r="M87" s="114">
        <v>0</v>
      </c>
      <c r="N87" s="134"/>
      <c r="O87" s="115">
        <v>0</v>
      </c>
      <c r="P87" s="115">
        <v>0</v>
      </c>
      <c r="Q87" s="134"/>
      <c r="R87" s="115">
        <v>0</v>
      </c>
      <c r="S87" s="115">
        <v>0</v>
      </c>
      <c r="T87" s="134"/>
      <c r="U87" s="114">
        <v>0</v>
      </c>
      <c r="V87" s="114">
        <v>0</v>
      </c>
    </row>
    <row r="88" spans="1:22" x14ac:dyDescent="0.3">
      <c r="A88" s="114">
        <v>100089</v>
      </c>
      <c r="B88" s="108">
        <f>A88-90000</f>
        <v>10089</v>
      </c>
      <c r="C88" s="128">
        <v>7</v>
      </c>
      <c r="D88" s="131" t="str">
        <f>VLOOKUP(B88,[1]Data!$A:$B,2,FALSE)</f>
        <v>파자마 파티 카라스마 선생</v>
      </c>
      <c r="E88" s="116" t="s">
        <v>647</v>
      </c>
      <c r="F88" s="116">
        <v>0</v>
      </c>
      <c r="G88" s="129">
        <f>IF(C88=0,0,IF(C88=1,4,IF(C88=2,3,IF(C88=3,1,IF(C88=4,2,IF(C88=5,3,IF(C88=6,4,IF(C88=7,2,IF(C88=8,0,IF(C88=9,1,IF(C88=10,1)))))))))))</f>
        <v>2</v>
      </c>
      <c r="H88" s="108">
        <v>0</v>
      </c>
      <c r="I88" s="108">
        <v>0</v>
      </c>
      <c r="J88" s="108">
        <v>400029</v>
      </c>
      <c r="K88" s="129" t="str">
        <f>VLOOKUP(J88,[2]Data!$A:$E,5,FALSE)</f>
        <v>살짝 탄 귀부인 코케시 과자</v>
      </c>
      <c r="L88" s="116">
        <v>5</v>
      </c>
      <c r="M88" s="108">
        <v>400049</v>
      </c>
      <c r="N88" s="129" t="str">
        <f>VLOOKUP(M88,[2]Data!$A:$E,5,FALSE)</f>
        <v>염가형 손지도</v>
      </c>
      <c r="O88" s="116">
        <v>5</v>
      </c>
      <c r="P88" s="116">
        <v>400253</v>
      </c>
      <c r="Q88" s="129" t="str">
        <f>VLOOKUP(P88,[2]Data!$A:$E,5,FALSE)</f>
        <v>구형 스냅숏 카메라</v>
      </c>
      <c r="R88" s="116">
        <v>2</v>
      </c>
      <c r="S88" s="115">
        <v>401013</v>
      </c>
      <c r="T88" s="129" t="str">
        <f>VLOOKUP(S88,[2]Data!$A:$E,5,FALSE)</f>
        <v>오렌지</v>
      </c>
      <c r="U88" s="114">
        <v>3</v>
      </c>
      <c r="V88" s="108">
        <v>5000</v>
      </c>
    </row>
    <row r="89" spans="1:22" x14ac:dyDescent="0.3">
      <c r="A89" s="114">
        <v>100090</v>
      </c>
      <c r="B89" s="137"/>
      <c r="C89" s="134"/>
      <c r="D89" s="138"/>
      <c r="E89" s="138"/>
      <c r="F89" s="138"/>
      <c r="G89" s="134"/>
      <c r="H89" s="134"/>
      <c r="I89" s="114">
        <v>0</v>
      </c>
      <c r="J89" s="124">
        <v>0</v>
      </c>
      <c r="K89" s="134"/>
      <c r="L89" s="115">
        <v>0</v>
      </c>
      <c r="M89" s="124">
        <v>0</v>
      </c>
      <c r="N89" s="134"/>
      <c r="O89" s="115">
        <v>0</v>
      </c>
      <c r="P89" s="124">
        <v>0</v>
      </c>
      <c r="Q89" s="134"/>
      <c r="R89" s="124">
        <v>0</v>
      </c>
      <c r="S89" s="115">
        <v>0</v>
      </c>
      <c r="T89" s="134"/>
      <c r="U89" s="114">
        <v>0</v>
      </c>
      <c r="V89" s="114">
        <v>0</v>
      </c>
    </row>
    <row r="90" spans="1:22" x14ac:dyDescent="0.3">
      <c r="A90" s="114">
        <v>100093</v>
      </c>
      <c r="B90" s="114">
        <v>10093</v>
      </c>
      <c r="C90" s="128">
        <v>10</v>
      </c>
      <c r="D90" s="131" t="str">
        <f>VLOOKUP(B90,[1]Data!$A:$B,2,FALSE)</f>
        <v>파자마 미츠키</v>
      </c>
      <c r="E90" s="116" t="s">
        <v>647</v>
      </c>
      <c r="F90" s="116">
        <v>0</v>
      </c>
      <c r="G90" s="129">
        <f>IF(C90=0,0,IF(C90=1,4,IF(C90=2,3,IF(C90=3,1,IF(C90=4,2,IF(C90=5,3,IF(C90=6,4,IF(C90=7,2,IF(C90=8,0,IF(C90=9,1,IF(C90=10,1)))))))))))</f>
        <v>1</v>
      </c>
      <c r="H90" s="108">
        <v>0</v>
      </c>
      <c r="I90" s="108">
        <v>0</v>
      </c>
      <c r="J90" s="108">
        <v>400037</v>
      </c>
      <c r="K90" s="129" t="str">
        <f>VLOOKUP(J90,[2]Data!$A:$E,5,FALSE)</f>
        <v>부스러진 여자아이 코케시 과자 더미</v>
      </c>
      <c r="L90" s="108">
        <v>5</v>
      </c>
      <c r="M90" s="108">
        <v>400045</v>
      </c>
      <c r="N90" s="129" t="str">
        <f>VLOOKUP(M90,[2]Data!$A:$E,5,FALSE)</f>
        <v>부스러진 귀부인 코케시 과자 더미</v>
      </c>
      <c r="O90" s="108">
        <v>5</v>
      </c>
      <c r="P90" s="108">
        <v>400225</v>
      </c>
      <c r="Q90" s="129" t="str">
        <f>VLOOKUP(P90,[2]Data!$A:$E,5,FALSE)</f>
        <v>낡은 검은 고양이 사진</v>
      </c>
      <c r="R90" s="108">
        <v>2</v>
      </c>
      <c r="S90" s="114">
        <v>401010</v>
      </c>
      <c r="T90" s="129" t="str">
        <f>VLOOKUP(S90,[2]Data!$A:$E,5,FALSE)</f>
        <v>멜론</v>
      </c>
      <c r="U90" s="114">
        <v>3</v>
      </c>
      <c r="V90" s="108">
        <v>5000</v>
      </c>
    </row>
    <row r="91" spans="1:22" x14ac:dyDescent="0.3">
      <c r="A91" s="114">
        <v>100094</v>
      </c>
      <c r="B91" s="134"/>
      <c r="C91" s="134"/>
      <c r="D91" s="138"/>
      <c r="E91" s="138"/>
      <c r="F91" s="138"/>
      <c r="G91" s="134"/>
      <c r="H91" s="134"/>
      <c r="I91" s="114">
        <v>0</v>
      </c>
      <c r="J91" s="114">
        <v>0</v>
      </c>
      <c r="K91" s="134"/>
      <c r="L91" s="114">
        <v>0</v>
      </c>
      <c r="M91" s="114">
        <v>0</v>
      </c>
      <c r="N91" s="134"/>
      <c r="O91" s="124">
        <v>0</v>
      </c>
      <c r="P91" s="114">
        <v>0</v>
      </c>
      <c r="Q91" s="134"/>
      <c r="R91" s="114">
        <v>0</v>
      </c>
      <c r="S91" s="114">
        <v>0</v>
      </c>
      <c r="T91" s="134"/>
      <c r="U91" s="114">
        <v>0</v>
      </c>
      <c r="V91" s="114">
        <v>0</v>
      </c>
    </row>
    <row r="92" spans="1:22" x14ac:dyDescent="0.3">
      <c r="A92" s="114">
        <v>100095</v>
      </c>
      <c r="B92" s="124">
        <v>10095</v>
      </c>
      <c r="C92" s="128">
        <v>9</v>
      </c>
      <c r="D92" s="131" t="str">
        <f>VLOOKUP(B92,[1]Data!$A:$B,2,FALSE)</f>
        <v>파자마 코우타</v>
      </c>
      <c r="E92" s="116" t="s">
        <v>647</v>
      </c>
      <c r="F92" s="116">
        <v>0</v>
      </c>
      <c r="G92" s="129">
        <f>IF(C92=0,0,IF(C92=1,4,IF(C92=2,3,IF(C92=3,1,IF(C92=4,2,IF(C92=5,3,IF(C92=6,4,IF(C92=7,2,IF(C92=8,0,IF(C92=9,1,IF(C92=10,1)))))))))))</f>
        <v>1</v>
      </c>
      <c r="H92" s="108">
        <v>0</v>
      </c>
      <c r="I92" s="108">
        <v>0</v>
      </c>
      <c r="J92" s="116">
        <v>400041</v>
      </c>
      <c r="K92" s="129" t="str">
        <f>VLOOKUP(J92,[2]Data!$A:$E,5,FALSE)</f>
        <v>부스러진 아저씨 코케시 과자 더미</v>
      </c>
      <c r="L92" s="116">
        <v>5</v>
      </c>
      <c r="M92" s="116">
        <v>400045</v>
      </c>
      <c r="N92" s="129" t="str">
        <f>VLOOKUP(M92,[2]Data!$A:$E,5,FALSE)</f>
        <v>부스러진 귀부인 코케시 과자 더미</v>
      </c>
      <c r="O92" s="116">
        <v>5</v>
      </c>
      <c r="P92" s="116">
        <v>400225</v>
      </c>
      <c r="Q92" s="129" t="str">
        <f>VLOOKUP(P92,[2]Data!$A:$E,5,FALSE)</f>
        <v>낡은 검은 고양이 사진</v>
      </c>
      <c r="R92" s="116">
        <v>2</v>
      </c>
      <c r="S92" s="115">
        <v>401010</v>
      </c>
      <c r="T92" s="129" t="str">
        <f>VLOOKUP(S92,[2]Data!$A:$E,5,FALSE)</f>
        <v>멜론</v>
      </c>
      <c r="U92" s="114">
        <v>3</v>
      </c>
      <c r="V92" s="108">
        <v>5000</v>
      </c>
    </row>
    <row r="93" spans="1:22" x14ac:dyDescent="0.3">
      <c r="A93" s="114">
        <v>100096</v>
      </c>
      <c r="B93" s="134"/>
      <c r="C93" s="134"/>
      <c r="D93" s="138"/>
      <c r="E93" s="138"/>
      <c r="F93" s="138"/>
      <c r="G93" s="134"/>
      <c r="H93" s="134"/>
      <c r="I93" s="114">
        <v>0</v>
      </c>
      <c r="J93" s="124">
        <v>0</v>
      </c>
      <c r="K93" s="134"/>
      <c r="L93" s="115">
        <v>0</v>
      </c>
      <c r="M93" s="124">
        <v>0</v>
      </c>
      <c r="N93" s="134"/>
      <c r="O93" s="115">
        <v>0</v>
      </c>
      <c r="P93" s="115">
        <v>0</v>
      </c>
      <c r="Q93" s="134"/>
      <c r="R93" s="115">
        <v>0</v>
      </c>
      <c r="S93" s="115">
        <v>0</v>
      </c>
      <c r="T93" s="134"/>
      <c r="U93" s="114">
        <v>0</v>
      </c>
      <c r="V93" s="114">
        <v>0</v>
      </c>
    </row>
    <row r="94" spans="1:22" x14ac:dyDescent="0.3">
      <c r="A94" s="114">
        <v>100101</v>
      </c>
      <c r="B94" s="108">
        <f>A94-90000</f>
        <v>10101</v>
      </c>
      <c r="C94" s="128">
        <v>2</v>
      </c>
      <c r="D94" s="131" t="str">
        <f>VLOOKUP(B94,[1]Data!$A:$B,2,FALSE)</f>
        <v>추억 이야기 아야</v>
      </c>
      <c r="E94" s="116" t="s">
        <v>647</v>
      </c>
      <c r="F94" s="108">
        <v>0</v>
      </c>
      <c r="G94" s="129">
        <f>IF(C94=0,0,IF(C94=1,4,IF(C94=2,3,IF(C94=3,1,IF(C94=4,2,IF(C94=5,3,IF(C94=6,4,IF(C94=7,2,IF(C94=8,0,IF(C94=9,1,IF(C94=10,1)))))))))))</f>
        <v>3</v>
      </c>
      <c r="H94" s="108">
        <v>4</v>
      </c>
      <c r="I94" s="108">
        <v>0</v>
      </c>
      <c r="J94" s="114">
        <v>400042</v>
      </c>
      <c r="K94" s="129" t="str">
        <f>VLOOKUP(J94,[2]Data!$A:$E,5,FALSE)</f>
        <v>아저씨 코케시 과자 더미</v>
      </c>
      <c r="L94" s="115">
        <v>20</v>
      </c>
      <c r="M94" s="114">
        <v>400039</v>
      </c>
      <c r="N94" s="129" t="str">
        <f>VLOOKUP(M94,[2]Data!$A:$E,5,FALSE)</f>
        <v>깨가 섞인 여자아이 코케시 과자 더미</v>
      </c>
      <c r="O94" s="115">
        <v>10</v>
      </c>
      <c r="P94" s="114">
        <v>400235</v>
      </c>
      <c r="Q94" s="129" t="str">
        <f>VLOOKUP(P94,[2]Data!$A:$E,5,FALSE)</f>
        <v>깨가 섞인 골목대장 코케시 과자 더미</v>
      </c>
      <c r="R94" s="114">
        <v>5</v>
      </c>
      <c r="S94" s="115">
        <v>401008</v>
      </c>
      <c r="T94" s="129" t="str">
        <f>VLOOKUP(S94,[2]Data!$A:$E,5,FALSE)</f>
        <v>포도 묶음</v>
      </c>
      <c r="U94" s="114">
        <v>8</v>
      </c>
      <c r="V94" s="108">
        <v>25000</v>
      </c>
    </row>
    <row r="95" spans="1:22" x14ac:dyDescent="0.3">
      <c r="A95" s="114">
        <v>100102</v>
      </c>
      <c r="B95" s="134"/>
      <c r="C95" s="134"/>
      <c r="D95" s="138"/>
      <c r="E95" s="138"/>
      <c r="F95" s="138"/>
      <c r="G95" s="134"/>
      <c r="H95" s="134"/>
      <c r="I95" s="114">
        <v>0</v>
      </c>
      <c r="J95" s="114">
        <v>0</v>
      </c>
      <c r="K95" s="134"/>
      <c r="L95" s="114">
        <v>0</v>
      </c>
      <c r="M95" s="114">
        <v>0</v>
      </c>
      <c r="N95" s="134"/>
      <c r="O95" s="114">
        <v>0</v>
      </c>
      <c r="P95" s="114">
        <v>0</v>
      </c>
      <c r="Q95" s="134"/>
      <c r="R95" s="114">
        <v>0</v>
      </c>
      <c r="S95" s="114">
        <v>0</v>
      </c>
      <c r="T95" s="134"/>
      <c r="U95" s="114">
        <v>0</v>
      </c>
      <c r="V95" s="114">
        <v>0</v>
      </c>
    </row>
    <row r="96" spans="1:22" x14ac:dyDescent="0.3">
      <c r="A96" s="114">
        <v>100103</v>
      </c>
      <c r="B96" s="124">
        <v>10103</v>
      </c>
      <c r="C96" s="128">
        <v>3</v>
      </c>
      <c r="D96" s="131" t="str">
        <f>VLOOKUP(B96,[1]Data!$A:$B,2,FALSE)</f>
        <v>추억 이야기 요우코</v>
      </c>
      <c r="E96" s="116" t="s">
        <v>647</v>
      </c>
      <c r="F96" s="116">
        <v>0</v>
      </c>
      <c r="G96" s="129">
        <f>IF(C96=0,0,IF(C96=1,4,IF(C96=2,3,IF(C96=3,1,IF(C96=4,2,IF(C96=5,3,IF(C96=6,4,IF(C96=7,2,IF(C96=8,0,IF(C96=9,1,IF(C96=10,1)))))))))))</f>
        <v>1</v>
      </c>
      <c r="H96" s="108">
        <v>4</v>
      </c>
      <c r="I96" s="108">
        <v>0</v>
      </c>
      <c r="J96" s="124">
        <v>400058</v>
      </c>
      <c r="K96" s="129" t="str">
        <f>VLOOKUP(J96,[2]Data!$A:$E,5,FALSE)</f>
        <v>일본 전도</v>
      </c>
      <c r="L96" s="114">
        <v>20</v>
      </c>
      <c r="M96" s="124">
        <v>400055</v>
      </c>
      <c r="N96" s="129" t="str">
        <f>VLOOKUP(M96,[2]Data!$A:$E,5,FALSE)</f>
        <v>정교한 여행용 팜플렛</v>
      </c>
      <c r="O96" s="124">
        <v>10</v>
      </c>
      <c r="P96" s="124">
        <v>400239</v>
      </c>
      <c r="Q96" s="129" t="str">
        <f>VLOOKUP(P96,[2]Data!$A:$E,5,FALSE)</f>
        <v>신상품 캐리어</v>
      </c>
      <c r="R96" s="124">
        <v>5</v>
      </c>
      <c r="S96" s="114">
        <v>401011</v>
      </c>
      <c r="T96" s="129" t="str">
        <f>VLOOKUP(S96,[2]Data!$A:$E,5,FALSE)</f>
        <v>멜론 묶음</v>
      </c>
      <c r="U96" s="114">
        <v>8</v>
      </c>
      <c r="V96" s="108">
        <v>25000</v>
      </c>
    </row>
    <row r="97" spans="1:22" x14ac:dyDescent="0.3">
      <c r="A97" s="114">
        <v>100104</v>
      </c>
      <c r="B97" s="134"/>
      <c r="C97" s="134"/>
      <c r="D97" s="138"/>
      <c r="E97" s="138"/>
      <c r="F97" s="134"/>
      <c r="G97" s="134"/>
      <c r="H97" s="134"/>
      <c r="I97" s="114">
        <v>0</v>
      </c>
      <c r="J97" s="114">
        <v>0</v>
      </c>
      <c r="K97" s="134"/>
      <c r="L97" s="114">
        <v>0</v>
      </c>
      <c r="M97" s="114">
        <v>0</v>
      </c>
      <c r="N97" s="134"/>
      <c r="O97" s="124">
        <v>0</v>
      </c>
      <c r="P97" s="114">
        <v>0</v>
      </c>
      <c r="Q97" s="134"/>
      <c r="R97" s="114">
        <v>0</v>
      </c>
      <c r="S97" s="114">
        <v>0</v>
      </c>
      <c r="T97" s="134"/>
      <c r="U97" s="114">
        <v>0</v>
      </c>
      <c r="V97" s="114">
        <v>0</v>
      </c>
    </row>
    <row r="98" spans="1:22" x14ac:dyDescent="0.3">
      <c r="A98" s="114">
        <v>100109</v>
      </c>
      <c r="B98" s="114">
        <v>10109</v>
      </c>
      <c r="C98" s="128">
        <v>7</v>
      </c>
      <c r="D98" s="131" t="str">
        <f>VLOOKUP(B98,[1]Data!$A:$B,2,FALSE)</f>
        <v>추억 이야기 카라스마 선생</v>
      </c>
      <c r="E98" s="116" t="s">
        <v>647</v>
      </c>
      <c r="F98" s="108">
        <v>0</v>
      </c>
      <c r="G98" s="129">
        <f>IF(C98=0,0,IF(C98=1,4,IF(C98=2,3,IF(C98=3,1,IF(C98=4,2,IF(C98=5,3,IF(C98=6,4,IF(C98=7,2,IF(C98=8,0,IF(C98=9,1,IF(C98=10,1)))))))))))</f>
        <v>2</v>
      </c>
      <c r="H98" s="108">
        <v>4</v>
      </c>
      <c r="I98" s="108">
        <v>0</v>
      </c>
      <c r="J98" s="114">
        <v>400146</v>
      </c>
      <c r="K98" s="129" t="str">
        <f>VLOOKUP(J98,[2]Data!$A:$E,5,FALSE)</f>
        <v>표준 수학 교과서</v>
      </c>
      <c r="L98" s="114">
        <v>20</v>
      </c>
      <c r="M98" s="114">
        <v>400159</v>
      </c>
      <c r="N98" s="129" t="str">
        <f>VLOOKUP(M98,[2]Data!$A:$E,5,FALSE)</f>
        <v>개정판 국사 교과서</v>
      </c>
      <c r="O98" s="115">
        <v>10</v>
      </c>
      <c r="P98" s="115">
        <v>400243</v>
      </c>
      <c r="Q98" s="129" t="str">
        <f>VLOOKUP(P98,[2]Data!$A:$E,5,FALSE)</f>
        <v>생글생글한 금빛 아프로</v>
      </c>
      <c r="R98" s="115">
        <v>5</v>
      </c>
      <c r="S98" s="115">
        <v>401014</v>
      </c>
      <c r="T98" s="129" t="str">
        <f>VLOOKUP(S98,[2]Data!$A:$E,5,FALSE)</f>
        <v>오렌지 묶음</v>
      </c>
      <c r="U98" s="114">
        <v>8</v>
      </c>
      <c r="V98" s="108">
        <v>25000</v>
      </c>
    </row>
    <row r="99" spans="1:22" x14ac:dyDescent="0.3">
      <c r="A99" s="114">
        <v>100110</v>
      </c>
      <c r="B99" s="137"/>
      <c r="C99" s="134"/>
      <c r="D99" s="138"/>
      <c r="E99" s="138"/>
      <c r="F99" s="138"/>
      <c r="G99" s="134"/>
      <c r="H99" s="134"/>
      <c r="I99" s="114">
        <v>0</v>
      </c>
      <c r="J99" s="115">
        <v>0</v>
      </c>
      <c r="K99" s="134"/>
      <c r="L99" s="115">
        <v>0</v>
      </c>
      <c r="M99" s="115">
        <v>0</v>
      </c>
      <c r="N99" s="134"/>
      <c r="O99" s="115">
        <v>0</v>
      </c>
      <c r="P99" s="115">
        <v>0</v>
      </c>
      <c r="Q99" s="134"/>
      <c r="R99" s="115">
        <v>0</v>
      </c>
      <c r="S99" s="115">
        <v>0</v>
      </c>
      <c r="T99" s="134"/>
      <c r="U99" s="114">
        <v>0</v>
      </c>
      <c r="V99" s="114">
        <v>0</v>
      </c>
    </row>
    <row r="100" spans="1:22" x14ac:dyDescent="0.3">
      <c r="A100" s="114">
        <v>100111</v>
      </c>
      <c r="B100" s="124">
        <v>10111</v>
      </c>
      <c r="C100" s="128">
        <v>8</v>
      </c>
      <c r="D100" s="131" t="str">
        <f>VLOOKUP(B100,[1]Data!$A:$B,2,FALSE)</f>
        <v>추억 이야기 쿠제하시 선생</v>
      </c>
      <c r="E100" s="116" t="s">
        <v>647</v>
      </c>
      <c r="F100" s="116">
        <v>0</v>
      </c>
      <c r="G100" s="129">
        <f>IF(C100=0,0,IF(C100=1,4,IF(C100=2,3,IF(C100=3,1,IF(C100=4,2,IF(C100=5,3,IF(C100=6,4,IF(C100=7,2,IF(C100=8,0,IF(C100=9,1,IF(C100=10,1)))))))))))</f>
        <v>0</v>
      </c>
      <c r="H100" s="108">
        <v>4</v>
      </c>
      <c r="I100" s="108">
        <v>0</v>
      </c>
      <c r="J100" s="124">
        <v>400006</v>
      </c>
      <c r="K100" s="129" t="str">
        <f>VLOOKUP(J100,[2]Data!$A:$E,5,FALSE)</f>
        <v>회색 고양이 사진</v>
      </c>
      <c r="L100" s="115">
        <v>20</v>
      </c>
      <c r="M100" s="124">
        <v>400015</v>
      </c>
      <c r="N100" s="129" t="str">
        <f>VLOOKUP(M100,[2]Data!$A:$E,5,FALSE)</f>
        <v>반짝이는 졸린 고양이 사진</v>
      </c>
      <c r="O100" s="115">
        <v>10</v>
      </c>
      <c r="P100" s="124">
        <v>400227</v>
      </c>
      <c r="Q100" s="129" t="str">
        <f>VLOOKUP(P100,[2]Data!$A:$E,5,FALSE)</f>
        <v>반짝이는 검은 고양이 사진</v>
      </c>
      <c r="R100" s="124">
        <v>5</v>
      </c>
      <c r="S100" s="115">
        <v>401002</v>
      </c>
      <c r="T100" s="129" t="str">
        <f>VLOOKUP(S100,[2]Data!$A:$E,5,FALSE)</f>
        <v>블루베리 묶음</v>
      </c>
      <c r="U100" s="114">
        <v>8</v>
      </c>
      <c r="V100" s="108">
        <v>25000</v>
      </c>
    </row>
    <row r="101" spans="1:22" x14ac:dyDescent="0.3">
      <c r="A101" s="114">
        <v>100112</v>
      </c>
      <c r="B101" s="134"/>
      <c r="C101" s="134"/>
      <c r="D101" s="138"/>
      <c r="E101" s="138"/>
      <c r="F101" s="138"/>
      <c r="G101" s="134"/>
      <c r="H101" s="134"/>
      <c r="I101" s="114">
        <v>0</v>
      </c>
      <c r="J101" s="114">
        <v>0</v>
      </c>
      <c r="K101" s="134"/>
      <c r="L101" s="114">
        <v>0</v>
      </c>
      <c r="M101" s="114">
        <v>0</v>
      </c>
      <c r="N101" s="134"/>
      <c r="O101" s="124">
        <v>0</v>
      </c>
      <c r="P101" s="114">
        <v>0</v>
      </c>
      <c r="Q101" s="134"/>
      <c r="R101" s="114">
        <v>0</v>
      </c>
      <c r="S101" s="114">
        <v>0</v>
      </c>
      <c r="T101" s="134"/>
      <c r="U101" s="114">
        <v>0</v>
      </c>
      <c r="V101" s="114">
        <v>0</v>
      </c>
    </row>
    <row r="102" spans="1:22" x14ac:dyDescent="0.3">
      <c r="A102" s="114">
        <v>100113</v>
      </c>
      <c r="B102" s="114">
        <v>10113</v>
      </c>
      <c r="C102" s="128">
        <v>0</v>
      </c>
      <c r="D102" s="131" t="str">
        <f>VLOOKUP(B102,[1]Data!$A:$B,2,FALSE)</f>
        <v>금발상사 사원 시노부</v>
      </c>
      <c r="E102" s="116" t="s">
        <v>647</v>
      </c>
      <c r="F102" s="116">
        <v>0</v>
      </c>
      <c r="G102" s="129">
        <f>IF(C102=0,0,IF(C102=1,4,IF(C102=2,3,IF(C102=3,1,IF(C102=4,2,IF(C102=5,3,IF(C102=6,4,IF(C102=7,2,IF(C102=8,0,IF(C102=9,1,IF(C102=10,1)))))))))))</f>
        <v>0</v>
      </c>
      <c r="H102" s="108">
        <v>4</v>
      </c>
      <c r="I102" s="108">
        <v>0</v>
      </c>
      <c r="J102" s="114">
        <v>400010</v>
      </c>
      <c r="K102" s="129" t="str">
        <f>VLOOKUP(J102,[2]Data!$A:$E,5,FALSE)</f>
        <v>또아리 고양이 사진</v>
      </c>
      <c r="L102" s="114">
        <v>20</v>
      </c>
      <c r="M102" s="114">
        <v>400007</v>
      </c>
      <c r="N102" s="129" t="str">
        <f>VLOOKUP(M102,[2]Data!$A:$E,5,FALSE)</f>
        <v>반짝이는 회색 고양이 사진</v>
      </c>
      <c r="O102" s="115">
        <v>10</v>
      </c>
      <c r="P102" s="115">
        <v>400227</v>
      </c>
      <c r="Q102" s="129" t="str">
        <f>VLOOKUP(P102,[2]Data!$A:$E,5,FALSE)</f>
        <v>반짝이는 검은 고양이 사진</v>
      </c>
      <c r="R102" s="115">
        <v>5</v>
      </c>
      <c r="S102" s="115">
        <v>401002</v>
      </c>
      <c r="T102" s="129" t="str">
        <f>VLOOKUP(S102,[2]Data!$A:$E,5,FALSE)</f>
        <v>블루베리 묶음</v>
      </c>
      <c r="U102" s="114">
        <v>8</v>
      </c>
      <c r="V102" s="108">
        <v>25000</v>
      </c>
    </row>
    <row r="103" spans="1:22" x14ac:dyDescent="0.3">
      <c r="A103" s="114">
        <v>100114</v>
      </c>
      <c r="B103" s="134"/>
      <c r="C103" s="134"/>
      <c r="D103" s="138"/>
      <c r="E103" s="138"/>
      <c r="F103" s="138"/>
      <c r="G103" s="134"/>
      <c r="H103" s="134"/>
      <c r="I103" s="114">
        <v>0</v>
      </c>
      <c r="J103" s="114">
        <v>0</v>
      </c>
      <c r="K103" s="134"/>
      <c r="L103" s="115">
        <v>0</v>
      </c>
      <c r="M103" s="114">
        <v>0</v>
      </c>
      <c r="N103" s="134"/>
      <c r="O103" s="115">
        <v>0</v>
      </c>
      <c r="P103" s="115">
        <v>0</v>
      </c>
      <c r="Q103" s="134"/>
      <c r="R103" s="115">
        <v>0</v>
      </c>
      <c r="S103" s="115">
        <v>0</v>
      </c>
      <c r="T103" s="134"/>
      <c r="U103" s="114">
        <v>0</v>
      </c>
      <c r="V103" s="114">
        <v>0</v>
      </c>
    </row>
    <row r="104" spans="1:22" x14ac:dyDescent="0.3">
      <c r="A104" s="114">
        <v>100115</v>
      </c>
      <c r="B104" s="124">
        <v>10115</v>
      </c>
      <c r="C104" s="128">
        <v>1</v>
      </c>
      <c r="D104" s="131" t="str">
        <f>VLOOKUP(B104,[1]Data!$A:$B,2,FALSE)</f>
        <v>금발상사 사원 앨리스</v>
      </c>
      <c r="E104" s="116" t="s">
        <v>647</v>
      </c>
      <c r="F104" s="116">
        <v>0</v>
      </c>
      <c r="G104" s="129">
        <f>IF(C104=0,0,IF(C104=1,4,IF(C104=2,3,IF(C104=3,1,IF(C104=4,2,IF(C104=5,3,IF(C104=6,4,IF(C104=7,2,IF(C104=8,0,IF(C104=9,1,IF(C104=10,1)))))))))))</f>
        <v>4</v>
      </c>
      <c r="H104" s="108">
        <v>4</v>
      </c>
      <c r="I104" s="108">
        <v>0</v>
      </c>
      <c r="J104" s="124">
        <v>400022</v>
      </c>
      <c r="K104" s="129" t="str">
        <f>VLOOKUP(J104,[2]Data!$A:$E,5,FALSE)</f>
        <v>여자아이 코케시 과자</v>
      </c>
      <c r="L104" s="115">
        <v>20</v>
      </c>
      <c r="M104" s="124">
        <v>400027</v>
      </c>
      <c r="N104" s="129" t="str">
        <f>VLOOKUP(M104,[2]Data!$A:$E,5,FALSE)</f>
        <v>잘 구워진 아저씨 코케시 과자</v>
      </c>
      <c r="O104" s="115">
        <v>10</v>
      </c>
      <c r="P104" s="124">
        <v>400231</v>
      </c>
      <c r="Q104" s="129" t="str">
        <f>VLOOKUP(P104,[2]Data!$A:$E,5,FALSE)</f>
        <v>잘 구워진 골목대장 코케시 과자</v>
      </c>
      <c r="R104" s="124">
        <v>5</v>
      </c>
      <c r="S104" s="115">
        <v>401005</v>
      </c>
      <c r="T104" s="129" t="str">
        <f>VLOOKUP(S104,[2]Data!$A:$E,5,FALSE)</f>
        <v>체리 묶음</v>
      </c>
      <c r="U104" s="114">
        <v>8</v>
      </c>
      <c r="V104" s="108">
        <v>25000</v>
      </c>
    </row>
    <row r="105" spans="1:22" x14ac:dyDescent="0.3">
      <c r="A105" s="114">
        <v>100116</v>
      </c>
      <c r="B105" s="134"/>
      <c r="C105" s="134"/>
      <c r="D105" s="138"/>
      <c r="E105" s="138"/>
      <c r="F105" s="138"/>
      <c r="G105" s="134"/>
      <c r="H105" s="134"/>
      <c r="I105" s="114">
        <v>0</v>
      </c>
      <c r="J105" s="114">
        <v>0</v>
      </c>
      <c r="K105" s="134"/>
      <c r="L105" s="114">
        <v>0</v>
      </c>
      <c r="M105" s="114">
        <v>0</v>
      </c>
      <c r="N105" s="134"/>
      <c r="O105" s="114">
        <v>0</v>
      </c>
      <c r="P105" s="114">
        <v>0</v>
      </c>
      <c r="Q105" s="134"/>
      <c r="R105" s="114">
        <v>0</v>
      </c>
      <c r="S105" s="114">
        <v>0</v>
      </c>
      <c r="T105" s="134"/>
      <c r="U105" s="114">
        <v>0</v>
      </c>
      <c r="V105" s="114">
        <v>0</v>
      </c>
    </row>
    <row r="106" spans="1:22" x14ac:dyDescent="0.3">
      <c r="A106" s="114">
        <v>100117</v>
      </c>
      <c r="B106" s="114">
        <v>10117</v>
      </c>
      <c r="C106" s="128">
        <v>2</v>
      </c>
      <c r="D106" s="131" t="str">
        <f>VLOOKUP(B106,[1]Data!$A:$B,2,FALSE)</f>
        <v>금발상사 팀장 아야</v>
      </c>
      <c r="E106" s="116" t="s">
        <v>647</v>
      </c>
      <c r="F106" s="116">
        <v>0</v>
      </c>
      <c r="G106" s="129">
        <f>IF(C106=0,0,IF(C106=1,4,IF(C106=2,3,IF(C106=3,1,IF(C106=4,2,IF(C106=5,3,IF(C106=6,4,IF(C106=7,2,IF(C106=8,0,IF(C106=9,1,IF(C106=10,1)))))))))))</f>
        <v>3</v>
      </c>
      <c r="H106" s="108">
        <v>4</v>
      </c>
      <c r="I106" s="108">
        <v>0</v>
      </c>
      <c r="J106" s="114">
        <v>400046</v>
      </c>
      <c r="K106" s="129" t="str">
        <f>VLOOKUP(J106,[2]Data!$A:$E,5,FALSE)</f>
        <v>귀부인 코케시 과자 더미</v>
      </c>
      <c r="L106" s="114">
        <v>20</v>
      </c>
      <c r="M106" s="114">
        <v>400043</v>
      </c>
      <c r="N106" s="129" t="str">
        <f>VLOOKUP(M106,[2]Data!$A:$E,5,FALSE)</f>
        <v>깨가 섞인 아저씨 코케시 과자 더미</v>
      </c>
      <c r="O106" s="124">
        <v>10</v>
      </c>
      <c r="P106" s="114">
        <v>400235</v>
      </c>
      <c r="Q106" s="129" t="str">
        <f>VLOOKUP(P106,[2]Data!$A:$E,5,FALSE)</f>
        <v>깨가 섞인 골목대장 코케시 과자 더미</v>
      </c>
      <c r="R106" s="114">
        <v>5</v>
      </c>
      <c r="S106" s="114">
        <v>401008</v>
      </c>
      <c r="T106" s="129" t="str">
        <f>VLOOKUP(S106,[2]Data!$A:$E,5,FALSE)</f>
        <v>포도 묶음</v>
      </c>
      <c r="U106" s="114">
        <v>8</v>
      </c>
      <c r="V106" s="108">
        <v>25000</v>
      </c>
    </row>
    <row r="107" spans="1:22" x14ac:dyDescent="0.3">
      <c r="A107" s="114">
        <v>100118</v>
      </c>
      <c r="B107" s="134"/>
      <c r="C107" s="134"/>
      <c r="D107" s="138"/>
      <c r="E107" s="138"/>
      <c r="F107" s="138"/>
      <c r="G107" s="134"/>
      <c r="H107" s="134"/>
      <c r="I107" s="114">
        <v>0</v>
      </c>
      <c r="J107" s="114">
        <v>0</v>
      </c>
      <c r="K107" s="134"/>
      <c r="L107" s="114">
        <v>0</v>
      </c>
      <c r="M107" s="114">
        <v>0</v>
      </c>
      <c r="N107" s="134"/>
      <c r="O107" s="115">
        <v>0</v>
      </c>
      <c r="P107" s="115">
        <v>0</v>
      </c>
      <c r="Q107" s="134"/>
      <c r="R107" s="115">
        <v>0</v>
      </c>
      <c r="S107" s="115">
        <v>0</v>
      </c>
      <c r="T107" s="134"/>
      <c r="U107" s="114">
        <v>0</v>
      </c>
      <c r="V107" s="114">
        <v>0</v>
      </c>
    </row>
    <row r="108" spans="1:22" x14ac:dyDescent="0.3">
      <c r="A108" s="114">
        <v>100119</v>
      </c>
      <c r="B108" s="114">
        <v>10119</v>
      </c>
      <c r="C108" s="128">
        <v>3</v>
      </c>
      <c r="D108" s="131" t="str">
        <f>VLOOKUP(B108,[1]Data!$A:$B,2,FALSE)</f>
        <v>금발상사 과장 요우코</v>
      </c>
      <c r="E108" s="116" t="s">
        <v>647</v>
      </c>
      <c r="F108" s="108">
        <v>0</v>
      </c>
      <c r="G108" s="129">
        <f>IF(C108=0,0,IF(C108=1,4,IF(C108=2,3,IF(C108=3,1,IF(C108=4,2,IF(C108=5,3,IF(C108=6,4,IF(C108=7,2,IF(C108=8,0,IF(C108=9,1,IF(C108=10,1)))))))))))</f>
        <v>1</v>
      </c>
      <c r="H108" s="108">
        <v>4</v>
      </c>
      <c r="I108" s="108">
        <v>0</v>
      </c>
      <c r="J108" s="114">
        <v>400062</v>
      </c>
      <c r="K108" s="129" t="str">
        <f>VLOOKUP(J108,[2]Data!$A:$E,5,FALSE)</f>
        <v>세계지도</v>
      </c>
      <c r="L108" s="115">
        <v>20</v>
      </c>
      <c r="M108" s="114">
        <v>400059</v>
      </c>
      <c r="N108" s="129" t="str">
        <f>VLOOKUP(M108,[2]Data!$A:$E,5,FALSE)</f>
        <v>정교한 일본 전도</v>
      </c>
      <c r="O108" s="115">
        <v>10</v>
      </c>
      <c r="P108" s="115">
        <v>400239</v>
      </c>
      <c r="Q108" s="129" t="str">
        <f>VLOOKUP(P108,[2]Data!$A:$E,5,FALSE)</f>
        <v>신상품 캐리어</v>
      </c>
      <c r="R108" s="115">
        <v>5</v>
      </c>
      <c r="S108" s="115">
        <v>401011</v>
      </c>
      <c r="T108" s="129" t="str">
        <f>VLOOKUP(S108,[2]Data!$A:$E,5,FALSE)</f>
        <v>멜론 묶음</v>
      </c>
      <c r="U108" s="114">
        <v>8</v>
      </c>
      <c r="V108" s="108">
        <v>25000</v>
      </c>
    </row>
    <row r="109" spans="1:22" x14ac:dyDescent="0.3">
      <c r="A109" s="114">
        <v>100120</v>
      </c>
      <c r="B109" s="137"/>
      <c r="C109" s="134"/>
      <c r="D109" s="138"/>
      <c r="E109" s="138"/>
      <c r="F109" s="138"/>
      <c r="G109" s="134"/>
      <c r="H109" s="134"/>
      <c r="I109" s="114">
        <v>0</v>
      </c>
      <c r="J109" s="115">
        <v>0</v>
      </c>
      <c r="K109" s="134"/>
      <c r="L109" s="115">
        <v>0</v>
      </c>
      <c r="M109" s="115">
        <v>0</v>
      </c>
      <c r="N109" s="134"/>
      <c r="O109" s="115">
        <v>0</v>
      </c>
      <c r="P109" s="115">
        <v>0</v>
      </c>
      <c r="Q109" s="134"/>
      <c r="R109" s="115">
        <v>0</v>
      </c>
      <c r="S109" s="115">
        <v>0</v>
      </c>
      <c r="T109" s="134"/>
      <c r="U109" s="114">
        <v>0</v>
      </c>
      <c r="V109" s="114">
        <v>0</v>
      </c>
    </row>
    <row r="110" spans="1:22" x14ac:dyDescent="0.3">
      <c r="A110" s="114">
        <v>100121</v>
      </c>
      <c r="B110" s="114">
        <v>10121</v>
      </c>
      <c r="C110" s="128">
        <v>4</v>
      </c>
      <c r="D110" s="131" t="str">
        <f>VLOOKUP(B110,[1]Data!$A:$B,2,FALSE)</f>
        <v>금발상사 신입 카렌</v>
      </c>
      <c r="E110" s="116" t="s">
        <v>647</v>
      </c>
      <c r="F110" s="108">
        <v>0</v>
      </c>
      <c r="G110" s="129">
        <f>IF(C110=0,0,IF(C110=1,4,IF(C110=2,3,IF(C110=3,1,IF(C110=4,2,IF(C110=5,3,IF(C110=6,4,IF(C110=7,2,IF(C110=8,0,IF(C110=9,1,IF(C110=10,1)))))))))))</f>
        <v>2</v>
      </c>
      <c r="H110" s="108">
        <v>4</v>
      </c>
      <c r="I110" s="108">
        <v>0</v>
      </c>
      <c r="J110" s="114">
        <v>400097</v>
      </c>
      <c r="K110" s="129" t="str">
        <f>VLOOKUP(J110,[2]Data!$A:$E,5,FALSE)</f>
        <v>너덜너덜한 A 학급 신문</v>
      </c>
      <c r="L110" s="114">
        <v>20</v>
      </c>
      <c r="M110" s="114">
        <v>400075</v>
      </c>
      <c r="N110" s="129" t="str">
        <f>VLOOKUP(M110,[2]Data!$A:$E,5,FALSE)</f>
        <v>생글생글한 금빛 롱 헤어</v>
      </c>
      <c r="O110" s="114">
        <v>10</v>
      </c>
      <c r="P110" s="114">
        <v>400243</v>
      </c>
      <c r="Q110" s="129" t="str">
        <f>VLOOKUP(P110,[2]Data!$A:$E,5,FALSE)</f>
        <v>생글생글한 금빛 아프로</v>
      </c>
      <c r="R110" s="114">
        <v>5</v>
      </c>
      <c r="S110" s="114">
        <v>401014</v>
      </c>
      <c r="T110" s="129" t="str">
        <f>VLOOKUP(S110,[2]Data!$A:$E,5,FALSE)</f>
        <v>오렌지 묶음</v>
      </c>
      <c r="U110" s="114">
        <v>8</v>
      </c>
      <c r="V110" s="108">
        <v>25000</v>
      </c>
    </row>
    <row r="111" spans="1:22" x14ac:dyDescent="0.3">
      <c r="A111" s="114">
        <v>100122</v>
      </c>
      <c r="B111" s="134"/>
      <c r="C111" s="134"/>
      <c r="D111" s="138"/>
      <c r="E111" s="138"/>
      <c r="F111" s="134"/>
      <c r="G111" s="134"/>
      <c r="H111" s="134"/>
      <c r="I111" s="114">
        <v>0</v>
      </c>
      <c r="J111" s="114">
        <v>0</v>
      </c>
      <c r="K111" s="134"/>
      <c r="L111" s="114">
        <v>0</v>
      </c>
      <c r="M111" s="114">
        <v>0</v>
      </c>
      <c r="N111" s="134"/>
      <c r="O111" s="114">
        <v>0</v>
      </c>
      <c r="P111" s="114">
        <v>0</v>
      </c>
      <c r="Q111" s="134"/>
      <c r="R111" s="114">
        <v>0</v>
      </c>
      <c r="S111" s="114">
        <v>0</v>
      </c>
      <c r="T111" s="134"/>
      <c r="U111" s="114">
        <v>0</v>
      </c>
      <c r="V111" s="114">
        <v>0</v>
      </c>
    </row>
    <row r="112" spans="1:22" x14ac:dyDescent="0.3">
      <c r="A112" s="114">
        <v>100123</v>
      </c>
      <c r="B112" s="108">
        <f>A112-90000</f>
        <v>10123</v>
      </c>
      <c r="C112" s="128">
        <v>6</v>
      </c>
      <c r="D112" s="131" t="str">
        <f>VLOOKUP(B112,[1]Data!$A:$B,2,FALSE)</f>
        <v>금발상사 대표 이사미</v>
      </c>
      <c r="E112" s="116" t="s">
        <v>647</v>
      </c>
      <c r="F112" s="108">
        <v>0</v>
      </c>
      <c r="G112" s="129">
        <f>IF(C112=0,0,IF(C112=1,4,IF(C112=2,3,IF(C112=3,1,IF(C112=4,2,IF(C112=5,3,IF(C112=6,4,IF(C112=7,2,IF(C112=8,0,IF(C112=9,1,IF(C112=10,1)))))))))))</f>
        <v>4</v>
      </c>
      <c r="H112" s="108">
        <v>4</v>
      </c>
      <c r="I112" s="108">
        <v>0</v>
      </c>
      <c r="J112" s="114">
        <v>400030</v>
      </c>
      <c r="K112" s="129" t="str">
        <f>VLOOKUP(J112,[2]Data!$A:$E,5,FALSE)</f>
        <v>귀부인 코케시 과자</v>
      </c>
      <c r="L112" s="114">
        <v>20</v>
      </c>
      <c r="M112" s="114">
        <v>400019</v>
      </c>
      <c r="N112" s="129" t="str">
        <f>VLOOKUP(M112,[2]Data!$A:$E,5,FALSE)</f>
        <v>잘 구워진 장난꾸러기 코케시 과자</v>
      </c>
      <c r="O112" s="114">
        <v>10</v>
      </c>
      <c r="P112" s="114">
        <v>400255</v>
      </c>
      <c r="Q112" s="129" t="str">
        <f>VLOOKUP(P112,[2]Data!$A:$E,5,FALSE)</f>
        <v>신형 스냅숏 카메라</v>
      </c>
      <c r="R112" s="114">
        <v>5</v>
      </c>
      <c r="S112" s="114">
        <v>401005</v>
      </c>
      <c r="T112" s="129" t="str">
        <f>VLOOKUP(S112,[2]Data!$A:$E,5,FALSE)</f>
        <v>체리 묶음</v>
      </c>
      <c r="U112" s="114">
        <v>8</v>
      </c>
      <c r="V112" s="108">
        <v>25000</v>
      </c>
    </row>
    <row r="113" spans="1:22" x14ac:dyDescent="0.3">
      <c r="A113" s="114">
        <v>100124</v>
      </c>
      <c r="B113" s="134"/>
      <c r="C113" s="134"/>
      <c r="D113" s="138"/>
      <c r="E113" s="138"/>
      <c r="F113" s="134"/>
      <c r="G113" s="134"/>
      <c r="H113" s="134"/>
      <c r="I113" s="114">
        <v>0</v>
      </c>
      <c r="J113" s="114">
        <v>0</v>
      </c>
      <c r="K113" s="134"/>
      <c r="L113" s="114">
        <v>0</v>
      </c>
      <c r="M113" s="114">
        <v>0</v>
      </c>
      <c r="N113" s="134"/>
      <c r="O113" s="114">
        <v>0</v>
      </c>
      <c r="P113" s="114">
        <v>0</v>
      </c>
      <c r="Q113" s="134"/>
      <c r="R113" s="114">
        <v>0</v>
      </c>
      <c r="S113" s="114">
        <v>0</v>
      </c>
      <c r="T113" s="134"/>
      <c r="U113" s="114">
        <v>0</v>
      </c>
      <c r="V113" s="114">
        <v>0</v>
      </c>
    </row>
    <row r="114" spans="1:22" x14ac:dyDescent="0.3">
      <c r="A114" s="114">
        <v>100125</v>
      </c>
      <c r="B114" s="114">
        <v>10125</v>
      </c>
      <c r="C114" s="128">
        <v>0</v>
      </c>
      <c r="D114" s="131" t="str">
        <f>VLOOKUP(B114,[1]Data!$A:$B,2,FALSE)</f>
        <v>휴일의 시노부</v>
      </c>
      <c r="E114" s="116" t="s">
        <v>647</v>
      </c>
      <c r="F114" s="108">
        <v>0</v>
      </c>
      <c r="G114" s="129">
        <f>IF(C114=0,0,IF(C114=1,4,IF(C114=2,3,IF(C114=3,1,IF(C114=4,2,IF(C114=5,3,IF(C114=6,4,IF(C114=7,2,IF(C114=8,0,IF(C114=9,1,IF(C114=10,1)))))))))))</f>
        <v>0</v>
      </c>
      <c r="H114" s="108">
        <v>2</v>
      </c>
      <c r="I114" s="108">
        <v>0</v>
      </c>
      <c r="J114" s="108">
        <v>400082</v>
      </c>
      <c r="K114" s="129" t="str">
        <f>VLOOKUP(J114,[2]Data!$A:$E,5,FALSE)</f>
        <v>가전제품 설문지</v>
      </c>
      <c r="L114" s="114">
        <v>8</v>
      </c>
      <c r="M114" s="108">
        <v>400087</v>
      </c>
      <c r="N114" s="129" t="str">
        <f>VLOOKUP(M114,[2]Data!$A:$E,5,FALSE)</f>
        <v>상세한 음료수 설문지</v>
      </c>
      <c r="O114" s="114">
        <v>5</v>
      </c>
      <c r="P114" s="108">
        <v>400226</v>
      </c>
      <c r="Q114" s="129" t="str">
        <f>VLOOKUP(P114,[2]Data!$A:$E,5,FALSE)</f>
        <v>검은 고양이 사진</v>
      </c>
      <c r="R114" s="114">
        <v>3</v>
      </c>
      <c r="S114" s="114">
        <v>401002</v>
      </c>
      <c r="T114" s="129" t="str">
        <f>VLOOKUP(S114,[2]Data!$A:$E,5,FALSE)</f>
        <v>블루베리 묶음</v>
      </c>
      <c r="U114" s="114">
        <v>5</v>
      </c>
      <c r="V114" s="108">
        <v>10000</v>
      </c>
    </row>
    <row r="115" spans="1:22" x14ac:dyDescent="0.3">
      <c r="A115" s="114">
        <v>100126</v>
      </c>
      <c r="B115" s="134"/>
      <c r="C115" s="134"/>
      <c r="D115" s="138"/>
      <c r="E115" s="138"/>
      <c r="F115" s="134"/>
      <c r="G115" s="134"/>
      <c r="H115" s="134"/>
      <c r="I115" s="114">
        <v>0</v>
      </c>
      <c r="J115" s="114">
        <v>0</v>
      </c>
      <c r="K115" s="134"/>
      <c r="L115" s="114">
        <v>0</v>
      </c>
      <c r="M115" s="114">
        <v>0</v>
      </c>
      <c r="N115" s="134"/>
      <c r="O115" s="114">
        <v>0</v>
      </c>
      <c r="P115" s="114">
        <v>0</v>
      </c>
      <c r="Q115" s="134"/>
      <c r="R115" s="114">
        <v>0</v>
      </c>
      <c r="S115" s="114">
        <v>0</v>
      </c>
      <c r="T115" s="134"/>
      <c r="U115" s="114">
        <v>0</v>
      </c>
      <c r="V115" s="114">
        <v>0</v>
      </c>
    </row>
    <row r="116" spans="1:22" x14ac:dyDescent="0.3">
      <c r="A116" s="114">
        <v>100127</v>
      </c>
      <c r="B116" s="114">
        <v>10127</v>
      </c>
      <c r="C116" s="128">
        <v>1</v>
      </c>
      <c r="D116" s="131" t="str">
        <f>VLOOKUP(B116,[1]Data!$A:$B,2,FALSE)</f>
        <v>휴일의 앨리스</v>
      </c>
      <c r="E116" s="116" t="s">
        <v>647</v>
      </c>
      <c r="F116" s="108">
        <v>0</v>
      </c>
      <c r="G116" s="129">
        <f>IF(C116=0,0,IF(C116=1,4,IF(C116=2,3,IF(C116=3,1,IF(C116=4,2,IF(C116=5,3,IF(C116=6,4,IF(C116=7,2,IF(C116=8,0,IF(C116=9,1,IF(C116=10,1)))))))))))</f>
        <v>4</v>
      </c>
      <c r="H116" s="108">
        <v>2</v>
      </c>
      <c r="I116" s="108">
        <v>0</v>
      </c>
      <c r="J116" s="114">
        <v>400086</v>
      </c>
      <c r="K116" s="129" t="str">
        <f>VLOOKUP(J116,[2]Data!$A:$E,5,FALSE)</f>
        <v>음료수 설문지</v>
      </c>
      <c r="L116" s="114">
        <v>8</v>
      </c>
      <c r="M116" s="114">
        <v>400091</v>
      </c>
      <c r="N116" s="129" t="str">
        <f>VLOOKUP(M116,[2]Data!$A:$E,5,FALSE)</f>
        <v>상세한 즉석식품 설문지</v>
      </c>
      <c r="O116" s="114">
        <v>5</v>
      </c>
      <c r="P116" s="114">
        <v>400230</v>
      </c>
      <c r="Q116" s="129" t="str">
        <f>VLOOKUP(P116,[2]Data!$A:$E,5,FALSE)</f>
        <v>골목대장 코케시 과자</v>
      </c>
      <c r="R116" s="114">
        <v>3</v>
      </c>
      <c r="S116" s="114">
        <v>401005</v>
      </c>
      <c r="T116" s="129" t="str">
        <f>VLOOKUP(S116,[2]Data!$A:$E,5,FALSE)</f>
        <v>체리 묶음</v>
      </c>
      <c r="U116" s="114">
        <v>5</v>
      </c>
      <c r="V116" s="108">
        <v>10000</v>
      </c>
    </row>
    <row r="117" spans="1:22" x14ac:dyDescent="0.3">
      <c r="A117" s="124">
        <v>100128</v>
      </c>
      <c r="B117" s="137"/>
      <c r="C117" s="134"/>
      <c r="D117" s="138"/>
      <c r="E117" s="138"/>
      <c r="F117" s="138"/>
      <c r="G117" s="134"/>
      <c r="H117" s="134"/>
      <c r="I117" s="114">
        <v>0</v>
      </c>
      <c r="J117" s="114">
        <v>0</v>
      </c>
      <c r="K117" s="134"/>
      <c r="L117" s="114">
        <v>0</v>
      </c>
      <c r="M117" s="114">
        <v>0</v>
      </c>
      <c r="N117" s="134"/>
      <c r="O117" s="114">
        <v>0</v>
      </c>
      <c r="P117" s="114">
        <v>0</v>
      </c>
      <c r="Q117" s="134"/>
      <c r="R117" s="114">
        <v>0</v>
      </c>
      <c r="S117" s="114">
        <v>0</v>
      </c>
      <c r="T117" s="134"/>
      <c r="U117" s="114">
        <v>0</v>
      </c>
      <c r="V117" s="114">
        <v>0</v>
      </c>
    </row>
    <row r="118" spans="1:22" x14ac:dyDescent="0.3">
      <c r="A118" s="124">
        <v>100131</v>
      </c>
      <c r="B118" s="124">
        <v>10131</v>
      </c>
      <c r="C118" s="132">
        <v>3</v>
      </c>
      <c r="D118" s="131" t="str">
        <f>VLOOKUP(B118,[1]Data!$A:$B,2,FALSE)</f>
        <v>휴일의 요우코</v>
      </c>
      <c r="E118" s="116" t="s">
        <v>647</v>
      </c>
      <c r="F118" s="116">
        <v>0</v>
      </c>
      <c r="G118" s="133">
        <f>IF(C118=0,0,IF(C118=1,4,IF(C118=2,3,IF(C118=3,1,IF(C118=4,2,IF(C118=5,3,IF(C118=6,4,IF(C118=7,2,IF(C118=8,0,IF(C118=9,1,IF(C118=10,1)))))))))))</f>
        <v>1</v>
      </c>
      <c r="H118" s="123">
        <v>2</v>
      </c>
      <c r="I118" s="123">
        <v>0</v>
      </c>
      <c r="J118" s="114">
        <v>400094</v>
      </c>
      <c r="K118" s="129" t="str">
        <f>VLOOKUP(J118,[2]Data!$A:$E,5,FALSE)</f>
        <v>음식점 설문지</v>
      </c>
      <c r="L118" s="114">
        <v>8</v>
      </c>
      <c r="M118" s="114">
        <v>400099</v>
      </c>
      <c r="N118" s="129" t="str">
        <f>VLOOKUP(M118,[2]Data!$A:$E,5,FALSE)</f>
        <v>완성된 A 학급 신문</v>
      </c>
      <c r="O118" s="114">
        <v>5</v>
      </c>
      <c r="P118" s="114">
        <v>400238</v>
      </c>
      <c r="Q118" s="129" t="str">
        <f>VLOOKUP(P118,[2]Data!$A:$E,5,FALSE)</f>
        <v>여행용 캐리어</v>
      </c>
      <c r="R118" s="114">
        <v>3</v>
      </c>
      <c r="S118" s="114">
        <v>401008</v>
      </c>
      <c r="T118" s="129" t="str">
        <f>VLOOKUP(S118,[2]Data!$A:$E,5,FALSE)</f>
        <v>포도 묶음</v>
      </c>
      <c r="U118" s="114">
        <v>5</v>
      </c>
      <c r="V118" s="108">
        <v>10000</v>
      </c>
    </row>
    <row r="119" spans="1:22" x14ac:dyDescent="0.3">
      <c r="A119" s="124">
        <v>100132</v>
      </c>
      <c r="B119" s="137"/>
      <c r="C119" s="137"/>
      <c r="D119" s="138"/>
      <c r="E119" s="138"/>
      <c r="F119" s="138"/>
      <c r="G119" s="137"/>
      <c r="H119" s="137"/>
      <c r="I119" s="124">
        <v>0</v>
      </c>
      <c r="J119" s="115">
        <v>0</v>
      </c>
      <c r="K119" s="134"/>
      <c r="L119" s="115">
        <v>0</v>
      </c>
      <c r="M119" s="115">
        <v>0</v>
      </c>
      <c r="N119" s="134"/>
      <c r="O119" s="115">
        <v>0</v>
      </c>
      <c r="P119" s="115">
        <v>0</v>
      </c>
      <c r="Q119" s="134"/>
      <c r="R119" s="115">
        <v>0</v>
      </c>
      <c r="S119" s="115">
        <v>0</v>
      </c>
      <c r="T119" s="134"/>
      <c r="U119" s="114">
        <v>0</v>
      </c>
      <c r="V119" s="114">
        <v>0</v>
      </c>
    </row>
    <row r="120" spans="1:22" x14ac:dyDescent="0.3">
      <c r="A120" s="114">
        <v>100133</v>
      </c>
      <c r="B120" s="135">
        <v>10133</v>
      </c>
      <c r="C120" s="139">
        <v>4</v>
      </c>
      <c r="D120" s="140" t="str">
        <f>VLOOKUP(B120,[1]Data!$A:$B,2,FALSE)</f>
        <v>휴일의 카렌</v>
      </c>
      <c r="E120" s="136" t="s">
        <v>647</v>
      </c>
      <c r="F120" s="136">
        <v>0</v>
      </c>
      <c r="G120" s="140">
        <f>IF(C120=0,0,IF(C120=1,4,IF(C120=2,3,IF(C120=3,1,IF(C120=4,2,IF(C120=5,3,IF(C120=6,4,IF(C120=7,2,IF(C120=8,0,IF(C120=9,1,IF(C120=10,1)))))))))))</f>
        <v>2</v>
      </c>
      <c r="H120" s="136">
        <v>2</v>
      </c>
      <c r="I120" s="141">
        <v>0</v>
      </c>
      <c r="J120" s="141">
        <v>400098</v>
      </c>
      <c r="K120" s="140" t="str">
        <f>VLOOKUP(J120,[2]Data!$A:$E,5,FALSE)</f>
        <v>A 학급 신문</v>
      </c>
      <c r="L120" s="113">
        <v>8</v>
      </c>
      <c r="M120" s="141">
        <v>400103</v>
      </c>
      <c r="N120" s="140" t="str">
        <f>VLOOKUP(M120,[2]Data!$A:$E,5,FALSE)</f>
        <v>완성된 B 학급 신문</v>
      </c>
      <c r="O120" s="113">
        <v>5</v>
      </c>
      <c r="P120" s="141">
        <v>400242</v>
      </c>
      <c r="Q120" s="140" t="str">
        <f>VLOOKUP(P120,[2]Data!$A:$E,5,FALSE)</f>
        <v>금빛 아프로</v>
      </c>
      <c r="R120" s="113">
        <v>3</v>
      </c>
      <c r="S120" s="113">
        <v>401014</v>
      </c>
      <c r="T120" s="140" t="str">
        <f>VLOOKUP(S120,[2]Data!$A:$E,5,FALSE)</f>
        <v>오렌지 묶음</v>
      </c>
      <c r="U120" s="113">
        <v>5</v>
      </c>
      <c r="V120" s="141">
        <v>10000</v>
      </c>
    </row>
    <row r="121" spans="1:22" x14ac:dyDescent="0.3">
      <c r="A121" s="114">
        <v>100134</v>
      </c>
      <c r="I121" s="113">
        <v>0</v>
      </c>
      <c r="J121" s="113">
        <v>0</v>
      </c>
      <c r="L121" s="113">
        <v>0</v>
      </c>
      <c r="M121" s="113">
        <v>0</v>
      </c>
      <c r="O121" s="113">
        <v>0</v>
      </c>
      <c r="P121" s="113">
        <v>0</v>
      </c>
      <c r="R121" s="113">
        <v>0</v>
      </c>
      <c r="S121" s="113">
        <v>0</v>
      </c>
      <c r="U121" s="113">
        <v>0</v>
      </c>
      <c r="V121" s="113">
        <v>0</v>
      </c>
    </row>
    <row r="122" spans="1:22" x14ac:dyDescent="0.3">
      <c r="A122" s="114">
        <v>100135</v>
      </c>
      <c r="B122" s="135">
        <v>10135</v>
      </c>
      <c r="C122" s="139">
        <v>6</v>
      </c>
      <c r="D122" s="140" t="str">
        <f>VLOOKUP(B122,[1]Data!$A:$B,2,FALSE)</f>
        <v>휴일의 이사미</v>
      </c>
      <c r="E122" s="136" t="s">
        <v>647</v>
      </c>
      <c r="F122" s="136">
        <v>0</v>
      </c>
      <c r="G122" s="140">
        <f>IF(C122=0,0,IF(C122=1,4,IF(C122=2,3,IF(C122=3,1,IF(C122=4,2,IF(C122=5,3,IF(C122=6,4,IF(C122=7,2,IF(C122=8,0,IF(C122=9,1,IF(C122=10,1)))))))))))</f>
        <v>4</v>
      </c>
      <c r="H122" s="136">
        <v>2</v>
      </c>
      <c r="I122" s="141">
        <v>0</v>
      </c>
      <c r="J122" s="113">
        <v>400086</v>
      </c>
      <c r="K122" s="140" t="str">
        <f>VLOOKUP(J122,[2]Data!$A:$E,5,FALSE)</f>
        <v>음료수 설문지</v>
      </c>
      <c r="L122" s="113">
        <v>8</v>
      </c>
      <c r="M122" s="113">
        <v>400091</v>
      </c>
      <c r="N122" s="140" t="str">
        <f>VLOOKUP(M122,[2]Data!$A:$E,5,FALSE)</f>
        <v>상세한 즉석식품 설문지</v>
      </c>
      <c r="O122" s="113">
        <v>5</v>
      </c>
      <c r="P122" s="113">
        <v>400230</v>
      </c>
      <c r="Q122" s="140" t="str">
        <f>VLOOKUP(P122,[2]Data!$A:$E,5,FALSE)</f>
        <v>골목대장 코케시 과자</v>
      </c>
      <c r="R122" s="113">
        <v>3</v>
      </c>
      <c r="S122" s="113">
        <v>401005</v>
      </c>
      <c r="T122" s="140" t="str">
        <f>VLOOKUP(S122,[2]Data!$A:$E,5,FALSE)</f>
        <v>체리 묶음</v>
      </c>
      <c r="U122" s="113">
        <v>5</v>
      </c>
      <c r="V122" s="141">
        <v>10000</v>
      </c>
    </row>
    <row r="123" spans="1:22" x14ac:dyDescent="0.3">
      <c r="A123" s="114">
        <v>100136</v>
      </c>
      <c r="I123" s="113">
        <v>0</v>
      </c>
      <c r="J123" s="113">
        <v>0</v>
      </c>
      <c r="L123" s="113">
        <v>0</v>
      </c>
      <c r="M123" s="113">
        <v>0</v>
      </c>
      <c r="O123" s="113">
        <v>0</v>
      </c>
      <c r="P123" s="113">
        <v>0</v>
      </c>
      <c r="R123" s="113">
        <v>0</v>
      </c>
      <c r="S123" s="113">
        <v>0</v>
      </c>
      <c r="U123" s="113">
        <v>0</v>
      </c>
      <c r="V123" s="113">
        <v>0</v>
      </c>
    </row>
    <row r="124" spans="1:22" x14ac:dyDescent="0.3">
      <c r="A124" s="114">
        <v>100137</v>
      </c>
      <c r="B124" s="136">
        <f>A124-90000</f>
        <v>10137</v>
      </c>
      <c r="C124" s="139">
        <v>7</v>
      </c>
      <c r="D124" s="140" t="str">
        <f>VLOOKUP(B124,[1]Data!$A:$B,2,FALSE)</f>
        <v>휴일의 카라스마 선생</v>
      </c>
      <c r="E124" s="136" t="s">
        <v>647</v>
      </c>
      <c r="F124" s="136">
        <v>0</v>
      </c>
      <c r="G124" s="140">
        <f>IF(C124=0,0,IF(C124=1,4,IF(C124=2,3,IF(C124=3,1,IF(C124=4,2,IF(C124=5,3,IF(C124=6,4,IF(C124=7,2,IF(C124=8,0,IF(C124=9,1,IF(C124=10,1)))))))))))</f>
        <v>2</v>
      </c>
      <c r="H124" s="136">
        <v>2</v>
      </c>
      <c r="I124" s="141">
        <v>0</v>
      </c>
      <c r="J124" s="113">
        <v>400098</v>
      </c>
      <c r="K124" s="140" t="str">
        <f>VLOOKUP(J124,[2]Data!$A:$E,5,FALSE)</f>
        <v>A 학급 신문</v>
      </c>
      <c r="L124" s="113">
        <v>8</v>
      </c>
      <c r="M124" s="113">
        <v>400103</v>
      </c>
      <c r="N124" s="140" t="str">
        <f>VLOOKUP(M124,[2]Data!$A:$E,5,FALSE)</f>
        <v>완성된 B 학급 신문</v>
      </c>
      <c r="O124" s="113">
        <v>5</v>
      </c>
      <c r="P124" s="113">
        <v>400242</v>
      </c>
      <c r="Q124" s="140" t="str">
        <f>VLOOKUP(P124,[2]Data!$A:$E,5,FALSE)</f>
        <v>금빛 아프로</v>
      </c>
      <c r="R124" s="113">
        <v>3</v>
      </c>
      <c r="S124" s="113">
        <v>401014</v>
      </c>
      <c r="T124" s="140" t="str">
        <f>VLOOKUP(S124,[2]Data!$A:$E,5,FALSE)</f>
        <v>오렌지 묶음</v>
      </c>
      <c r="U124" s="113">
        <v>5</v>
      </c>
      <c r="V124" s="141">
        <v>10000</v>
      </c>
    </row>
    <row r="125" spans="1:22" x14ac:dyDescent="0.3">
      <c r="A125" s="114">
        <v>100138</v>
      </c>
      <c r="I125" s="113">
        <v>0</v>
      </c>
      <c r="J125" s="113">
        <v>0</v>
      </c>
      <c r="L125" s="113">
        <v>0</v>
      </c>
      <c r="M125" s="113">
        <v>0</v>
      </c>
      <c r="O125" s="113">
        <v>0</v>
      </c>
      <c r="P125" s="113">
        <v>0</v>
      </c>
      <c r="R125" s="113">
        <v>0</v>
      </c>
      <c r="S125" s="113">
        <v>0</v>
      </c>
      <c r="U125" s="113">
        <v>0</v>
      </c>
      <c r="V125" s="113">
        <v>0</v>
      </c>
    </row>
    <row r="126" spans="1:22" x14ac:dyDescent="0.3">
      <c r="A126" s="114">
        <v>100139</v>
      </c>
      <c r="B126" s="136">
        <f>A126-90000</f>
        <v>10139</v>
      </c>
      <c r="C126" s="139">
        <v>8</v>
      </c>
      <c r="D126" s="140" t="str">
        <f>VLOOKUP(B126,[1]Data!$A:$B,2,FALSE)</f>
        <v>휴일의 쿠제하시 선생</v>
      </c>
      <c r="E126" s="136" t="s">
        <v>647</v>
      </c>
      <c r="F126" s="136">
        <v>0</v>
      </c>
      <c r="G126" s="140">
        <f>IF(C126=0,0,IF(C126=1,4,IF(C126=2,3,IF(C126=3,1,IF(C126=4,2,IF(C126=5,3,IF(C126=6,4,IF(C126=7,2,IF(C126=8,0,IF(C126=9,1,IF(C126=10,1)))))))))))</f>
        <v>0</v>
      </c>
      <c r="H126" s="136">
        <v>2</v>
      </c>
      <c r="I126" s="141">
        <v>0</v>
      </c>
      <c r="J126" s="113">
        <v>400082</v>
      </c>
      <c r="K126" s="140" t="str">
        <f>VLOOKUP(J126,[2]Data!$A:$E,5,FALSE)</f>
        <v>가전제품 설문지</v>
      </c>
      <c r="L126" s="113">
        <v>8</v>
      </c>
      <c r="M126" s="113">
        <v>400087</v>
      </c>
      <c r="N126" s="140" t="str">
        <f>VLOOKUP(M126,[2]Data!$A:$E,5,FALSE)</f>
        <v>상세한 음료수 설문지</v>
      </c>
      <c r="O126" s="113">
        <v>5</v>
      </c>
      <c r="P126" s="113">
        <v>400226</v>
      </c>
      <c r="Q126" s="140" t="str">
        <f>VLOOKUP(P126,[2]Data!$A:$E,5,FALSE)</f>
        <v>검은 고양이 사진</v>
      </c>
      <c r="R126" s="113">
        <v>3</v>
      </c>
      <c r="S126" s="113">
        <v>401002</v>
      </c>
      <c r="T126" s="140" t="str">
        <f>VLOOKUP(S126,[2]Data!$A:$E,5,FALSE)</f>
        <v>블루베리 묶음</v>
      </c>
      <c r="U126" s="113">
        <v>5</v>
      </c>
      <c r="V126" s="141">
        <v>10000</v>
      </c>
    </row>
    <row r="127" spans="1:22" x14ac:dyDescent="0.3">
      <c r="A127" s="114">
        <v>100140</v>
      </c>
      <c r="I127" s="113">
        <v>0</v>
      </c>
      <c r="J127" s="113">
        <v>0</v>
      </c>
      <c r="L127" s="113">
        <v>0</v>
      </c>
      <c r="M127" s="113">
        <v>0</v>
      </c>
      <c r="O127" s="113">
        <v>0</v>
      </c>
      <c r="P127" s="113">
        <v>0</v>
      </c>
      <c r="R127" s="113">
        <v>0</v>
      </c>
      <c r="S127" s="113">
        <v>0</v>
      </c>
      <c r="U127" s="113">
        <v>0</v>
      </c>
      <c r="V127" s="113">
        <v>0</v>
      </c>
    </row>
    <row r="128" spans="1:22" x14ac:dyDescent="0.3">
      <c r="A128" s="114">
        <v>100141</v>
      </c>
      <c r="B128" s="135">
        <v>10141</v>
      </c>
      <c r="C128" s="139">
        <v>0</v>
      </c>
      <c r="D128" s="140" t="str">
        <f>VLOOKUP(B128,[1]Data!$A:$B,2,FALSE)</f>
        <v>백의의 천사 시노부</v>
      </c>
      <c r="E128" s="136" t="s">
        <v>647</v>
      </c>
      <c r="F128" s="136">
        <v>0</v>
      </c>
      <c r="G128" s="140">
        <f>IF(C128=0,0,IF(C128=1,4,IF(C128=2,3,IF(C128=3,1,IF(C128=4,2,IF(C128=5,3,IF(C128=6,4,IF(C128=7,2,IF(C128=8,0,IF(C128=9,1,IF(C128=10,1)))))))))))</f>
        <v>0</v>
      </c>
      <c r="H128" s="136">
        <v>4</v>
      </c>
      <c r="I128" s="141">
        <v>0</v>
      </c>
      <c r="J128" s="113">
        <v>400014</v>
      </c>
      <c r="K128" s="140" t="str">
        <f>VLOOKUP(J128,[2]Data!$A:$E,5,FALSE)</f>
        <v>졸린 고양이 사진</v>
      </c>
      <c r="L128" s="113">
        <v>20</v>
      </c>
      <c r="M128" s="113">
        <v>400011</v>
      </c>
      <c r="N128" s="140" t="str">
        <f>VLOOKUP(M128,[2]Data!$A:$E,5,FALSE)</f>
        <v>반짝이는 또아리 고양이 사진</v>
      </c>
      <c r="O128" s="113">
        <v>10</v>
      </c>
      <c r="P128" s="113">
        <v>400227</v>
      </c>
      <c r="Q128" s="140" t="str">
        <f>VLOOKUP(P128,[2]Data!$A:$E,5,FALSE)</f>
        <v>반짝이는 검은 고양이 사진</v>
      </c>
      <c r="R128" s="113">
        <v>5</v>
      </c>
      <c r="S128" s="113">
        <v>401002</v>
      </c>
      <c r="T128" s="140" t="str">
        <f>VLOOKUP(S128,[2]Data!$A:$E,5,FALSE)</f>
        <v>블루베리 묶음</v>
      </c>
      <c r="U128" s="113">
        <v>8</v>
      </c>
      <c r="V128" s="141">
        <v>25000</v>
      </c>
    </row>
    <row r="129" spans="1:22" x14ac:dyDescent="0.3">
      <c r="A129" s="114">
        <v>100142</v>
      </c>
      <c r="I129" s="113">
        <v>0</v>
      </c>
      <c r="J129" s="113">
        <v>0</v>
      </c>
      <c r="L129" s="113">
        <v>0</v>
      </c>
      <c r="M129" s="113">
        <v>0</v>
      </c>
      <c r="O129" s="113">
        <v>0</v>
      </c>
      <c r="P129" s="113">
        <v>0</v>
      </c>
      <c r="R129" s="113">
        <v>0</v>
      </c>
      <c r="S129" s="113">
        <v>0</v>
      </c>
      <c r="U129" s="113">
        <v>0</v>
      </c>
      <c r="V129" s="113">
        <v>0</v>
      </c>
    </row>
    <row r="130" spans="1:22" x14ac:dyDescent="0.3">
      <c r="A130" s="114">
        <v>100145</v>
      </c>
      <c r="B130" s="135">
        <v>10145</v>
      </c>
      <c r="C130" s="139">
        <v>2</v>
      </c>
      <c r="D130" s="140" t="str">
        <f>VLOOKUP(B130,[1]Data!$A:$B,2,FALSE)</f>
        <v>백의의 천사 아야</v>
      </c>
      <c r="E130" s="136" t="s">
        <v>647</v>
      </c>
      <c r="F130" s="136">
        <v>0</v>
      </c>
      <c r="G130" s="140">
        <f>IF(C130=0,0,IF(C130=1,4,IF(C130=2,3,IF(C130=3,1,IF(C130=4,2,IF(C130=5,3,IF(C130=6,4,IF(C130=7,2,IF(C130=8,0,IF(C130=9,1,IF(C130=10,1)))))))))))</f>
        <v>3</v>
      </c>
      <c r="H130" s="136">
        <v>4</v>
      </c>
      <c r="I130" s="141">
        <v>0</v>
      </c>
      <c r="J130" s="113">
        <v>400034</v>
      </c>
      <c r="K130" s="140" t="str">
        <f>VLOOKUP(J130,[2]Data!$A:$E,5,FALSE)</f>
        <v>장난꾸러기 코케시 과자 더미</v>
      </c>
      <c r="L130" s="113">
        <v>20</v>
      </c>
      <c r="M130" s="113">
        <v>400047</v>
      </c>
      <c r="N130" s="140" t="str">
        <f>VLOOKUP(M130,[2]Data!$A:$E,5,FALSE)</f>
        <v>깨가 섞인 귀부인 코케시 과자 더미</v>
      </c>
      <c r="O130" s="113">
        <v>10</v>
      </c>
      <c r="P130" s="113">
        <v>400235</v>
      </c>
      <c r="Q130" s="140" t="str">
        <f>VLOOKUP(P130,[2]Data!$A:$E,5,FALSE)</f>
        <v>깨가 섞인 골목대장 코케시 과자 더미</v>
      </c>
      <c r="R130" s="113">
        <v>5</v>
      </c>
      <c r="S130" s="113">
        <v>401008</v>
      </c>
      <c r="T130" s="140" t="str">
        <f>VLOOKUP(S130,[2]Data!$A:$E,5,FALSE)</f>
        <v>포도 묶음</v>
      </c>
      <c r="U130" s="113">
        <v>8</v>
      </c>
      <c r="V130" s="141">
        <v>25000</v>
      </c>
    </row>
    <row r="131" spans="1:22" x14ac:dyDescent="0.3">
      <c r="A131" s="114">
        <v>100146</v>
      </c>
      <c r="I131" s="113">
        <v>0</v>
      </c>
      <c r="J131" s="113">
        <v>0</v>
      </c>
      <c r="L131" s="113">
        <v>0</v>
      </c>
      <c r="M131" s="113">
        <v>0</v>
      </c>
      <c r="O131" s="113">
        <v>0</v>
      </c>
      <c r="P131" s="113">
        <v>0</v>
      </c>
      <c r="R131" s="113">
        <v>0</v>
      </c>
      <c r="S131" s="113">
        <v>0</v>
      </c>
      <c r="U131" s="113">
        <v>0</v>
      </c>
      <c r="V131" s="113">
        <v>0</v>
      </c>
    </row>
    <row r="132" spans="1:22" x14ac:dyDescent="0.3">
      <c r="A132" s="114">
        <v>100147</v>
      </c>
      <c r="B132" s="135">
        <v>10147</v>
      </c>
      <c r="C132" s="139">
        <v>3</v>
      </c>
      <c r="D132" s="140" t="str">
        <f>VLOOKUP(B132,[1]Data!$A:$B,2,FALSE)</f>
        <v>백의의 천사 요우코</v>
      </c>
      <c r="E132" s="136" t="s">
        <v>647</v>
      </c>
      <c r="F132" s="136">
        <v>0</v>
      </c>
      <c r="G132" s="140">
        <f>IF(C132=0,0,IF(C132=1,4,IF(C132=2,3,IF(C132=3,1,IF(C132=4,2,IF(C132=5,3,IF(C132=6,4,IF(C132=7,2,IF(C132=8,0,IF(C132=9,1,IF(C132=10,1)))))))))))</f>
        <v>1</v>
      </c>
      <c r="H132" s="136">
        <v>4</v>
      </c>
      <c r="I132" s="141">
        <v>0</v>
      </c>
      <c r="J132" s="113">
        <v>400050</v>
      </c>
      <c r="K132" s="140" t="str">
        <f>VLOOKUP(J132,[2]Data!$A:$E,5,FALSE)</f>
        <v>손지도</v>
      </c>
      <c r="L132" s="113">
        <v>20</v>
      </c>
      <c r="M132" s="113">
        <v>400063</v>
      </c>
      <c r="N132" s="140" t="str">
        <f>VLOOKUP(M132,[2]Data!$A:$E,5,FALSE)</f>
        <v>정교한 세계지도</v>
      </c>
      <c r="O132" s="113">
        <v>10</v>
      </c>
      <c r="P132" s="113">
        <v>400239</v>
      </c>
      <c r="Q132" s="140" t="str">
        <f>VLOOKUP(P132,[2]Data!$A:$E,5,FALSE)</f>
        <v>신상품 캐리어</v>
      </c>
      <c r="R132" s="113">
        <v>5</v>
      </c>
      <c r="S132" s="113">
        <v>401011</v>
      </c>
      <c r="T132" s="140" t="str">
        <f>VLOOKUP(S132,[2]Data!$A:$E,5,FALSE)</f>
        <v>멜론 묶음</v>
      </c>
      <c r="U132" s="113">
        <v>8</v>
      </c>
      <c r="V132" s="141">
        <v>25000</v>
      </c>
    </row>
    <row r="133" spans="1:22" x14ac:dyDescent="0.3">
      <c r="A133" s="114">
        <v>100148</v>
      </c>
      <c r="I133" s="113">
        <v>0</v>
      </c>
      <c r="J133" s="113">
        <v>0</v>
      </c>
      <c r="L133" s="113">
        <v>0</v>
      </c>
      <c r="M133" s="113">
        <v>0</v>
      </c>
      <c r="O133" s="113">
        <v>0</v>
      </c>
      <c r="P133" s="113">
        <v>0</v>
      </c>
      <c r="R133" s="113">
        <v>0</v>
      </c>
      <c r="S133" s="113">
        <v>0</v>
      </c>
      <c r="U133" s="113">
        <v>0</v>
      </c>
      <c r="V133" s="113">
        <v>0</v>
      </c>
    </row>
    <row r="134" spans="1:22" x14ac:dyDescent="0.3">
      <c r="A134" s="114">
        <v>100149</v>
      </c>
      <c r="B134" s="135">
        <v>10149</v>
      </c>
      <c r="C134" s="139">
        <v>4</v>
      </c>
      <c r="D134" s="140" t="str">
        <f>VLOOKUP(B134,[1]Data!$A:$B,2,FALSE)</f>
        <v>백의의 천사 카렌</v>
      </c>
      <c r="E134" s="136" t="s">
        <v>647</v>
      </c>
      <c r="F134" s="136">
        <v>0</v>
      </c>
      <c r="G134" s="140">
        <f>IF(C134=0,0,IF(C134=1,4,IF(C134=2,3,IF(C134=3,1,IF(C134=4,2,IF(C134=5,3,IF(C134=6,4,IF(C134=7,2,IF(C134=8,0,IF(C134=9,1,IF(C134=10,1)))))))))))</f>
        <v>2</v>
      </c>
      <c r="H134" s="136">
        <v>4</v>
      </c>
      <c r="I134" s="141">
        <v>0</v>
      </c>
      <c r="J134" s="113">
        <v>400097</v>
      </c>
      <c r="K134" s="140" t="str">
        <f>VLOOKUP(J134,[2]Data!$A:$E,5,FALSE)</f>
        <v>너덜너덜한 A 학급 신문</v>
      </c>
      <c r="L134" s="113">
        <v>20</v>
      </c>
      <c r="M134" s="113">
        <v>400079</v>
      </c>
      <c r="N134" s="140" t="str">
        <f>VLOOKUP(M134,[2]Data!$A:$E,5,FALSE)</f>
        <v>생글생글한 금빛 큐트 펌</v>
      </c>
      <c r="O134" s="113">
        <v>10</v>
      </c>
      <c r="P134" s="113">
        <v>400243</v>
      </c>
      <c r="Q134" s="140" t="str">
        <f>VLOOKUP(P134,[2]Data!$A:$E,5,FALSE)</f>
        <v>생글생글한 금빛 아프로</v>
      </c>
      <c r="R134" s="113">
        <v>5</v>
      </c>
      <c r="S134" s="113">
        <v>401014</v>
      </c>
      <c r="T134" s="140" t="str">
        <f>VLOOKUP(S134,[2]Data!$A:$E,5,FALSE)</f>
        <v>오렌지 묶음</v>
      </c>
      <c r="U134" s="113">
        <v>8</v>
      </c>
      <c r="V134" s="141">
        <v>25000</v>
      </c>
    </row>
    <row r="135" spans="1:22" x14ac:dyDescent="0.3">
      <c r="A135" s="115">
        <v>100150</v>
      </c>
      <c r="I135" s="113">
        <v>0</v>
      </c>
      <c r="J135" s="113">
        <v>0</v>
      </c>
      <c r="L135" s="113">
        <v>0</v>
      </c>
      <c r="M135" s="113">
        <v>0</v>
      </c>
      <c r="O135" s="113">
        <v>0</v>
      </c>
      <c r="P135" s="113">
        <v>0</v>
      </c>
      <c r="R135" s="113">
        <v>0</v>
      </c>
      <c r="S135" s="113">
        <v>0</v>
      </c>
      <c r="U135" s="113">
        <v>0</v>
      </c>
      <c r="V135" s="113">
        <v>0</v>
      </c>
    </row>
    <row r="136" spans="1:22" x14ac:dyDescent="0.3">
      <c r="A136" s="115">
        <v>100153</v>
      </c>
      <c r="B136" s="136">
        <f>A136-90000</f>
        <v>10153</v>
      </c>
      <c r="C136" s="139">
        <v>1</v>
      </c>
      <c r="D136" s="140" t="str">
        <f>VLOOKUP(B136,[1]Data!$A:$B,2,FALSE)</f>
        <v>차이니즈 앨리스</v>
      </c>
      <c r="E136" s="136" t="s">
        <v>647</v>
      </c>
      <c r="F136" s="136">
        <v>0</v>
      </c>
      <c r="G136" s="140">
        <f>IF(C136=0,0,IF(C136=1,4,IF(C136=2,3,IF(C136=3,1,IF(C136=4,2,IF(C136=5,3,IF(C136=6,4,IF(C136=7,2,IF(C136=8,0,IF(C136=9,1,IF(C136=10,1)))))))))))</f>
        <v>4</v>
      </c>
      <c r="H136" s="136">
        <v>4</v>
      </c>
      <c r="I136" s="141">
        <v>0</v>
      </c>
      <c r="J136" s="113">
        <v>400026</v>
      </c>
      <c r="K136" s="140" t="str">
        <f>VLOOKUP(J136,[2]Data!$A:$E,5,FALSE)</f>
        <v>아저씨 코케시 과자</v>
      </c>
      <c r="L136" s="113">
        <v>20</v>
      </c>
      <c r="M136" s="113">
        <v>400031</v>
      </c>
      <c r="N136" s="140" t="str">
        <f>VLOOKUP(M136,[2]Data!$A:$E,5,FALSE)</f>
        <v>잘 구워진 귀부인 코케시 과자</v>
      </c>
      <c r="O136" s="113">
        <v>10</v>
      </c>
      <c r="P136" s="113">
        <v>400231</v>
      </c>
      <c r="Q136" s="140" t="str">
        <f>VLOOKUP(P136,[2]Data!$A:$E,5,FALSE)</f>
        <v>잘 구워진 골목대장 코케시 과자</v>
      </c>
      <c r="R136" s="113">
        <v>5</v>
      </c>
      <c r="S136" s="113">
        <v>401005</v>
      </c>
      <c r="T136" s="140" t="str">
        <f>VLOOKUP(S136,[2]Data!$A:$E,5,FALSE)</f>
        <v>체리 묶음</v>
      </c>
      <c r="U136" s="113">
        <v>8</v>
      </c>
      <c r="V136" s="141">
        <v>25000</v>
      </c>
    </row>
    <row r="137" spans="1:22" x14ac:dyDescent="0.3">
      <c r="A137" s="115">
        <v>100154</v>
      </c>
      <c r="I137" s="113">
        <v>0</v>
      </c>
      <c r="J137" s="113">
        <v>0</v>
      </c>
      <c r="L137" s="113">
        <v>0</v>
      </c>
      <c r="M137" s="113">
        <v>0</v>
      </c>
      <c r="O137" s="113">
        <v>0</v>
      </c>
      <c r="P137" s="113">
        <v>0</v>
      </c>
      <c r="R137" s="113">
        <v>0</v>
      </c>
      <c r="S137" s="113">
        <v>0</v>
      </c>
      <c r="U137" s="113">
        <v>0</v>
      </c>
      <c r="V137" s="113">
        <v>0</v>
      </c>
    </row>
    <row r="138" spans="1:22" x14ac:dyDescent="0.3">
      <c r="A138" s="115">
        <v>100159</v>
      </c>
      <c r="B138" s="135">
        <v>10159</v>
      </c>
      <c r="C138" s="139">
        <v>4</v>
      </c>
      <c r="D138" s="140" t="str">
        <f>VLOOKUP(B138,[1]Data!$A:$B,2,FALSE)</f>
        <v>차이니즈 카렌</v>
      </c>
      <c r="E138" s="136" t="s">
        <v>647</v>
      </c>
      <c r="F138" s="136">
        <v>0</v>
      </c>
      <c r="G138" s="140">
        <f>IF(C138=0,0,IF(C138=1,4,IF(C138=2,3,IF(C138=3,1,IF(C138=4,2,IF(C138=5,3,IF(C138=6,4,IF(C138=7,2,IF(C138=8,0,IF(C138=9,1,IF(C138=10,1)))))))))))</f>
        <v>2</v>
      </c>
      <c r="H138" s="136">
        <v>4</v>
      </c>
      <c r="I138" s="141">
        <v>0</v>
      </c>
      <c r="J138" s="113">
        <v>400150</v>
      </c>
      <c r="K138" s="140" t="str">
        <f>VLOOKUP(J138,[2]Data!$A:$E,5,FALSE)</f>
        <v>표준 영어 교과서</v>
      </c>
      <c r="L138" s="113">
        <v>20</v>
      </c>
      <c r="M138" s="113">
        <v>400147</v>
      </c>
      <c r="N138" s="140" t="str">
        <f>VLOOKUP(M138,[2]Data!$A:$E,5,FALSE)</f>
        <v>개정판 수학 교과서</v>
      </c>
      <c r="O138" s="113">
        <v>10</v>
      </c>
      <c r="P138" s="113">
        <v>400263</v>
      </c>
      <c r="Q138" s="140" t="str">
        <f>VLOOKUP(P138,[2]Data!$A:$E,5,FALSE)</f>
        <v>개정판 교과서 세트</v>
      </c>
      <c r="R138" s="113">
        <v>5</v>
      </c>
      <c r="S138" s="113">
        <v>401014</v>
      </c>
      <c r="T138" s="140" t="str">
        <f>VLOOKUP(S138,[2]Data!$A:$E,5,FALSE)</f>
        <v>오렌지 묶음</v>
      </c>
      <c r="U138" s="113">
        <v>8</v>
      </c>
      <c r="V138" s="141">
        <v>25000</v>
      </c>
    </row>
    <row r="139" spans="1:22" x14ac:dyDescent="0.3">
      <c r="A139" s="115">
        <v>100160</v>
      </c>
      <c r="I139" s="113">
        <v>0</v>
      </c>
      <c r="J139" s="113">
        <v>0</v>
      </c>
      <c r="L139" s="113">
        <v>0</v>
      </c>
      <c r="M139" s="113">
        <v>0</v>
      </c>
      <c r="O139" s="113">
        <v>0</v>
      </c>
      <c r="P139" s="113">
        <v>0</v>
      </c>
      <c r="R139" s="113">
        <v>0</v>
      </c>
      <c r="S139" s="113">
        <v>0</v>
      </c>
      <c r="U139" s="113">
        <v>0</v>
      </c>
      <c r="V139" s="113">
        <v>0</v>
      </c>
    </row>
    <row r="140" spans="1:22" x14ac:dyDescent="0.3">
      <c r="A140" s="115">
        <v>100165</v>
      </c>
      <c r="B140" s="135">
        <v>10165</v>
      </c>
      <c r="C140" s="139">
        <v>2</v>
      </c>
      <c r="D140" s="140" t="str">
        <f>VLOOKUP(B140,[1]Data!$A:$B,2,FALSE)</f>
        <v>일일 순경 아야</v>
      </c>
      <c r="E140" s="136" t="s">
        <v>647</v>
      </c>
      <c r="F140" s="136">
        <v>0</v>
      </c>
      <c r="G140" s="140">
        <f>IF(C140=0,0,IF(C140=1,4,IF(C140=2,3,IF(C140=3,1,IF(C140=4,2,IF(C140=5,3,IF(C140=6,4,IF(C140=7,2,IF(C140=8,0,IF(C140=9,1,IF(C140=10,1)))))))))))</f>
        <v>3</v>
      </c>
      <c r="H140" s="136">
        <v>4</v>
      </c>
      <c r="I140" s="141">
        <v>0</v>
      </c>
      <c r="J140" s="113">
        <v>400038</v>
      </c>
      <c r="K140" s="140" t="str">
        <f>VLOOKUP(J140,[2]Data!$A:$E,5,FALSE)</f>
        <v>여자아이 코케시 과자 더미</v>
      </c>
      <c r="L140" s="113">
        <v>20</v>
      </c>
      <c r="M140" s="113">
        <v>400035</v>
      </c>
      <c r="N140" s="140" t="str">
        <f>VLOOKUP(M140,[2]Data!$A:$E,5,FALSE)</f>
        <v>깨가 섞인 장난꾸러기 코케시 과자 더미</v>
      </c>
      <c r="O140" s="113">
        <v>10</v>
      </c>
      <c r="P140" s="113">
        <v>400235</v>
      </c>
      <c r="Q140" s="140" t="str">
        <f>VLOOKUP(P140,[2]Data!$A:$E,5,FALSE)</f>
        <v>깨가 섞인 골목대장 코케시 과자 더미</v>
      </c>
      <c r="R140" s="113">
        <v>5</v>
      </c>
      <c r="S140" s="113">
        <v>401008</v>
      </c>
      <c r="T140" s="140" t="str">
        <f>VLOOKUP(S140,[2]Data!$A:$E,5,FALSE)</f>
        <v>포도 묶음</v>
      </c>
      <c r="U140" s="113">
        <v>8</v>
      </c>
      <c r="V140" s="141">
        <v>25000</v>
      </c>
    </row>
    <row r="141" spans="1:22" x14ac:dyDescent="0.3">
      <c r="A141" s="115">
        <v>100166</v>
      </c>
      <c r="I141" s="113">
        <v>0</v>
      </c>
      <c r="J141" s="113">
        <v>0</v>
      </c>
      <c r="L141" s="113">
        <v>0</v>
      </c>
      <c r="M141" s="113">
        <v>0</v>
      </c>
      <c r="O141" s="113">
        <v>0</v>
      </c>
      <c r="P141" s="113">
        <v>0</v>
      </c>
      <c r="R141" s="113">
        <v>0</v>
      </c>
      <c r="S141" s="113">
        <v>0</v>
      </c>
      <c r="U141" s="113">
        <v>0</v>
      </c>
      <c r="V141" s="113">
        <v>0</v>
      </c>
    </row>
    <row r="142" spans="1:22" x14ac:dyDescent="0.3">
      <c r="A142" s="115">
        <v>100167</v>
      </c>
      <c r="B142" s="135">
        <v>10167</v>
      </c>
      <c r="C142" s="139">
        <v>3</v>
      </c>
      <c r="D142" s="140" t="str">
        <f>VLOOKUP(B142,[1]Data!$A:$B,2,FALSE)</f>
        <v>나한테 잡혀볼래? 요우코</v>
      </c>
      <c r="E142" s="136" t="s">
        <v>647</v>
      </c>
      <c r="F142" s="136">
        <v>0</v>
      </c>
      <c r="G142" s="140">
        <f>IF(C142=0,0,IF(C142=1,4,IF(C142=2,3,IF(C142=3,1,IF(C142=4,2,IF(C142=5,3,IF(C142=6,4,IF(C142=7,2,IF(C142=8,0,IF(C142=9,1,IF(C142=10,1)))))))))))</f>
        <v>1</v>
      </c>
      <c r="H142" s="136">
        <v>4</v>
      </c>
      <c r="I142" s="141">
        <v>0</v>
      </c>
      <c r="J142" s="113">
        <v>400134</v>
      </c>
      <c r="K142" s="140" t="str">
        <f>VLOOKUP(J142,[2]Data!$A:$E,5,FALSE)</f>
        <v xml:space="preserve"> 평범한 훌라후프</v>
      </c>
      <c r="L142" s="113">
        <v>20</v>
      </c>
      <c r="M142" s="113">
        <v>400131</v>
      </c>
      <c r="N142" s="140" t="str">
        <f>VLOOKUP(M142,[2]Data!$A:$E,5,FALSE)</f>
        <v>새 축구공</v>
      </c>
      <c r="O142" s="113">
        <v>10</v>
      </c>
      <c r="P142" s="113">
        <v>400259</v>
      </c>
      <c r="Q142" s="140" t="str">
        <f>VLOOKUP(P142,[2]Data!$A:$E,5,FALSE)</f>
        <v>새 볼과 배트</v>
      </c>
      <c r="R142" s="113">
        <v>5</v>
      </c>
      <c r="S142" s="113">
        <v>401011</v>
      </c>
      <c r="T142" s="140" t="str">
        <f>VLOOKUP(S142,[2]Data!$A:$E,5,FALSE)</f>
        <v>멜론 묶음</v>
      </c>
      <c r="U142" s="113">
        <v>8</v>
      </c>
      <c r="V142" s="141">
        <v>25000</v>
      </c>
    </row>
    <row r="143" spans="1:22" x14ac:dyDescent="0.3">
      <c r="A143" s="115">
        <v>100168</v>
      </c>
      <c r="I143" s="113">
        <v>0</v>
      </c>
      <c r="J143" s="113">
        <v>0</v>
      </c>
      <c r="L143" s="113">
        <v>0</v>
      </c>
      <c r="M143" s="113">
        <v>0</v>
      </c>
      <c r="O143" s="113">
        <v>0</v>
      </c>
      <c r="P143" s="113">
        <v>0</v>
      </c>
      <c r="R143" s="113">
        <v>0</v>
      </c>
      <c r="S143" s="113">
        <v>0</v>
      </c>
      <c r="U143" s="113">
        <v>0</v>
      </c>
      <c r="V143" s="113">
        <v>0</v>
      </c>
    </row>
    <row r="144" spans="1:22" x14ac:dyDescent="0.3">
      <c r="A144" s="115">
        <v>100171</v>
      </c>
      <c r="B144" s="135">
        <v>10171</v>
      </c>
      <c r="C144" s="139">
        <v>0</v>
      </c>
      <c r="D144" s="140" t="str">
        <f>VLOOKUP(B144,[1]Data!$A:$B,2,FALSE)</f>
        <v>깜짝선물 시노부</v>
      </c>
      <c r="E144" s="136" t="s">
        <v>647</v>
      </c>
      <c r="F144" s="136">
        <v>0</v>
      </c>
      <c r="G144" s="140">
        <f>IF(C144=0,0,IF(C144=1,4,IF(C144=2,3,IF(C144=3,1,IF(C144=4,2,IF(C144=5,3,IF(C144=6,4,IF(C144=7,2,IF(C144=8,0,IF(C144=9,1,IF(C144=10,1)))))))))))</f>
        <v>0</v>
      </c>
      <c r="H144" s="136">
        <v>4</v>
      </c>
      <c r="I144" s="141">
        <v>0</v>
      </c>
      <c r="J144" s="113">
        <v>400106</v>
      </c>
      <c r="K144" s="140" t="str">
        <f>VLOOKUP(J144,[2]Data!$A:$E,5,FALSE)</f>
        <v>C 학급 신문</v>
      </c>
      <c r="L144" s="113">
        <v>20</v>
      </c>
      <c r="M144" s="113">
        <v>400103</v>
      </c>
      <c r="N144" s="140" t="str">
        <f>VLOOKUP(M144,[2]Data!$A:$E,5,FALSE)</f>
        <v>완성된 B 학급 신문</v>
      </c>
      <c r="O144" s="113">
        <v>10</v>
      </c>
      <c r="P144" s="113">
        <v>400251</v>
      </c>
      <c r="Q144" s="140" t="str">
        <f>VLOOKUP(P144,[2]Data!$A:$E,5,FALSE)</f>
        <v>완성된 E 학급 신문</v>
      </c>
      <c r="R144" s="113">
        <v>5</v>
      </c>
      <c r="S144" s="113">
        <v>401002</v>
      </c>
      <c r="T144" s="140" t="str">
        <f>VLOOKUP(S144,[2]Data!$A:$E,5,FALSE)</f>
        <v>블루베리 묶음</v>
      </c>
      <c r="U144" s="113">
        <v>8</v>
      </c>
      <c r="V144" s="141">
        <v>25000</v>
      </c>
    </row>
    <row r="145" spans="1:22" x14ac:dyDescent="0.3">
      <c r="A145" s="115">
        <v>100172</v>
      </c>
      <c r="I145" s="113">
        <v>0</v>
      </c>
      <c r="J145" s="113">
        <v>0</v>
      </c>
      <c r="L145" s="113">
        <v>0</v>
      </c>
      <c r="M145" s="113">
        <v>0</v>
      </c>
      <c r="O145" s="113">
        <v>0</v>
      </c>
      <c r="P145" s="113">
        <v>0</v>
      </c>
      <c r="R145" s="113">
        <v>0</v>
      </c>
      <c r="S145" s="113">
        <v>0</v>
      </c>
      <c r="U145" s="113">
        <v>0</v>
      </c>
      <c r="V145" s="113">
        <v>0</v>
      </c>
    </row>
    <row r="146" spans="1:22" x14ac:dyDescent="0.3">
      <c r="A146" s="115">
        <v>100173</v>
      </c>
      <c r="B146" s="135">
        <v>10173</v>
      </c>
      <c r="C146" s="139">
        <v>1</v>
      </c>
      <c r="D146" s="140" t="str">
        <f>VLOOKUP(B146,[1]Data!$A:$B,2,FALSE)</f>
        <v>깜짝선물 앨리스</v>
      </c>
      <c r="E146" s="136" t="s">
        <v>647</v>
      </c>
      <c r="F146" s="136">
        <v>0</v>
      </c>
      <c r="G146" s="140">
        <f>IF(C146=0,0,IF(C146=1,4,IF(C146=2,3,IF(C146=3,1,IF(C146=4,2,IF(C146=5,3,IF(C146=6,4,IF(C146=7,2,IF(C146=8,0,IF(C146=9,1,IF(C146=10,1)))))))))))</f>
        <v>4</v>
      </c>
      <c r="H146" s="136">
        <v>4</v>
      </c>
      <c r="I146" s="141">
        <v>0</v>
      </c>
      <c r="J146" s="113">
        <v>400126</v>
      </c>
      <c r="K146" s="140" t="str">
        <f>VLOOKUP(J146,[2]Data!$A:$E,5,FALSE)</f>
        <v>보급형 디지털 카메라</v>
      </c>
      <c r="L146" s="113">
        <v>20</v>
      </c>
      <c r="M146" s="113">
        <v>400115</v>
      </c>
      <c r="N146" s="140" t="str">
        <f>VLOOKUP(M146,[2]Data!$A:$E,5,FALSE)</f>
        <v>신형 폴라로이드 카메라</v>
      </c>
      <c r="O146" s="113">
        <v>10</v>
      </c>
      <c r="P146" s="113">
        <v>400255</v>
      </c>
      <c r="Q146" s="140" t="str">
        <f>VLOOKUP(P146,[2]Data!$A:$E,5,FALSE)</f>
        <v>신형 스냅숏 카메라</v>
      </c>
      <c r="R146" s="113">
        <v>5</v>
      </c>
      <c r="S146" s="113">
        <v>401005</v>
      </c>
      <c r="T146" s="140" t="str">
        <f>VLOOKUP(S146,[2]Data!$A:$E,5,FALSE)</f>
        <v>체리 묶음</v>
      </c>
      <c r="U146" s="113">
        <v>8</v>
      </c>
      <c r="V146" s="141">
        <v>25000</v>
      </c>
    </row>
    <row r="147" spans="1:22" x14ac:dyDescent="0.3">
      <c r="A147" s="115">
        <v>100174</v>
      </c>
      <c r="I147" s="113">
        <v>0</v>
      </c>
      <c r="J147" s="113">
        <v>0</v>
      </c>
      <c r="L147" s="113">
        <v>0</v>
      </c>
      <c r="M147" s="113">
        <v>0</v>
      </c>
      <c r="O147" s="113">
        <v>0</v>
      </c>
      <c r="P147" s="113">
        <v>0</v>
      </c>
      <c r="R147" s="113">
        <v>0</v>
      </c>
      <c r="S147" s="113">
        <v>0</v>
      </c>
      <c r="U147" s="113">
        <v>0</v>
      </c>
      <c r="V147" s="113">
        <v>0</v>
      </c>
    </row>
    <row r="148" spans="1:22" x14ac:dyDescent="0.3">
      <c r="A148" s="115">
        <v>100175</v>
      </c>
      <c r="B148" s="135">
        <v>10175</v>
      </c>
      <c r="C148" s="139">
        <v>2</v>
      </c>
      <c r="D148" s="140" t="str">
        <f>VLOOKUP(B148,[1]Data!$A:$B,2,FALSE)</f>
        <v>깜짝선물 아야</v>
      </c>
      <c r="E148" s="136" t="s">
        <v>647</v>
      </c>
      <c r="F148" s="136">
        <v>0</v>
      </c>
      <c r="G148" s="140">
        <f>IF(C148=0,0,IF(C148=1,4,IF(C148=2,3,IF(C148=3,1,IF(C148=4,2,IF(C148=5,3,IF(C148=6,4,IF(C148=7,2,IF(C148=8,0,IF(C148=9,1,IF(C148=10,1)))))))))))</f>
        <v>3</v>
      </c>
      <c r="H148" s="136">
        <v>4</v>
      </c>
      <c r="I148" s="141">
        <v>0</v>
      </c>
      <c r="J148" s="113">
        <v>400118</v>
      </c>
      <c r="K148" s="140" t="str">
        <f>VLOOKUP(J148,[2]Data!$A:$E,5,FALSE)</f>
        <v>보급형 RF 카메라</v>
      </c>
      <c r="L148" s="113">
        <v>20</v>
      </c>
      <c r="M148" s="113">
        <v>400115</v>
      </c>
      <c r="N148" s="140" t="str">
        <f>VLOOKUP(M148,[2]Data!$A:$E,5,FALSE)</f>
        <v>신형 폴라로이드 카메라</v>
      </c>
      <c r="O148" s="113">
        <v>10</v>
      </c>
      <c r="P148" s="113">
        <v>400255</v>
      </c>
      <c r="Q148" s="140" t="str">
        <f>VLOOKUP(P148,[2]Data!$A:$E,5,FALSE)</f>
        <v>신형 스냅숏 카메라</v>
      </c>
      <c r="R148" s="113">
        <v>5</v>
      </c>
      <c r="S148" s="113">
        <v>401008</v>
      </c>
      <c r="T148" s="140" t="str">
        <f>VLOOKUP(S148,[2]Data!$A:$E,5,FALSE)</f>
        <v>포도 묶음</v>
      </c>
      <c r="U148" s="113">
        <v>8</v>
      </c>
      <c r="V148" s="141">
        <v>25000</v>
      </c>
    </row>
    <row r="149" spans="1:22" x14ac:dyDescent="0.3">
      <c r="A149" s="115">
        <v>100176</v>
      </c>
      <c r="I149" s="113">
        <v>0</v>
      </c>
      <c r="J149" s="113">
        <v>0</v>
      </c>
      <c r="L149" s="113">
        <v>0</v>
      </c>
      <c r="M149" s="113">
        <v>0</v>
      </c>
      <c r="O149" s="113">
        <v>0</v>
      </c>
      <c r="P149" s="113">
        <v>0</v>
      </c>
      <c r="R149" s="113">
        <v>0</v>
      </c>
      <c r="S149" s="113">
        <v>0</v>
      </c>
      <c r="U149" s="113">
        <v>0</v>
      </c>
      <c r="V149" s="113">
        <v>0</v>
      </c>
    </row>
    <row r="150" spans="1:22" x14ac:dyDescent="0.3">
      <c r="A150" s="115">
        <v>100177</v>
      </c>
      <c r="B150" s="135">
        <v>10177</v>
      </c>
      <c r="C150" s="139">
        <v>3</v>
      </c>
      <c r="D150" s="140" t="str">
        <f>VLOOKUP(B150,[1]Data!$A:$B,2,FALSE)</f>
        <v>깜짝선물 요우코</v>
      </c>
      <c r="E150" s="136" t="s">
        <v>647</v>
      </c>
      <c r="F150" s="136">
        <v>0</v>
      </c>
      <c r="G150" s="140">
        <f>IF(C150=0,0,IF(C150=1,4,IF(C150=2,3,IF(C150=3,1,IF(C150=4,2,IF(C150=5,3,IF(C150=6,4,IF(C150=7,2,IF(C150=8,0,IF(C150=9,1,IF(C150=10,1)))))))))))</f>
        <v>1</v>
      </c>
      <c r="H150" s="136">
        <v>4</v>
      </c>
      <c r="I150" s="141">
        <v>0</v>
      </c>
      <c r="J150" s="113">
        <v>400138</v>
      </c>
      <c r="K150" s="140" t="str">
        <f>VLOOKUP(J150,[2]Data!$A:$E,5,FALSE)</f>
        <v>평범한 허들</v>
      </c>
      <c r="L150" s="113">
        <v>20</v>
      </c>
      <c r="M150" s="113">
        <v>400135</v>
      </c>
      <c r="N150" s="140" t="str">
        <f>VLOOKUP(M150,[2]Data!$A:$E,5,FALSE)</f>
        <v>새 훌라후프</v>
      </c>
      <c r="O150" s="113">
        <v>10</v>
      </c>
      <c r="P150" s="113">
        <v>400259</v>
      </c>
      <c r="Q150" s="140" t="str">
        <f>VLOOKUP(P150,[2]Data!$A:$E,5,FALSE)</f>
        <v>새 볼과 배트</v>
      </c>
      <c r="R150" s="113">
        <v>5</v>
      </c>
      <c r="S150" s="113">
        <v>401011</v>
      </c>
      <c r="T150" s="140" t="str">
        <f>VLOOKUP(S150,[2]Data!$A:$E,5,FALSE)</f>
        <v>멜론 묶음</v>
      </c>
      <c r="U150" s="113">
        <v>8</v>
      </c>
      <c r="V150" s="141">
        <v>25000</v>
      </c>
    </row>
    <row r="151" spans="1:22" x14ac:dyDescent="0.3">
      <c r="A151" s="115">
        <v>100178</v>
      </c>
      <c r="I151" s="113">
        <v>0</v>
      </c>
      <c r="J151" s="113">
        <v>0</v>
      </c>
      <c r="L151" s="113">
        <v>0</v>
      </c>
      <c r="M151" s="113">
        <v>0</v>
      </c>
      <c r="O151" s="113">
        <v>0</v>
      </c>
      <c r="P151" s="113">
        <v>0</v>
      </c>
      <c r="R151" s="113">
        <v>0</v>
      </c>
      <c r="S151" s="113">
        <v>0</v>
      </c>
      <c r="U151" s="113">
        <v>0</v>
      </c>
      <c r="V151" s="113">
        <v>0</v>
      </c>
    </row>
    <row r="152" spans="1:22" x14ac:dyDescent="0.3">
      <c r="A152" s="115">
        <v>100181</v>
      </c>
      <c r="B152" s="135">
        <v>10181</v>
      </c>
      <c r="C152" s="139">
        <v>0</v>
      </c>
      <c r="D152" s="140" t="str">
        <f>VLOOKUP(B152,[1]Data!$A:$B,2,FALSE)</f>
        <v>체조요정 시노부</v>
      </c>
      <c r="E152" s="136" t="s">
        <v>647</v>
      </c>
      <c r="F152" s="136">
        <v>0</v>
      </c>
      <c r="G152" s="140">
        <f>IF(C152=0,0,IF(C152=1,4,IF(C152=2,3,IF(C152=3,1,IF(C152=4,2,IF(C152=5,3,IF(C152=6,4,IF(C152=7,2,IF(C152=8,0,IF(C152=9,1,IF(C152=10,1)))))))))))</f>
        <v>0</v>
      </c>
      <c r="H152" s="136">
        <v>4</v>
      </c>
      <c r="I152" s="141">
        <v>0</v>
      </c>
      <c r="J152" s="113">
        <v>400110</v>
      </c>
      <c r="K152" s="140" t="str">
        <f>VLOOKUP(J152,[2]Data!$A:$E,5,FALSE)</f>
        <v>D 학급 신문</v>
      </c>
      <c r="L152" s="113">
        <v>20</v>
      </c>
      <c r="M152" s="113">
        <v>400107</v>
      </c>
      <c r="N152" s="140" t="str">
        <f>VLOOKUP(M152,[2]Data!$A:$E,5,FALSE)</f>
        <v>완성된 C 학급 신문</v>
      </c>
      <c r="O152" s="113">
        <v>10</v>
      </c>
      <c r="P152" s="113">
        <v>400251</v>
      </c>
      <c r="Q152" s="140" t="str">
        <f>VLOOKUP(P152,[2]Data!$A:$E,5,FALSE)</f>
        <v>완성된 E 학급 신문</v>
      </c>
      <c r="R152" s="113">
        <v>5</v>
      </c>
      <c r="S152" s="113">
        <v>401002</v>
      </c>
      <c r="T152" s="140" t="str">
        <f>VLOOKUP(S152,[2]Data!$A:$E,5,FALSE)</f>
        <v>블루베리 묶음</v>
      </c>
      <c r="U152" s="113">
        <v>8</v>
      </c>
      <c r="V152" s="141">
        <v>25000</v>
      </c>
    </row>
    <row r="153" spans="1:22" x14ac:dyDescent="0.3">
      <c r="A153" s="115">
        <v>100182</v>
      </c>
      <c r="I153" s="113">
        <v>0</v>
      </c>
      <c r="J153" s="113">
        <v>0</v>
      </c>
      <c r="L153" s="113">
        <v>0</v>
      </c>
      <c r="M153" s="113">
        <v>0</v>
      </c>
      <c r="O153" s="113">
        <v>0</v>
      </c>
      <c r="P153" s="113">
        <v>0</v>
      </c>
      <c r="R153" s="113">
        <v>0</v>
      </c>
      <c r="S153" s="113">
        <v>0</v>
      </c>
      <c r="U153" s="113">
        <v>0</v>
      </c>
      <c r="V153" s="113">
        <v>0</v>
      </c>
    </row>
    <row r="154" spans="1:22" x14ac:dyDescent="0.3">
      <c r="A154" s="115">
        <v>100183</v>
      </c>
      <c r="B154" s="135">
        <v>10183</v>
      </c>
      <c r="C154" s="139">
        <v>1</v>
      </c>
      <c r="D154" s="140" t="str">
        <f>VLOOKUP(B154,[1]Data!$A:$B,2,FALSE)</f>
        <v>체조요정 앨리스</v>
      </c>
      <c r="E154" s="136" t="s">
        <v>647</v>
      </c>
      <c r="F154" s="136">
        <v>0</v>
      </c>
      <c r="G154" s="140">
        <f>IF(C154=0,0,IF(C154=1,4,IF(C154=2,3,IF(C154=3,1,IF(C154=4,2,IF(C154=5,3,IF(C154=6,4,IF(C154=7,2,IF(C154=8,0,IF(C154=9,1,IF(C154=10,1)))))))))))</f>
        <v>4</v>
      </c>
      <c r="H154" s="136">
        <v>4</v>
      </c>
      <c r="I154" s="141">
        <v>0</v>
      </c>
      <c r="J154" s="113">
        <v>400122</v>
      </c>
      <c r="K154" s="140" t="str">
        <f>VLOOKUP(J154,[2]Data!$A:$E,5,FALSE)</f>
        <v>보급형 파노라마 카메라</v>
      </c>
      <c r="L154" s="113">
        <v>20</v>
      </c>
      <c r="M154" s="113">
        <v>400119</v>
      </c>
      <c r="N154" s="140" t="str">
        <f>VLOOKUP(M154,[2]Data!$A:$E,5,FALSE)</f>
        <v>신형 RF 카메라</v>
      </c>
      <c r="O154" s="113">
        <v>10</v>
      </c>
      <c r="P154" s="113">
        <v>400255</v>
      </c>
      <c r="Q154" s="140" t="str">
        <f>VLOOKUP(P154,[2]Data!$A:$E,5,FALSE)</f>
        <v>신형 스냅숏 카메라</v>
      </c>
      <c r="R154" s="113">
        <v>5</v>
      </c>
      <c r="S154" s="113">
        <v>401005</v>
      </c>
      <c r="T154" s="140" t="str">
        <f>VLOOKUP(S154,[2]Data!$A:$E,5,FALSE)</f>
        <v>체리 묶음</v>
      </c>
      <c r="U154" s="113">
        <v>8</v>
      </c>
      <c r="V154" s="141">
        <v>25000</v>
      </c>
    </row>
    <row r="155" spans="1:22" x14ac:dyDescent="0.3">
      <c r="A155" s="115">
        <v>100184</v>
      </c>
      <c r="I155" s="113">
        <v>0</v>
      </c>
      <c r="J155" s="113">
        <v>0</v>
      </c>
      <c r="L155" s="113">
        <v>0</v>
      </c>
      <c r="M155" s="113">
        <v>0</v>
      </c>
      <c r="O155" s="113">
        <v>0</v>
      </c>
      <c r="P155" s="113">
        <v>0</v>
      </c>
      <c r="R155" s="113">
        <v>0</v>
      </c>
      <c r="S155" s="113">
        <v>0</v>
      </c>
      <c r="U155" s="113">
        <v>0</v>
      </c>
      <c r="V155" s="113">
        <v>0</v>
      </c>
    </row>
    <row r="156" spans="1:22" x14ac:dyDescent="0.3">
      <c r="A156" s="115">
        <v>100185</v>
      </c>
      <c r="B156" s="135">
        <v>10185</v>
      </c>
      <c r="C156" s="139">
        <v>2</v>
      </c>
      <c r="D156" s="140" t="str">
        <f>VLOOKUP(B156,[1]Data!$A:$B,2,FALSE)</f>
        <v>체조요정 아야</v>
      </c>
      <c r="E156" s="136" t="s">
        <v>647</v>
      </c>
      <c r="F156" s="136">
        <v>0</v>
      </c>
      <c r="G156" s="140">
        <f>IF(C156=0,0,IF(C156=1,4,IF(C156=2,3,IF(C156=3,1,IF(C156=4,2,IF(C156=5,3,IF(C156=6,4,IF(C156=7,2,IF(C156=8,0,IF(C156=9,1,IF(C156=10,1)))))))))))</f>
        <v>3</v>
      </c>
      <c r="H156" s="136">
        <v>4</v>
      </c>
      <c r="I156" s="141">
        <v>0</v>
      </c>
      <c r="J156" s="113">
        <v>400122</v>
      </c>
      <c r="K156" s="140" t="str">
        <f>VLOOKUP(J156,[2]Data!$A:$E,5,FALSE)</f>
        <v>보급형 파노라마 카메라</v>
      </c>
      <c r="L156" s="113">
        <v>20</v>
      </c>
      <c r="M156" s="113">
        <v>400119</v>
      </c>
      <c r="N156" s="140" t="str">
        <f>VLOOKUP(M156,[2]Data!$A:$E,5,FALSE)</f>
        <v>신형 RF 카메라</v>
      </c>
      <c r="O156" s="113">
        <v>10</v>
      </c>
      <c r="P156" s="113">
        <v>400255</v>
      </c>
      <c r="Q156" s="140" t="str">
        <f>VLOOKUP(P156,[2]Data!$A:$E,5,FALSE)</f>
        <v>신형 스냅숏 카메라</v>
      </c>
      <c r="R156" s="113">
        <v>5</v>
      </c>
      <c r="S156" s="113">
        <v>401008</v>
      </c>
      <c r="T156" s="140" t="str">
        <f>VLOOKUP(S156,[2]Data!$A:$E,5,FALSE)</f>
        <v>포도 묶음</v>
      </c>
      <c r="U156" s="113">
        <v>8</v>
      </c>
      <c r="V156" s="141">
        <v>25000</v>
      </c>
    </row>
    <row r="157" spans="1:22" x14ac:dyDescent="0.3">
      <c r="A157" s="114">
        <v>100186</v>
      </c>
      <c r="I157" s="113">
        <v>0</v>
      </c>
      <c r="J157" s="113">
        <v>0</v>
      </c>
      <c r="L157" s="113">
        <v>0</v>
      </c>
      <c r="M157" s="113">
        <v>0</v>
      </c>
      <c r="O157" s="113">
        <v>0</v>
      </c>
      <c r="P157" s="113">
        <v>0</v>
      </c>
      <c r="R157" s="113">
        <v>0</v>
      </c>
      <c r="S157" s="113">
        <v>0</v>
      </c>
      <c r="U157" s="113">
        <v>0</v>
      </c>
      <c r="V157" s="113">
        <v>0</v>
      </c>
    </row>
    <row r="158" spans="1:22" x14ac:dyDescent="0.3">
      <c r="A158" s="114">
        <v>100187</v>
      </c>
      <c r="B158" s="135">
        <v>10187</v>
      </c>
      <c r="C158" s="139">
        <v>3</v>
      </c>
      <c r="D158" s="140" t="str">
        <f>VLOOKUP(B158,[1]Data!$A:$B,2,FALSE)</f>
        <v>체조요정 요우코</v>
      </c>
      <c r="E158" s="136" t="s">
        <v>647</v>
      </c>
      <c r="F158" s="136">
        <v>0</v>
      </c>
      <c r="G158" s="140">
        <f>IF(C158=0,0,IF(C158=1,4,IF(C158=2,3,IF(C158=3,1,IF(C158=4,2,IF(C158=5,3,IF(C158=6,4,IF(C158=7,2,IF(C158=8,0,IF(C158=9,1,IF(C158=10,1)))))))))))</f>
        <v>1</v>
      </c>
      <c r="H158" s="136">
        <v>4</v>
      </c>
      <c r="I158" s="141">
        <v>0</v>
      </c>
      <c r="J158" s="113">
        <v>400142</v>
      </c>
      <c r="K158" s="140" t="str">
        <f>VLOOKUP(J158,[2]Data!$A:$E,5,FALSE)</f>
        <v>평범한 뜀틀</v>
      </c>
      <c r="L158" s="113">
        <v>20</v>
      </c>
      <c r="M158" s="113">
        <v>400139</v>
      </c>
      <c r="N158" s="140" t="str">
        <f>VLOOKUP(M158,[2]Data!$A:$E,5,FALSE)</f>
        <v>새 허들</v>
      </c>
      <c r="O158" s="113">
        <v>10</v>
      </c>
      <c r="P158" s="113">
        <v>400259</v>
      </c>
      <c r="Q158" s="140" t="str">
        <f>VLOOKUP(P158,[2]Data!$A:$E,5,FALSE)</f>
        <v>새 볼과 배트</v>
      </c>
      <c r="R158" s="113">
        <v>5</v>
      </c>
      <c r="S158" s="113">
        <v>401011</v>
      </c>
      <c r="T158" s="140" t="str">
        <f>VLOOKUP(S158,[2]Data!$A:$E,5,FALSE)</f>
        <v>멜론 묶음</v>
      </c>
      <c r="U158" s="113">
        <v>8</v>
      </c>
      <c r="V158" s="141">
        <v>25000</v>
      </c>
    </row>
    <row r="159" spans="1:22" x14ac:dyDescent="0.3">
      <c r="A159" s="114">
        <v>100188</v>
      </c>
      <c r="I159" s="113">
        <v>0</v>
      </c>
      <c r="J159" s="113">
        <v>0</v>
      </c>
      <c r="L159" s="113">
        <v>0</v>
      </c>
      <c r="M159" s="113">
        <v>0</v>
      </c>
      <c r="O159" s="113">
        <v>0</v>
      </c>
      <c r="P159" s="113">
        <v>0</v>
      </c>
      <c r="R159" s="113">
        <v>0</v>
      </c>
      <c r="S159" s="113">
        <v>0</v>
      </c>
      <c r="U159" s="113">
        <v>0</v>
      </c>
      <c r="V159" s="113">
        <v>0</v>
      </c>
    </row>
    <row r="160" spans="1:22" x14ac:dyDescent="0.3">
      <c r="A160" s="114">
        <v>100189</v>
      </c>
      <c r="B160" s="135">
        <v>10189</v>
      </c>
      <c r="C160" s="139">
        <v>4</v>
      </c>
      <c r="D160" s="140" t="str">
        <f>VLOOKUP(B160,[1]Data!$A:$B,2,FALSE)</f>
        <v>체조요정 카렌</v>
      </c>
      <c r="E160" s="136" t="s">
        <v>647</v>
      </c>
      <c r="F160" s="136">
        <v>0</v>
      </c>
      <c r="G160" s="140">
        <f>IF(C160=0,0,IF(C160=1,4,IF(C160=2,3,IF(C160=3,1,IF(C160=4,2,IF(C160=5,3,IF(C160=6,4,IF(C160=7,2,IF(C160=8,0,IF(C160=9,1,IF(C160=10,1)))))))))))</f>
        <v>2</v>
      </c>
      <c r="H160" s="136">
        <v>4</v>
      </c>
      <c r="I160" s="141">
        <v>0</v>
      </c>
      <c r="J160" s="113">
        <v>400154</v>
      </c>
      <c r="K160" s="140" t="str">
        <f>VLOOKUP(J160,[2]Data!$A:$E,5,FALSE)</f>
        <v>표준 국어 교과서</v>
      </c>
      <c r="L160" s="113">
        <v>20</v>
      </c>
      <c r="M160" s="113">
        <v>400151</v>
      </c>
      <c r="N160" s="140" t="str">
        <f>VLOOKUP(M160,[2]Data!$A:$E,5,FALSE)</f>
        <v>개정판 영어 교과서</v>
      </c>
      <c r="O160" s="113">
        <v>10</v>
      </c>
      <c r="P160" s="113">
        <v>400263</v>
      </c>
      <c r="Q160" s="140" t="str">
        <f>VLOOKUP(P160,[2]Data!$A:$E,5,FALSE)</f>
        <v>개정판 교과서 세트</v>
      </c>
      <c r="R160" s="113">
        <v>5</v>
      </c>
      <c r="S160" s="113">
        <v>401014</v>
      </c>
      <c r="T160" s="140" t="str">
        <f>VLOOKUP(S160,[2]Data!$A:$E,5,FALSE)</f>
        <v>오렌지 묶음</v>
      </c>
      <c r="U160" s="113">
        <v>8</v>
      </c>
      <c r="V160" s="141">
        <v>25000</v>
      </c>
    </row>
    <row r="161" spans="1:22" x14ac:dyDescent="0.3">
      <c r="A161" s="114">
        <v>100190</v>
      </c>
      <c r="I161" s="113">
        <v>0</v>
      </c>
      <c r="J161" s="113">
        <v>0</v>
      </c>
      <c r="L161" s="113">
        <v>0</v>
      </c>
      <c r="M161" s="113">
        <v>0</v>
      </c>
      <c r="O161" s="113">
        <v>0</v>
      </c>
      <c r="P161" s="113">
        <v>0</v>
      </c>
      <c r="R161" s="113">
        <v>0</v>
      </c>
      <c r="S161" s="113">
        <v>0</v>
      </c>
      <c r="U161" s="113">
        <v>0</v>
      </c>
      <c r="V161" s="113">
        <v>0</v>
      </c>
    </row>
    <row r="162" spans="1:22" x14ac:dyDescent="0.3">
      <c r="A162" s="114">
        <v>100191</v>
      </c>
      <c r="B162" s="135">
        <v>10191</v>
      </c>
      <c r="C162" s="139">
        <v>0</v>
      </c>
      <c r="D162" s="140" t="str">
        <f>VLOOKUP(B162,[1]Data!$A:$B,2,FALSE)</f>
        <v>궁도부 부장 시노부</v>
      </c>
      <c r="E162" s="136" t="s">
        <v>647</v>
      </c>
      <c r="F162" s="136">
        <v>0</v>
      </c>
      <c r="G162" s="140">
        <f>IF(C162=0,0,IF(C162=1,4,IF(C162=2,3,IF(C162=3,1,IF(C162=4,2,IF(C162=5,3,IF(C162=6,4,IF(C162=7,2,IF(C162=8,0,IF(C162=9,1,IF(C162=10,1)))))))))))</f>
        <v>0</v>
      </c>
      <c r="H162" s="136">
        <v>4</v>
      </c>
      <c r="I162" s="141">
        <v>0</v>
      </c>
      <c r="J162" s="113">
        <v>400102</v>
      </c>
      <c r="K162" s="140" t="str">
        <f>VLOOKUP(J162,[2]Data!$A:$E,5,FALSE)</f>
        <v>B 학급 신문</v>
      </c>
      <c r="L162" s="113">
        <v>20</v>
      </c>
      <c r="M162" s="113">
        <v>400111</v>
      </c>
      <c r="N162" s="140" t="str">
        <f>VLOOKUP(M162,[2]Data!$A:$E,5,FALSE)</f>
        <v>완성된 D 학급 신문</v>
      </c>
      <c r="O162" s="113">
        <v>10</v>
      </c>
      <c r="P162" s="113">
        <v>400251</v>
      </c>
      <c r="Q162" s="140" t="str">
        <f>VLOOKUP(P162,[2]Data!$A:$E,5,FALSE)</f>
        <v>완성된 E 학급 신문</v>
      </c>
      <c r="R162" s="113">
        <v>5</v>
      </c>
      <c r="S162" s="113">
        <v>401002</v>
      </c>
      <c r="T162" s="140" t="str">
        <f>VLOOKUP(S162,[2]Data!$A:$E,5,FALSE)</f>
        <v>블루베리 묶음</v>
      </c>
      <c r="U162" s="113">
        <v>8</v>
      </c>
      <c r="V162" s="141">
        <v>25000</v>
      </c>
    </row>
    <row r="163" spans="1:22" x14ac:dyDescent="0.3">
      <c r="A163" s="114">
        <v>100192</v>
      </c>
      <c r="I163" s="113">
        <v>0</v>
      </c>
      <c r="J163" s="113">
        <v>0</v>
      </c>
      <c r="L163" s="113">
        <v>0</v>
      </c>
      <c r="M163" s="113">
        <v>0</v>
      </c>
      <c r="O163" s="113">
        <v>0</v>
      </c>
      <c r="P163" s="113">
        <v>0</v>
      </c>
      <c r="R163" s="113">
        <v>0</v>
      </c>
      <c r="S163" s="113">
        <v>0</v>
      </c>
      <c r="U163" s="113">
        <v>0</v>
      </c>
      <c r="V163" s="113">
        <v>0</v>
      </c>
    </row>
    <row r="164" spans="1:22" x14ac:dyDescent="0.3">
      <c r="A164" s="114">
        <v>100193</v>
      </c>
      <c r="B164" s="135">
        <v>10193</v>
      </c>
      <c r="C164" s="139">
        <v>1</v>
      </c>
      <c r="D164" s="140" t="str">
        <f>VLOOKUP(B164,[1]Data!$A:$B,2,FALSE)</f>
        <v>궁도부 주전 앨리스</v>
      </c>
      <c r="E164" s="136" t="s">
        <v>647</v>
      </c>
      <c r="F164" s="136">
        <v>0</v>
      </c>
      <c r="G164" s="140">
        <f>IF(C164=0,0,IF(C164=1,4,IF(C164=2,3,IF(C164=3,1,IF(C164=4,2,IF(C164=5,3,IF(C164=6,4,IF(C164=7,2,IF(C164=8,0,IF(C164=9,1,IF(C164=10,1)))))))))))</f>
        <v>4</v>
      </c>
      <c r="H164" s="136">
        <v>4</v>
      </c>
      <c r="I164" s="141">
        <v>0</v>
      </c>
      <c r="J164" s="113">
        <v>400118</v>
      </c>
      <c r="K164" s="140" t="str">
        <f>VLOOKUP(J164,[2]Data!$A:$E,5,FALSE)</f>
        <v>보급형 RF 카메라</v>
      </c>
      <c r="L164" s="113">
        <v>20</v>
      </c>
      <c r="M164" s="113">
        <v>400123</v>
      </c>
      <c r="N164" s="140" t="str">
        <f>VLOOKUP(M164,[2]Data!$A:$E,5,FALSE)</f>
        <v>신형 파노라마 카메라</v>
      </c>
      <c r="O164" s="113">
        <v>10</v>
      </c>
      <c r="P164" s="113">
        <v>400255</v>
      </c>
      <c r="Q164" s="140" t="str">
        <f>VLOOKUP(P164,[2]Data!$A:$E,5,FALSE)</f>
        <v>신형 스냅숏 카메라</v>
      </c>
      <c r="R164" s="113">
        <v>5</v>
      </c>
      <c r="S164" s="113">
        <v>401005</v>
      </c>
      <c r="T164" s="140" t="str">
        <f>VLOOKUP(S164,[2]Data!$A:$E,5,FALSE)</f>
        <v>체리 묶음</v>
      </c>
      <c r="U164" s="113">
        <v>8</v>
      </c>
      <c r="V164" s="141">
        <v>25000</v>
      </c>
    </row>
    <row r="165" spans="1:22" x14ac:dyDescent="0.3">
      <c r="A165" s="114">
        <v>100194</v>
      </c>
      <c r="I165" s="113">
        <v>0</v>
      </c>
      <c r="J165" s="113">
        <v>0</v>
      </c>
      <c r="L165" s="113">
        <v>0</v>
      </c>
      <c r="M165" s="113">
        <v>0</v>
      </c>
      <c r="O165" s="113">
        <v>0</v>
      </c>
      <c r="P165" s="113">
        <v>0</v>
      </c>
      <c r="R165" s="113">
        <v>0</v>
      </c>
      <c r="S165" s="113">
        <v>0</v>
      </c>
      <c r="U165" s="113">
        <v>0</v>
      </c>
      <c r="V165" s="113">
        <v>0</v>
      </c>
    </row>
    <row r="166" spans="1:22" x14ac:dyDescent="0.3">
      <c r="A166" s="114">
        <v>100195</v>
      </c>
      <c r="B166" s="135">
        <v>10195</v>
      </c>
      <c r="C166" s="139">
        <v>2</v>
      </c>
      <c r="D166" s="140" t="str">
        <f>VLOOKUP(B166,[1]Data!$A:$B,2,FALSE)</f>
        <v>궁도부 신입 아야</v>
      </c>
      <c r="E166" s="136" t="s">
        <v>647</v>
      </c>
      <c r="F166" s="136">
        <v>0</v>
      </c>
      <c r="G166" s="140">
        <f>IF(C166=0,0,IF(C166=1,4,IF(C166=2,3,IF(C166=3,1,IF(C166=4,2,IF(C166=5,3,IF(C166=6,4,IF(C166=7,2,IF(C166=8,0,IF(C166=9,1,IF(C166=10,1)))))))))))</f>
        <v>3</v>
      </c>
      <c r="H166" s="136">
        <v>4</v>
      </c>
      <c r="I166" s="141">
        <v>0</v>
      </c>
      <c r="J166" s="113">
        <v>400126</v>
      </c>
      <c r="K166" s="140" t="str">
        <f>VLOOKUP(J166,[2]Data!$A:$E,5,FALSE)</f>
        <v>보급형 디지털 카메라</v>
      </c>
      <c r="L166" s="113">
        <v>20</v>
      </c>
      <c r="M166" s="113">
        <v>400123</v>
      </c>
      <c r="N166" s="140" t="str">
        <f>VLOOKUP(M166,[2]Data!$A:$E,5,FALSE)</f>
        <v>신형 파노라마 카메라</v>
      </c>
      <c r="O166" s="113">
        <v>10</v>
      </c>
      <c r="P166" s="113">
        <v>400255</v>
      </c>
      <c r="Q166" s="140" t="str">
        <f>VLOOKUP(P166,[2]Data!$A:$E,5,FALSE)</f>
        <v>신형 스냅숏 카메라</v>
      </c>
      <c r="R166" s="113">
        <v>5</v>
      </c>
      <c r="S166" s="113">
        <v>401008</v>
      </c>
      <c r="T166" s="140" t="str">
        <f>VLOOKUP(S166,[2]Data!$A:$E,5,FALSE)</f>
        <v>포도 묶음</v>
      </c>
      <c r="U166" s="113">
        <v>8</v>
      </c>
      <c r="V166" s="141">
        <v>25000</v>
      </c>
    </row>
    <row r="167" spans="1:22" x14ac:dyDescent="0.3">
      <c r="A167" s="114">
        <v>100196</v>
      </c>
      <c r="I167" s="113">
        <v>0</v>
      </c>
      <c r="J167" s="113">
        <v>0</v>
      </c>
      <c r="L167" s="113">
        <v>0</v>
      </c>
      <c r="M167" s="113">
        <v>0</v>
      </c>
      <c r="O167" s="113">
        <v>0</v>
      </c>
      <c r="P167" s="113">
        <v>0</v>
      </c>
      <c r="R167" s="113">
        <v>0</v>
      </c>
      <c r="S167" s="113">
        <v>0</v>
      </c>
      <c r="U167" s="113">
        <v>0</v>
      </c>
      <c r="V167" s="113">
        <v>0</v>
      </c>
    </row>
    <row r="168" spans="1:22" x14ac:dyDescent="0.3">
      <c r="A168" s="114">
        <v>100199</v>
      </c>
      <c r="B168" s="135">
        <v>10199</v>
      </c>
      <c r="C168" s="139">
        <v>4</v>
      </c>
      <c r="D168" s="140" t="str">
        <f>VLOOKUP(B168,[1]Data!$A:$B,2,FALSE)</f>
        <v>궁도부 사고뭉치 카렌</v>
      </c>
      <c r="E168" s="136" t="s">
        <v>647</v>
      </c>
      <c r="F168" s="136">
        <v>0</v>
      </c>
      <c r="G168" s="140">
        <f>IF(C168=0,0,IF(C168=1,4,IF(C168=2,3,IF(C168=3,1,IF(C168=4,2,IF(C168=5,3,IF(C168=6,4,IF(C168=7,2,IF(C168=8,0,IF(C168=9,1,IF(C168=10,1)))))))))))</f>
        <v>2</v>
      </c>
      <c r="H168" s="136">
        <v>4</v>
      </c>
      <c r="I168" s="141">
        <v>0</v>
      </c>
      <c r="J168" s="113">
        <v>400158</v>
      </c>
      <c r="K168" s="140" t="str">
        <f>VLOOKUP(J168,[2]Data!$A:$E,5,FALSE)</f>
        <v>표준 국사 교과서</v>
      </c>
      <c r="L168" s="113">
        <v>20</v>
      </c>
      <c r="M168" s="113">
        <v>400155</v>
      </c>
      <c r="N168" s="140" t="str">
        <f>VLOOKUP(M168,[2]Data!$A:$E,5,FALSE)</f>
        <v>개정판 국어 교과서</v>
      </c>
      <c r="O168" s="113">
        <v>10</v>
      </c>
      <c r="P168" s="113">
        <v>400263</v>
      </c>
      <c r="Q168" s="140" t="str">
        <f>VLOOKUP(P168,[2]Data!$A:$E,5,FALSE)</f>
        <v>개정판 교과서 세트</v>
      </c>
      <c r="R168" s="113">
        <v>5</v>
      </c>
      <c r="S168" s="113">
        <v>401014</v>
      </c>
      <c r="T168" s="140" t="str">
        <f>VLOOKUP(S168,[2]Data!$A:$E,5,FALSE)</f>
        <v>오렌지 묶음</v>
      </c>
      <c r="U168" s="113">
        <v>8</v>
      </c>
      <c r="V168" s="141">
        <v>25000</v>
      </c>
    </row>
    <row r="169" spans="1:22" x14ac:dyDescent="0.3">
      <c r="A169" s="114">
        <v>100200</v>
      </c>
      <c r="I169" s="113">
        <v>0</v>
      </c>
      <c r="J169" s="113">
        <v>0</v>
      </c>
      <c r="L169" s="113">
        <v>0</v>
      </c>
      <c r="M169" s="113">
        <v>0</v>
      </c>
      <c r="O169" s="113">
        <v>0</v>
      </c>
      <c r="P169" s="113">
        <v>0</v>
      </c>
      <c r="R169" s="113">
        <v>0</v>
      </c>
      <c r="S169" s="113">
        <v>0</v>
      </c>
      <c r="U169" s="113">
        <v>0</v>
      </c>
      <c r="V169" s="113">
        <v>0</v>
      </c>
    </row>
    <row r="170" spans="1:22" x14ac:dyDescent="0.3">
      <c r="A170" s="114">
        <v>100201</v>
      </c>
      <c r="B170" s="135">
        <v>10201</v>
      </c>
      <c r="C170" s="139">
        <v>0</v>
      </c>
      <c r="D170" s="140" t="str">
        <f>VLOOKUP(B170,[1]Data!$A:$B,2,FALSE)</f>
        <v>설원의 스타 시노부</v>
      </c>
      <c r="E170" s="136" t="s">
        <v>647</v>
      </c>
      <c r="F170" s="136">
        <v>0</v>
      </c>
      <c r="G170" s="140">
        <f>IF(C170=0,0,IF(C170=1,4,IF(C170=2,3,IF(C170=3,1,IF(C170=4,2,IF(C170=5,3,IF(C170=6,4,IF(C170=7,2,IF(C170=8,0,IF(C170=9,1,IF(C170=10,1)))))))))))</f>
        <v>0</v>
      </c>
      <c r="H170" s="136">
        <v>4</v>
      </c>
      <c r="I170" s="141">
        <v>0</v>
      </c>
      <c r="J170" s="113">
        <v>400186</v>
      </c>
      <c r="K170" s="140" t="str">
        <f>VLOOKUP(J170,[2]Data!$A:$E,5,FALSE)</f>
        <v>저렴한 아이스크림</v>
      </c>
      <c r="L170" s="113">
        <v>20</v>
      </c>
      <c r="M170" s="113">
        <v>400183</v>
      </c>
      <c r="N170" s="140" t="str">
        <f>VLOOKUP(M170,[2]Data!$A:$E,5,FALSE)</f>
        <v>생크림 조각케익</v>
      </c>
      <c r="O170" s="113">
        <v>10</v>
      </c>
      <c r="P170" s="113">
        <v>400271</v>
      </c>
      <c r="Q170" s="140" t="str">
        <f>VLOOKUP(P170,[2]Data!$A:$E,5,FALSE)</f>
        <v>수제 와플</v>
      </c>
      <c r="R170" s="113">
        <v>5</v>
      </c>
      <c r="S170" s="113">
        <v>401002</v>
      </c>
      <c r="T170" s="140" t="str">
        <f>VLOOKUP(S170,[2]Data!$A:$E,5,FALSE)</f>
        <v>블루베리 묶음</v>
      </c>
      <c r="U170" s="113">
        <v>8</v>
      </c>
      <c r="V170" s="141">
        <v>25000</v>
      </c>
    </row>
    <row r="171" spans="1:22" x14ac:dyDescent="0.3">
      <c r="A171" s="114">
        <v>100202</v>
      </c>
      <c r="I171" s="113">
        <v>0</v>
      </c>
      <c r="J171" s="113">
        <v>0</v>
      </c>
      <c r="L171" s="113">
        <v>0</v>
      </c>
      <c r="M171" s="113">
        <v>0</v>
      </c>
      <c r="O171" s="113">
        <v>0</v>
      </c>
      <c r="P171" s="113">
        <v>0</v>
      </c>
      <c r="R171" s="113">
        <v>0</v>
      </c>
      <c r="S171" s="113">
        <v>0</v>
      </c>
      <c r="U171" s="113">
        <v>0</v>
      </c>
      <c r="V171" s="113">
        <v>0</v>
      </c>
    </row>
    <row r="172" spans="1:22" x14ac:dyDescent="0.3">
      <c r="A172" s="114">
        <v>100203</v>
      </c>
      <c r="B172" s="135">
        <v>10203</v>
      </c>
      <c r="C172" s="139">
        <v>1</v>
      </c>
      <c r="D172" s="140" t="str">
        <f>VLOOKUP(B172,[1]Data!$A:$B,2,FALSE)</f>
        <v>설원의 요정 앨리스</v>
      </c>
      <c r="E172" s="136" t="s">
        <v>647</v>
      </c>
      <c r="F172" s="136">
        <v>0</v>
      </c>
      <c r="G172" s="140">
        <f>IF(C172=0,0,IF(C172=1,4,IF(C172=2,3,IF(C172=3,1,IF(C172=4,2,IF(C172=5,3,IF(C172=6,4,IF(C172=7,2,IF(C172=8,0,IF(C172=9,1,IF(C172=10,1)))))))))))</f>
        <v>4</v>
      </c>
      <c r="H172" s="136">
        <v>4</v>
      </c>
      <c r="I172" s="141">
        <v>0</v>
      </c>
      <c r="J172" s="113">
        <v>400114</v>
      </c>
      <c r="K172" s="140" t="str">
        <f>VLOOKUP(J172,[2]Data!$A:$E,5,FALSE)</f>
        <v>보급형 폴라로이드 카메라</v>
      </c>
      <c r="L172" s="113">
        <v>20</v>
      </c>
      <c r="M172" s="113">
        <v>400127</v>
      </c>
      <c r="N172" s="140" t="str">
        <f>VLOOKUP(M172,[2]Data!$A:$E,5,FALSE)</f>
        <v>신형 디지털 카메라</v>
      </c>
      <c r="O172" s="113">
        <v>10</v>
      </c>
      <c r="P172" s="113">
        <v>400255</v>
      </c>
      <c r="Q172" s="140" t="str">
        <f>VLOOKUP(P172,[2]Data!$A:$E,5,FALSE)</f>
        <v>신형 스냅숏 카메라</v>
      </c>
      <c r="R172" s="113">
        <v>5</v>
      </c>
      <c r="S172" s="113">
        <v>401005</v>
      </c>
      <c r="T172" s="140" t="str">
        <f>VLOOKUP(S172,[2]Data!$A:$E,5,FALSE)</f>
        <v>체리 묶음</v>
      </c>
      <c r="U172" s="113">
        <v>8</v>
      </c>
      <c r="V172" s="141">
        <v>25000</v>
      </c>
    </row>
    <row r="173" spans="1:22" x14ac:dyDescent="0.3">
      <c r="A173" s="114">
        <v>100204</v>
      </c>
      <c r="I173" s="113">
        <v>0</v>
      </c>
      <c r="J173" s="113">
        <v>0</v>
      </c>
      <c r="L173" s="113">
        <v>0</v>
      </c>
      <c r="M173" s="113">
        <v>0</v>
      </c>
      <c r="O173" s="113">
        <v>0</v>
      </c>
      <c r="P173" s="113">
        <v>0</v>
      </c>
      <c r="R173" s="113">
        <v>0</v>
      </c>
      <c r="S173" s="113">
        <v>0</v>
      </c>
      <c r="U173" s="113">
        <v>0</v>
      </c>
      <c r="V173" s="113">
        <v>0</v>
      </c>
    </row>
    <row r="174" spans="1:22" x14ac:dyDescent="0.3">
      <c r="A174" s="114">
        <v>100205</v>
      </c>
      <c r="B174" s="135">
        <v>10205</v>
      </c>
      <c r="C174" s="139">
        <v>2</v>
      </c>
      <c r="D174" s="140" t="str">
        <f>VLOOKUP(B174,[1]Data!$A:$B,2,FALSE)</f>
        <v>설원의 공주 아야</v>
      </c>
      <c r="E174" s="136" t="s">
        <v>647</v>
      </c>
      <c r="F174" s="136">
        <v>0</v>
      </c>
      <c r="G174" s="140">
        <f>IF(C174=0,0,IF(C174=1,4,IF(C174=2,3,IF(C174=3,1,IF(C174=4,2,IF(C174=5,3,IF(C174=6,4,IF(C174=7,2,IF(C174=8,0,IF(C174=9,1,IF(C174=10,1)))))))))))</f>
        <v>3</v>
      </c>
      <c r="H174" s="136">
        <v>4</v>
      </c>
      <c r="I174" s="141">
        <v>0</v>
      </c>
      <c r="J174" s="113">
        <v>400114</v>
      </c>
      <c r="K174" s="140" t="str">
        <f>VLOOKUP(J174,[2]Data!$A:$E,5,FALSE)</f>
        <v>보급형 폴라로이드 카메라</v>
      </c>
      <c r="L174" s="113">
        <v>20</v>
      </c>
      <c r="M174" s="113">
        <v>400127</v>
      </c>
      <c r="N174" s="140" t="str">
        <f>VLOOKUP(M174,[2]Data!$A:$E,5,FALSE)</f>
        <v>신형 디지털 카메라</v>
      </c>
      <c r="O174" s="113">
        <v>10</v>
      </c>
      <c r="P174" s="113">
        <v>400255</v>
      </c>
      <c r="Q174" s="140" t="str">
        <f>VLOOKUP(P174,[2]Data!$A:$E,5,FALSE)</f>
        <v>신형 스냅숏 카메라</v>
      </c>
      <c r="R174" s="113">
        <v>5</v>
      </c>
      <c r="S174" s="113">
        <v>401008</v>
      </c>
      <c r="T174" s="140" t="str">
        <f>VLOOKUP(S174,[2]Data!$A:$E,5,FALSE)</f>
        <v>포도 묶음</v>
      </c>
      <c r="U174" s="113">
        <v>8</v>
      </c>
      <c r="V174" s="141">
        <v>25000</v>
      </c>
    </row>
    <row r="175" spans="1:22" x14ac:dyDescent="0.3">
      <c r="A175" s="114">
        <v>100206</v>
      </c>
      <c r="I175" s="113">
        <v>0</v>
      </c>
      <c r="J175" s="113">
        <v>0</v>
      </c>
      <c r="L175" s="113">
        <v>0</v>
      </c>
      <c r="M175" s="113">
        <v>0</v>
      </c>
      <c r="O175" s="113">
        <v>0</v>
      </c>
      <c r="P175" s="113">
        <v>0</v>
      </c>
      <c r="R175" s="113">
        <v>0</v>
      </c>
      <c r="S175" s="113">
        <v>0</v>
      </c>
      <c r="U175" s="113">
        <v>0</v>
      </c>
      <c r="V175" s="113">
        <v>0</v>
      </c>
    </row>
    <row r="176" spans="1:22" x14ac:dyDescent="0.3">
      <c r="A176" s="114">
        <v>100207</v>
      </c>
      <c r="B176" s="136">
        <f>A176-90000</f>
        <v>10207</v>
      </c>
      <c r="C176" s="139">
        <v>3</v>
      </c>
      <c r="D176" s="140" t="str">
        <f>VLOOKUP(B176,[1]Data!$A:$B,2,FALSE)</f>
        <v>설원의 왕자님 요우코</v>
      </c>
      <c r="E176" s="136" t="s">
        <v>647</v>
      </c>
      <c r="F176" s="136">
        <v>0</v>
      </c>
      <c r="G176" s="140">
        <f>IF(C176=0,0,IF(C176=1,4,IF(C176=2,3,IF(C176=3,1,IF(C176=4,2,IF(C176=5,3,IF(C176=6,4,IF(C176=7,2,IF(C176=8,0,IF(C176=9,1,IF(C176=10,1)))))))))))</f>
        <v>1</v>
      </c>
      <c r="H176" s="136">
        <v>4</v>
      </c>
      <c r="I176" s="141">
        <v>0</v>
      </c>
      <c r="J176" s="113">
        <v>400130</v>
      </c>
      <c r="K176" s="140" t="str">
        <f>VLOOKUP(J176,[2]Data!$A:$E,5,FALSE)</f>
        <v>평범한 축구공</v>
      </c>
      <c r="L176" s="113">
        <v>20</v>
      </c>
      <c r="M176" s="113">
        <v>400143</v>
      </c>
      <c r="N176" s="140" t="str">
        <f>VLOOKUP(M176,[2]Data!$A:$E,5,FALSE)</f>
        <v>새 뜀틀</v>
      </c>
      <c r="O176" s="113">
        <v>10</v>
      </c>
      <c r="P176" s="113">
        <v>400259</v>
      </c>
      <c r="Q176" s="140" t="str">
        <f>VLOOKUP(P176,[2]Data!$A:$E,5,FALSE)</f>
        <v>새 볼과 배트</v>
      </c>
      <c r="R176" s="113">
        <v>5</v>
      </c>
      <c r="S176" s="113">
        <v>401011</v>
      </c>
      <c r="T176" s="140" t="str">
        <f>VLOOKUP(S176,[2]Data!$A:$E,5,FALSE)</f>
        <v>멜론 묶음</v>
      </c>
      <c r="U176" s="113">
        <v>8</v>
      </c>
      <c r="V176" s="141">
        <v>25000</v>
      </c>
    </row>
    <row r="177" spans="1:22" x14ac:dyDescent="0.3">
      <c r="A177" s="114">
        <v>100208</v>
      </c>
      <c r="I177" s="113">
        <v>0</v>
      </c>
      <c r="J177" s="113">
        <v>0</v>
      </c>
      <c r="L177" s="113">
        <v>0</v>
      </c>
      <c r="M177" s="113">
        <v>0</v>
      </c>
      <c r="O177" s="113">
        <v>0</v>
      </c>
      <c r="P177" s="113">
        <v>0</v>
      </c>
      <c r="R177" s="113">
        <v>0</v>
      </c>
      <c r="S177" s="113">
        <v>0</v>
      </c>
      <c r="U177" s="113">
        <v>0</v>
      </c>
      <c r="V177" s="113">
        <v>0</v>
      </c>
    </row>
    <row r="178" spans="1:22" x14ac:dyDescent="0.3">
      <c r="A178" s="114">
        <v>100209</v>
      </c>
      <c r="B178" s="135">
        <v>10209</v>
      </c>
      <c r="C178" s="139">
        <v>4</v>
      </c>
      <c r="D178" s="140" t="str">
        <f>VLOOKUP(B178,[1]Data!$A:$B,2,FALSE)</f>
        <v>설원의 주인공 카렌</v>
      </c>
      <c r="E178" s="136" t="s">
        <v>647</v>
      </c>
      <c r="F178" s="136">
        <v>0</v>
      </c>
      <c r="G178" s="140">
        <f>IF(C178=0,0,IF(C178=1,4,IF(C178=2,3,IF(C178=3,1,IF(C178=4,2,IF(C178=5,3,IF(C178=6,4,IF(C178=7,2,IF(C178=8,0,IF(C178=9,1,IF(C178=10,1)))))))))))</f>
        <v>2</v>
      </c>
      <c r="H178" s="136">
        <v>4</v>
      </c>
      <c r="I178" s="141">
        <v>0</v>
      </c>
      <c r="J178" s="113">
        <v>400166</v>
      </c>
      <c r="K178" s="140" t="str">
        <f>VLOOKUP(J178,[2]Data!$A:$E,5,FALSE)</f>
        <v>평범한 영어 시험지</v>
      </c>
      <c r="L178" s="113">
        <v>20</v>
      </c>
      <c r="M178" s="113">
        <v>400163</v>
      </c>
      <c r="N178" s="140" t="str">
        <f>VLOOKUP(M178,[2]Data!$A:$E,5,FALSE)</f>
        <v>고난이도 수학 시험지</v>
      </c>
      <c r="O178" s="113">
        <v>10</v>
      </c>
      <c r="P178" s="113">
        <v>400267</v>
      </c>
      <c r="Q178" s="140" t="str">
        <f>VLOOKUP(P178,[2]Data!$A:$E,5,FALSE)</f>
        <v>고난이도 시험지 괴물</v>
      </c>
      <c r="R178" s="113">
        <v>5</v>
      </c>
      <c r="S178" s="113">
        <v>401014</v>
      </c>
      <c r="T178" s="140" t="str">
        <f>VLOOKUP(S178,[2]Data!$A:$E,5,FALSE)</f>
        <v>오렌지 묶음</v>
      </c>
      <c r="U178" s="113">
        <v>8</v>
      </c>
      <c r="V178" s="141">
        <v>25000</v>
      </c>
    </row>
    <row r="179" spans="1:22" x14ac:dyDescent="0.3">
      <c r="A179" s="114">
        <v>100210</v>
      </c>
      <c r="I179" s="113">
        <v>0</v>
      </c>
      <c r="J179" s="113">
        <v>0</v>
      </c>
      <c r="L179" s="113">
        <v>0</v>
      </c>
      <c r="M179" s="113">
        <v>0</v>
      </c>
      <c r="O179" s="113">
        <v>0</v>
      </c>
      <c r="P179" s="113">
        <v>0</v>
      </c>
      <c r="R179" s="113">
        <v>0</v>
      </c>
      <c r="S179" s="113">
        <v>0</v>
      </c>
      <c r="U179" s="113">
        <v>0</v>
      </c>
      <c r="V179" s="113">
        <v>0</v>
      </c>
    </row>
    <row r="180" spans="1:22" x14ac:dyDescent="0.3">
      <c r="A180" s="114">
        <v>100211</v>
      </c>
      <c r="B180" s="135">
        <v>10211</v>
      </c>
      <c r="C180" s="139">
        <v>0</v>
      </c>
      <c r="D180" s="140" t="str">
        <f>VLOOKUP(B180,[1]Data!$A:$B,2,FALSE)</f>
        <v>백설공주 시노부</v>
      </c>
      <c r="E180" s="136" t="s">
        <v>647</v>
      </c>
      <c r="F180" s="136">
        <v>0</v>
      </c>
      <c r="G180" s="140">
        <f>IF(C180=0,0,IF(C180=1,4,IF(C180=2,3,IF(C180=3,1,IF(C180=4,2,IF(C180=5,3,IF(C180=6,4,IF(C180=7,2,IF(C180=8,0,IF(C180=9,1,IF(C180=10,1)))))))))))</f>
        <v>0</v>
      </c>
      <c r="H180" s="136">
        <v>4</v>
      </c>
      <c r="I180" s="141">
        <v>0</v>
      </c>
      <c r="J180" s="113">
        <v>400190</v>
      </c>
      <c r="K180" s="140" t="str">
        <f>VLOOKUP(J180,[2]Data!$A:$E,5,FALSE)</f>
        <v>저렴한 파르페</v>
      </c>
      <c r="L180" s="113">
        <v>20</v>
      </c>
      <c r="M180" s="113">
        <v>400187</v>
      </c>
      <c r="N180" s="140" t="str">
        <f>VLOOKUP(M180,[2]Data!$A:$E,5,FALSE)</f>
        <v>브렌드 아이스크림</v>
      </c>
      <c r="O180" s="113">
        <v>10</v>
      </c>
      <c r="P180" s="113">
        <v>400271</v>
      </c>
      <c r="Q180" s="140" t="str">
        <f>VLOOKUP(P180,[2]Data!$A:$E,5,FALSE)</f>
        <v>수제 와플</v>
      </c>
      <c r="R180" s="113">
        <v>5</v>
      </c>
      <c r="S180" s="113">
        <v>401002</v>
      </c>
      <c r="T180" s="140" t="str">
        <f>VLOOKUP(S180,[2]Data!$A:$E,5,FALSE)</f>
        <v>블루베리 묶음</v>
      </c>
      <c r="U180" s="113">
        <v>8</v>
      </c>
      <c r="V180" s="141">
        <v>25000</v>
      </c>
    </row>
    <row r="181" spans="1:22" x14ac:dyDescent="0.3">
      <c r="A181" s="114">
        <v>100212</v>
      </c>
      <c r="I181" s="113">
        <v>0</v>
      </c>
      <c r="J181" s="113">
        <v>0</v>
      </c>
      <c r="L181" s="113">
        <v>0</v>
      </c>
      <c r="M181" s="113">
        <v>0</v>
      </c>
      <c r="O181" s="113">
        <v>0</v>
      </c>
      <c r="P181" s="113">
        <v>0</v>
      </c>
      <c r="R181" s="113">
        <v>0</v>
      </c>
      <c r="S181" s="113">
        <v>0</v>
      </c>
      <c r="U181" s="113">
        <v>0</v>
      </c>
      <c r="V181" s="113">
        <v>0</v>
      </c>
    </row>
    <row r="182" spans="1:22" x14ac:dyDescent="0.3">
      <c r="A182" s="114">
        <v>100213</v>
      </c>
      <c r="B182" s="136">
        <f>A182-90000</f>
        <v>10213</v>
      </c>
      <c r="C182" s="139">
        <v>1</v>
      </c>
      <c r="D182" s="140" t="str">
        <f>VLOOKUP(B182,[1]Data!$A:$B,2,FALSE)</f>
        <v>마법사 앨리스</v>
      </c>
      <c r="E182" s="136" t="s">
        <v>647</v>
      </c>
      <c r="F182" s="136">
        <v>0</v>
      </c>
      <c r="G182" s="140">
        <f>IF(C182=0,0,IF(C182=1,4,IF(C182=2,3,IF(C182=3,1,IF(C182=4,2,IF(C182=5,3,IF(C182=6,4,IF(C182=7,2,IF(C182=8,0,IF(C182=9,1,IF(C182=10,1)))))))))))</f>
        <v>4</v>
      </c>
      <c r="H182" s="136">
        <v>4</v>
      </c>
      <c r="I182" s="141">
        <v>0</v>
      </c>
      <c r="J182" s="113">
        <v>400206</v>
      </c>
      <c r="K182" s="140" t="str">
        <f>VLOOKUP(J182,[2]Data!$A:$E,5,FALSE)</f>
        <v>평범한 치마</v>
      </c>
      <c r="L182" s="113">
        <v>20</v>
      </c>
      <c r="M182" s="113">
        <v>400195</v>
      </c>
      <c r="N182" s="140" t="str">
        <f>VLOOKUP(M182,[2]Data!$A:$E,5,FALSE)</f>
        <v>장식이 들어간 카디건</v>
      </c>
      <c r="O182" s="113">
        <v>10</v>
      </c>
      <c r="P182" s="113">
        <v>400275</v>
      </c>
      <c r="Q182" s="140" t="str">
        <f>VLOOKUP(P182,[2]Data!$A:$E,5,FALSE)</f>
        <v>장식이 들어간 선글라스</v>
      </c>
      <c r="R182" s="113">
        <v>5</v>
      </c>
      <c r="S182" s="113">
        <v>401005</v>
      </c>
      <c r="T182" s="140" t="str">
        <f>VLOOKUP(S182,[2]Data!$A:$E,5,FALSE)</f>
        <v>체리 묶음</v>
      </c>
      <c r="U182" s="113">
        <v>8</v>
      </c>
      <c r="V182" s="141">
        <v>25000</v>
      </c>
    </row>
    <row r="183" spans="1:22" x14ac:dyDescent="0.3">
      <c r="A183" s="114">
        <v>100214</v>
      </c>
      <c r="I183" s="113">
        <v>0</v>
      </c>
      <c r="J183" s="113">
        <v>0</v>
      </c>
      <c r="L183" s="113">
        <v>0</v>
      </c>
      <c r="M183" s="113">
        <v>0</v>
      </c>
      <c r="O183" s="113">
        <v>0</v>
      </c>
      <c r="P183" s="113">
        <v>0</v>
      </c>
      <c r="R183" s="113">
        <v>0</v>
      </c>
      <c r="S183" s="113">
        <v>0</v>
      </c>
      <c r="U183" s="113">
        <v>0</v>
      </c>
      <c r="V183" s="113">
        <v>0</v>
      </c>
    </row>
    <row r="184" spans="1:22" x14ac:dyDescent="0.3">
      <c r="A184" s="114">
        <v>100215</v>
      </c>
      <c r="B184" s="135">
        <v>10215</v>
      </c>
      <c r="C184" s="139">
        <v>2</v>
      </c>
      <c r="D184" s="140" t="str">
        <f>VLOOKUP(B184,[1]Data!$A:$B,2,FALSE)</f>
        <v>신데렐라 아야</v>
      </c>
      <c r="E184" s="136" t="s">
        <v>647</v>
      </c>
      <c r="F184" s="136">
        <v>0</v>
      </c>
      <c r="G184" s="140">
        <f>IF(C184=0,0,IF(C184=1,4,IF(C184=2,3,IF(C184=3,1,IF(C184=4,2,IF(C184=5,3,IF(C184=6,4,IF(C184=7,2,IF(C184=8,0,IF(C184=9,1,IF(C184=10,1)))))))))))</f>
        <v>3</v>
      </c>
      <c r="H184" s="136">
        <v>4</v>
      </c>
      <c r="I184" s="141">
        <v>0</v>
      </c>
      <c r="J184" s="113">
        <v>400198</v>
      </c>
      <c r="K184" s="140" t="str">
        <f>VLOOKUP(J184,[2]Data!$A:$E,5,FALSE)</f>
        <v>평범한 모자</v>
      </c>
      <c r="L184" s="113">
        <v>20</v>
      </c>
      <c r="M184" s="113">
        <v>400195</v>
      </c>
      <c r="N184" s="140" t="str">
        <f>VLOOKUP(M184,[2]Data!$A:$E,5,FALSE)</f>
        <v>장식이 들어간 카디건</v>
      </c>
      <c r="O184" s="113">
        <v>10</v>
      </c>
      <c r="P184" s="113">
        <v>400275</v>
      </c>
      <c r="Q184" s="140" t="str">
        <f>VLOOKUP(P184,[2]Data!$A:$E,5,FALSE)</f>
        <v>장식이 들어간 선글라스</v>
      </c>
      <c r="R184" s="113">
        <v>5</v>
      </c>
      <c r="S184" s="113">
        <v>401008</v>
      </c>
      <c r="T184" s="140" t="str">
        <f>VLOOKUP(S184,[2]Data!$A:$E,5,FALSE)</f>
        <v>포도 묶음</v>
      </c>
      <c r="U184" s="113">
        <v>8</v>
      </c>
      <c r="V184" s="141">
        <v>25000</v>
      </c>
    </row>
    <row r="185" spans="1:22" x14ac:dyDescent="0.3">
      <c r="A185" s="114">
        <v>100216</v>
      </c>
      <c r="I185" s="113">
        <v>0</v>
      </c>
      <c r="J185" s="113">
        <v>0</v>
      </c>
      <c r="L185" s="113">
        <v>0</v>
      </c>
      <c r="M185" s="113">
        <v>0</v>
      </c>
      <c r="O185" s="113">
        <v>0</v>
      </c>
      <c r="P185" s="113">
        <v>0</v>
      </c>
      <c r="R185" s="113">
        <v>0</v>
      </c>
      <c r="S185" s="113">
        <v>0</v>
      </c>
      <c r="U185" s="113">
        <v>0</v>
      </c>
      <c r="V185" s="113">
        <v>0</v>
      </c>
    </row>
    <row r="186" spans="1:22" x14ac:dyDescent="0.3">
      <c r="A186" s="114">
        <v>100217</v>
      </c>
      <c r="B186" s="135">
        <v>10217</v>
      </c>
      <c r="C186" s="139">
        <v>3</v>
      </c>
      <c r="D186" s="140" t="str">
        <f>VLOOKUP(B186,[1]Data!$A:$B,2,FALSE)</f>
        <v>빨강모자 요우코</v>
      </c>
      <c r="E186" s="136" t="s">
        <v>647</v>
      </c>
      <c r="F186" s="136">
        <v>0</v>
      </c>
      <c r="G186" s="140">
        <f>IF(C186=0,0,IF(C186=1,4,IF(C186=2,3,IF(C186=3,1,IF(C186=4,2,IF(C186=5,3,IF(C186=6,4,IF(C186=7,2,IF(C186=8,0,IF(C186=9,1,IF(C186=10,1)))))))))))</f>
        <v>1</v>
      </c>
      <c r="H186" s="136">
        <v>4</v>
      </c>
      <c r="I186" s="141">
        <v>0</v>
      </c>
      <c r="J186" s="113">
        <v>400214</v>
      </c>
      <c r="K186" s="140" t="str">
        <f>VLOOKUP(J186,[2]Data!$A:$E,5,FALSE)</f>
        <v>보통 이온음료 A</v>
      </c>
      <c r="L186" s="113">
        <v>20</v>
      </c>
      <c r="M186" s="113">
        <v>400211</v>
      </c>
      <c r="N186" s="140" t="str">
        <f>VLOOKUP(M186,[2]Data!$A:$E,5,FALSE)</f>
        <v>천연 생수</v>
      </c>
      <c r="O186" s="113">
        <v>10</v>
      </c>
      <c r="P186" s="113">
        <v>400279</v>
      </c>
      <c r="Q186" s="140" t="str">
        <f>VLOOKUP(P186,[2]Data!$A:$E,5,FALSE)</f>
        <v>신상품 이온음료 D</v>
      </c>
      <c r="R186" s="113">
        <v>5</v>
      </c>
      <c r="S186" s="113">
        <v>401011</v>
      </c>
      <c r="T186" s="140" t="str">
        <f>VLOOKUP(S186,[2]Data!$A:$E,5,FALSE)</f>
        <v>멜론 묶음</v>
      </c>
      <c r="U186" s="113">
        <v>8</v>
      </c>
      <c r="V186" s="141">
        <v>25000</v>
      </c>
    </row>
    <row r="187" spans="1:22" x14ac:dyDescent="0.3">
      <c r="A187" s="114">
        <v>100218</v>
      </c>
      <c r="I187" s="113">
        <v>0</v>
      </c>
      <c r="J187" s="113">
        <v>0</v>
      </c>
      <c r="L187" s="113">
        <v>0</v>
      </c>
      <c r="M187" s="113">
        <v>0</v>
      </c>
      <c r="O187" s="113">
        <v>0</v>
      </c>
      <c r="P187" s="113">
        <v>0</v>
      </c>
      <c r="R187" s="113">
        <v>0</v>
      </c>
      <c r="S187" s="113">
        <v>0</v>
      </c>
      <c r="U187" s="113">
        <v>0</v>
      </c>
      <c r="V187" s="113">
        <v>0</v>
      </c>
    </row>
    <row r="188" spans="1:22" x14ac:dyDescent="0.3">
      <c r="A188" s="114">
        <v>100219</v>
      </c>
      <c r="B188" s="135">
        <v>10219</v>
      </c>
      <c r="C188" s="139">
        <v>4</v>
      </c>
      <c r="D188" s="140" t="str">
        <f>VLOOKUP(B188,[1]Data!$A:$B,2,FALSE)</f>
        <v>늑대 카렌</v>
      </c>
      <c r="E188" s="136" t="s">
        <v>647</v>
      </c>
      <c r="F188" s="136">
        <v>0</v>
      </c>
      <c r="G188" s="140">
        <f>IF(C188=0,0,IF(C188=1,4,IF(C188=2,3,IF(C188=3,1,IF(C188=4,2,IF(C188=5,3,IF(C188=6,4,IF(C188=7,2,IF(C188=8,0,IF(C188=9,1,IF(C188=10,1)))))))))))</f>
        <v>2</v>
      </c>
      <c r="H188" s="136">
        <v>4</v>
      </c>
      <c r="I188" s="141">
        <v>0</v>
      </c>
      <c r="J188" s="113">
        <v>400170</v>
      </c>
      <c r="K188" s="140" t="str">
        <f>VLOOKUP(J188,[2]Data!$A:$E,5,FALSE)</f>
        <v>평범한 국어 시험지</v>
      </c>
      <c r="L188" s="113">
        <v>20</v>
      </c>
      <c r="M188" s="113">
        <v>400167</v>
      </c>
      <c r="N188" s="140" t="str">
        <f>VLOOKUP(M188,[2]Data!$A:$E,5,FALSE)</f>
        <v>고난이도 영어 시험지</v>
      </c>
      <c r="O188" s="113">
        <v>10</v>
      </c>
      <c r="P188" s="113">
        <v>400267</v>
      </c>
      <c r="Q188" s="140" t="str">
        <f>VLOOKUP(P188,[2]Data!$A:$E,5,FALSE)</f>
        <v>고난이도 시험지 괴물</v>
      </c>
      <c r="R188" s="113">
        <v>5</v>
      </c>
      <c r="S188" s="113">
        <v>401014</v>
      </c>
      <c r="T188" s="140" t="str">
        <f>VLOOKUP(S188,[2]Data!$A:$E,5,FALSE)</f>
        <v>오렌지 묶음</v>
      </c>
      <c r="U188" s="113">
        <v>8</v>
      </c>
      <c r="V188" s="141">
        <v>25000</v>
      </c>
    </row>
    <row r="189" spans="1:22" x14ac:dyDescent="0.3">
      <c r="A189" s="114">
        <v>100220</v>
      </c>
      <c r="I189" s="113">
        <v>0</v>
      </c>
      <c r="J189" s="113">
        <v>0</v>
      </c>
      <c r="L189" s="113">
        <v>0</v>
      </c>
      <c r="M189" s="113">
        <v>0</v>
      </c>
      <c r="O189" s="113">
        <v>0</v>
      </c>
      <c r="P189" s="113">
        <v>0</v>
      </c>
      <c r="R189" s="113">
        <v>0</v>
      </c>
      <c r="S189" s="113">
        <v>0</v>
      </c>
      <c r="U189" s="113">
        <v>0</v>
      </c>
      <c r="V189" s="113">
        <v>0</v>
      </c>
    </row>
    <row r="190" spans="1:22" x14ac:dyDescent="0.3">
      <c r="A190" s="114">
        <v>100221</v>
      </c>
      <c r="B190" s="136">
        <f>A190-90000</f>
        <v>10221</v>
      </c>
      <c r="C190" s="139">
        <v>0</v>
      </c>
      <c r="D190" s="140" t="str">
        <f>VLOOKUP(B190,[1]Data!$A:$B,2,FALSE)</f>
        <v>서도초보 시노부</v>
      </c>
      <c r="E190" s="136" t="s">
        <v>647</v>
      </c>
      <c r="F190" s="136">
        <v>0</v>
      </c>
      <c r="G190" s="140">
        <f>IF(C190=0,0,IF(C190=1,4,IF(C190=2,3,IF(C190=3,1,IF(C190=4,2,IF(C190=5,3,IF(C190=6,4,IF(C190=7,2,IF(C190=8,0,IF(C190=9,1,IF(C190=10,1)))))))))))</f>
        <v>0</v>
      </c>
      <c r="H190" s="136">
        <v>4</v>
      </c>
      <c r="I190" s="141">
        <v>0</v>
      </c>
      <c r="J190" s="113">
        <v>400182</v>
      </c>
      <c r="K190" s="140" t="str">
        <f>VLOOKUP(J190,[2]Data!$A:$E,5,FALSE)</f>
        <v>저렴한 조각케익</v>
      </c>
      <c r="L190" s="113">
        <v>20</v>
      </c>
      <c r="M190" s="113">
        <v>400191</v>
      </c>
      <c r="N190" s="140" t="str">
        <f>VLOOKUP(M190,[2]Data!$A:$E,5,FALSE)</f>
        <v>체리 듬뿍 파르페</v>
      </c>
      <c r="O190" s="113">
        <v>10</v>
      </c>
      <c r="P190" s="113">
        <v>400271</v>
      </c>
      <c r="Q190" s="140" t="str">
        <f>VLOOKUP(P190,[2]Data!$A:$E,5,FALSE)</f>
        <v>수제 와플</v>
      </c>
      <c r="R190" s="113">
        <v>5</v>
      </c>
      <c r="S190" s="113">
        <v>401002</v>
      </c>
      <c r="T190" s="140" t="str">
        <f>VLOOKUP(S190,[2]Data!$A:$E,5,FALSE)</f>
        <v>블루베리 묶음</v>
      </c>
      <c r="U190" s="113">
        <v>8</v>
      </c>
      <c r="V190" s="141">
        <v>25000</v>
      </c>
    </row>
    <row r="191" spans="1:22" x14ac:dyDescent="0.3">
      <c r="A191" s="114">
        <v>100222</v>
      </c>
      <c r="I191" s="113">
        <v>0</v>
      </c>
      <c r="J191" s="113">
        <v>0</v>
      </c>
      <c r="L191" s="113">
        <v>0</v>
      </c>
      <c r="M191" s="113">
        <v>0</v>
      </c>
      <c r="O191" s="113">
        <v>0</v>
      </c>
      <c r="P191" s="113">
        <v>0</v>
      </c>
      <c r="R191" s="113">
        <v>0</v>
      </c>
      <c r="S191" s="113">
        <v>0</v>
      </c>
      <c r="U191" s="113">
        <v>0</v>
      </c>
      <c r="V191" s="113">
        <v>0</v>
      </c>
    </row>
    <row r="192" spans="1:22" x14ac:dyDescent="0.3">
      <c r="A192" s="114">
        <v>100231</v>
      </c>
      <c r="B192" s="135">
        <v>10231</v>
      </c>
      <c r="C192" s="139">
        <v>0</v>
      </c>
      <c r="D192" s="140" t="str">
        <f>VLOOKUP(B192,[1]Data!$A:$B,2,FALSE)</f>
        <v>모두 함께 퍼레이드! 시노부</v>
      </c>
      <c r="E192" s="136" t="s">
        <v>647</v>
      </c>
      <c r="F192" s="136">
        <v>0</v>
      </c>
      <c r="G192" s="140">
        <f>IF(C192=0,0,IF(C192=1,4,IF(C192=2,3,IF(C192=3,1,IF(C192=4,2,IF(C192=5,3,IF(C192=6,4,IF(C192=7,2,IF(C192=8,0,IF(C192=9,1,IF(C192=10,1)))))))))))</f>
        <v>0</v>
      </c>
      <c r="H192" s="136">
        <v>4</v>
      </c>
      <c r="I192" s="141">
        <v>0</v>
      </c>
      <c r="J192" s="113">
        <v>400002</v>
      </c>
      <c r="K192" s="140" t="str">
        <f>VLOOKUP(J192,[2]Data!$A:$E,5,FALSE)</f>
        <v>갸우뚱한 고양이 사진</v>
      </c>
      <c r="L192" s="113">
        <v>20</v>
      </c>
      <c r="M192" s="113">
        <v>400014</v>
      </c>
      <c r="N192" s="140" t="str">
        <f>VLOOKUP(M192,[2]Data!$A:$E,5,FALSE)</f>
        <v>졸린 고양이 사진</v>
      </c>
      <c r="O192" s="113">
        <v>10</v>
      </c>
      <c r="P192" s="113">
        <v>400227</v>
      </c>
      <c r="Q192" s="140" t="str">
        <f>VLOOKUP(P192,[2]Data!$A:$E,5,FALSE)</f>
        <v>반짝이는 검은 고양이 사진</v>
      </c>
      <c r="R192" s="113">
        <v>5</v>
      </c>
      <c r="S192" s="113">
        <v>401002</v>
      </c>
      <c r="T192" s="140" t="str">
        <f>VLOOKUP(S192,[2]Data!$A:$E,5,FALSE)</f>
        <v>블루베리 묶음</v>
      </c>
      <c r="U192" s="113">
        <v>8</v>
      </c>
      <c r="V192" s="141">
        <v>25000</v>
      </c>
    </row>
    <row r="193" spans="1:22" x14ac:dyDescent="0.3">
      <c r="A193" s="114">
        <v>100232</v>
      </c>
      <c r="I193" s="113">
        <v>0</v>
      </c>
      <c r="J193" s="113">
        <v>0</v>
      </c>
      <c r="L193" s="113">
        <v>0</v>
      </c>
      <c r="M193" s="113">
        <v>0</v>
      </c>
      <c r="O193" s="113">
        <v>0</v>
      </c>
      <c r="P193" s="113">
        <v>0</v>
      </c>
      <c r="R193" s="113">
        <v>0</v>
      </c>
      <c r="S193" s="113">
        <v>0</v>
      </c>
      <c r="U193" s="113">
        <v>0</v>
      </c>
      <c r="V193" s="113">
        <v>0</v>
      </c>
    </row>
    <row r="194" spans="1:22" x14ac:dyDescent="0.3">
      <c r="A194" s="114">
        <v>100233</v>
      </c>
      <c r="B194" s="135">
        <v>10233</v>
      </c>
      <c r="C194" s="139">
        <v>1</v>
      </c>
      <c r="D194" s="140" t="str">
        <f>VLOOKUP(B194,[1]Data!$A:$B,2,FALSE)</f>
        <v>퍼레이드 단장 앨리스</v>
      </c>
      <c r="E194" s="136" t="s">
        <v>647</v>
      </c>
      <c r="F194" s="136">
        <v>0</v>
      </c>
      <c r="G194" s="140">
        <f>IF(C194=0,0,IF(C194=1,4,IF(C194=2,3,IF(C194=3,1,IF(C194=4,2,IF(C194=5,3,IF(C194=6,4,IF(C194=7,2,IF(C194=8,0,IF(C194=9,1,IF(C194=10,1)))))))))))</f>
        <v>4</v>
      </c>
      <c r="H194" s="136">
        <v>4</v>
      </c>
      <c r="I194" s="141">
        <v>0</v>
      </c>
      <c r="J194" s="113">
        <v>400194</v>
      </c>
      <c r="K194" s="140" t="str">
        <f>VLOOKUP(J194,[2]Data!$A:$E,5,FALSE)</f>
        <v>평범한 카디건</v>
      </c>
      <c r="L194" s="113">
        <v>20</v>
      </c>
      <c r="M194" s="113">
        <v>400199</v>
      </c>
      <c r="N194" s="140" t="str">
        <f>VLOOKUP(M194,[2]Data!$A:$E,5,FALSE)</f>
        <v>장식이 들어간 모자</v>
      </c>
      <c r="O194" s="113">
        <v>10</v>
      </c>
      <c r="P194" s="113">
        <v>400275</v>
      </c>
      <c r="Q194" s="140" t="str">
        <f>VLOOKUP(P194,[2]Data!$A:$E,5,FALSE)</f>
        <v>장식이 들어간 선글라스</v>
      </c>
      <c r="R194" s="113">
        <v>5</v>
      </c>
      <c r="S194" s="113">
        <v>401005</v>
      </c>
      <c r="T194" s="140" t="str">
        <f>VLOOKUP(S194,[2]Data!$A:$E,5,FALSE)</f>
        <v>체리 묶음</v>
      </c>
      <c r="U194" s="113">
        <v>8</v>
      </c>
      <c r="V194" s="141">
        <v>25000</v>
      </c>
    </row>
    <row r="195" spans="1:22" x14ac:dyDescent="0.3">
      <c r="A195" s="114">
        <v>100234</v>
      </c>
      <c r="I195" s="113">
        <v>0</v>
      </c>
      <c r="J195" s="113">
        <v>0</v>
      </c>
      <c r="L195" s="113">
        <v>0</v>
      </c>
      <c r="M195" s="113">
        <v>0</v>
      </c>
      <c r="O195" s="113">
        <v>0</v>
      </c>
      <c r="P195" s="113">
        <v>0</v>
      </c>
      <c r="R195" s="113">
        <v>0</v>
      </c>
      <c r="S195" s="113">
        <v>0</v>
      </c>
      <c r="U195" s="113">
        <v>0</v>
      </c>
      <c r="V195" s="113">
        <v>0</v>
      </c>
    </row>
    <row r="196" spans="1:22" x14ac:dyDescent="0.3">
      <c r="A196" s="114">
        <v>100235</v>
      </c>
      <c r="B196" s="136">
        <f>A196-90000</f>
        <v>10235</v>
      </c>
      <c r="C196" s="139">
        <v>2</v>
      </c>
      <c r="D196" s="140" t="str">
        <f>VLOOKUP(B196,[1]Data!$A:$B,2,FALSE)</f>
        <v>퍼레이드의 꽃 아야</v>
      </c>
      <c r="E196" s="136" t="s">
        <v>647</v>
      </c>
      <c r="F196" s="136">
        <v>0</v>
      </c>
      <c r="G196" s="140">
        <f>IF(C196=0,0,IF(C196=1,4,IF(C196=2,3,IF(C196=3,1,IF(C196=4,2,IF(C196=5,3,IF(C196=6,4,IF(C196=7,2,IF(C196=8,0,IF(C196=9,1,IF(C196=10,1)))))))))))</f>
        <v>3</v>
      </c>
      <c r="H196" s="136">
        <v>4</v>
      </c>
      <c r="I196" s="141">
        <v>0</v>
      </c>
      <c r="J196" s="113">
        <v>400202</v>
      </c>
      <c r="K196" s="140" t="str">
        <f>VLOOKUP(J196,[2]Data!$A:$E,5,FALSE)</f>
        <v>평범한 스카프</v>
      </c>
      <c r="L196" s="113">
        <v>20</v>
      </c>
      <c r="M196" s="113">
        <v>400199</v>
      </c>
      <c r="N196" s="140" t="str">
        <f>VLOOKUP(M196,[2]Data!$A:$E,5,FALSE)</f>
        <v>장식이 들어간 모자</v>
      </c>
      <c r="O196" s="113">
        <v>10</v>
      </c>
      <c r="P196" s="113">
        <v>400275</v>
      </c>
      <c r="Q196" s="140" t="str">
        <f>VLOOKUP(P196,[2]Data!$A:$E,5,FALSE)</f>
        <v>장식이 들어간 선글라스</v>
      </c>
      <c r="R196" s="113">
        <v>5</v>
      </c>
      <c r="S196" s="113">
        <v>401008</v>
      </c>
      <c r="T196" s="140" t="str">
        <f>VLOOKUP(S196,[2]Data!$A:$E,5,FALSE)</f>
        <v>포도 묶음</v>
      </c>
      <c r="U196" s="113">
        <v>8</v>
      </c>
      <c r="V196" s="141">
        <v>25000</v>
      </c>
    </row>
    <row r="197" spans="1:22" x14ac:dyDescent="0.3">
      <c r="A197" s="114">
        <v>100236</v>
      </c>
      <c r="I197" s="113">
        <v>0</v>
      </c>
      <c r="J197" s="113">
        <v>0</v>
      </c>
      <c r="L197" s="113">
        <v>0</v>
      </c>
      <c r="M197" s="113">
        <v>0</v>
      </c>
      <c r="O197" s="113">
        <v>0</v>
      </c>
      <c r="P197" s="113">
        <v>0</v>
      </c>
      <c r="R197" s="113">
        <v>0</v>
      </c>
      <c r="S197" s="113">
        <v>0</v>
      </c>
      <c r="U197" s="113">
        <v>0</v>
      </c>
      <c r="V197" s="113">
        <v>0</v>
      </c>
    </row>
    <row r="198" spans="1:22" x14ac:dyDescent="0.3">
      <c r="A198" s="114">
        <v>100237</v>
      </c>
      <c r="B198" s="136">
        <f>A198-90000</f>
        <v>10237</v>
      </c>
      <c r="C198" s="139">
        <v>3</v>
      </c>
      <c r="D198" s="140" t="str">
        <f>VLOOKUP(B198,[1]Data!$A:$B,2,FALSE)</f>
        <v>퍼레이드의 열기 요우코</v>
      </c>
      <c r="E198" s="136" t="s">
        <v>647</v>
      </c>
      <c r="F198" s="136">
        <v>0</v>
      </c>
      <c r="G198" s="140">
        <f>IF(C198=0,0,IF(C198=1,4,IF(C198=2,3,IF(C198=3,1,IF(C198=4,2,IF(C198=5,3,IF(C198=6,4,IF(C198=7,2,IF(C198=8,0,IF(C198=9,1,IF(C198=10,1)))))))))))</f>
        <v>1</v>
      </c>
      <c r="H198" s="136">
        <v>4</v>
      </c>
      <c r="I198" s="141">
        <v>0</v>
      </c>
      <c r="J198" s="113">
        <v>400218</v>
      </c>
      <c r="K198" s="140" t="str">
        <f>VLOOKUP(J198,[2]Data!$A:$E,5,FALSE)</f>
        <v>보통 이온음료 B</v>
      </c>
      <c r="L198" s="113">
        <v>20</v>
      </c>
      <c r="M198" s="113">
        <v>400215</v>
      </c>
      <c r="N198" s="140" t="str">
        <f>VLOOKUP(M198,[2]Data!$A:$E,5,FALSE)</f>
        <v>신상품 이온음료 A</v>
      </c>
      <c r="O198" s="113">
        <v>10</v>
      </c>
      <c r="P198" s="113">
        <v>400279</v>
      </c>
      <c r="Q198" s="140" t="str">
        <f>VLOOKUP(P198,[2]Data!$A:$E,5,FALSE)</f>
        <v>신상품 이온음료 D</v>
      </c>
      <c r="R198" s="113">
        <v>5</v>
      </c>
      <c r="S198" s="113">
        <v>401011</v>
      </c>
      <c r="T198" s="140" t="str">
        <f>VLOOKUP(S198,[2]Data!$A:$E,5,FALSE)</f>
        <v>멜론 묶음</v>
      </c>
      <c r="U198" s="113">
        <v>8</v>
      </c>
      <c r="V198" s="141">
        <v>25000</v>
      </c>
    </row>
    <row r="199" spans="1:22" x14ac:dyDescent="0.3">
      <c r="A199" s="114">
        <v>100238</v>
      </c>
      <c r="I199" s="113">
        <v>0</v>
      </c>
      <c r="J199" s="113">
        <v>0</v>
      </c>
      <c r="L199" s="113">
        <v>0</v>
      </c>
      <c r="M199" s="113">
        <v>0</v>
      </c>
      <c r="O199" s="113">
        <v>0</v>
      </c>
      <c r="P199" s="113">
        <v>0</v>
      </c>
      <c r="R199" s="113">
        <v>0</v>
      </c>
      <c r="S199" s="113">
        <v>0</v>
      </c>
      <c r="U199" s="113">
        <v>0</v>
      </c>
      <c r="V199" s="113">
        <v>0</v>
      </c>
    </row>
    <row r="200" spans="1:22" x14ac:dyDescent="0.3">
      <c r="A200" s="114">
        <v>100241</v>
      </c>
      <c r="B200" s="135">
        <v>10241</v>
      </c>
      <c r="C200" s="139">
        <v>0</v>
      </c>
      <c r="D200" s="140" t="str">
        <f>VLOOKUP(B200,[1]Data!$A:$B,2,FALSE)</f>
        <v>금발의 시노부</v>
      </c>
      <c r="E200" s="136" t="s">
        <v>647</v>
      </c>
      <c r="F200" s="136">
        <v>0</v>
      </c>
      <c r="G200" s="140">
        <f>IF(C200=0,0,IF(C200=1,4,IF(C200=2,3,IF(C200=3,1,IF(C200=4,2,IF(C200=5,3,IF(C200=6,4,IF(C200=7,2,IF(C200=8,0,IF(C200=9,1,IF(C200=10,1)))))))))))</f>
        <v>0</v>
      </c>
      <c r="H200" s="136">
        <v>4</v>
      </c>
      <c r="I200" s="141">
        <v>0</v>
      </c>
      <c r="J200" s="113">
        <v>400098</v>
      </c>
      <c r="K200" s="140" t="str">
        <f>VLOOKUP(J200,[2]Data!$A:$E,5,FALSE)</f>
        <v>A 학급 신문</v>
      </c>
      <c r="L200" s="113">
        <v>20</v>
      </c>
      <c r="M200" s="113">
        <v>400099</v>
      </c>
      <c r="N200" s="140" t="str">
        <f>VLOOKUP(M200,[2]Data!$A:$E,5,FALSE)</f>
        <v>완성된 A 학급 신문</v>
      </c>
      <c r="O200" s="113">
        <v>10</v>
      </c>
      <c r="P200" s="113">
        <v>400251</v>
      </c>
      <c r="Q200" s="140" t="str">
        <f>VLOOKUP(P200,[2]Data!$A:$E,5,FALSE)</f>
        <v>완성된 E 학급 신문</v>
      </c>
      <c r="R200" s="113">
        <v>5</v>
      </c>
      <c r="S200" s="113">
        <v>401002</v>
      </c>
      <c r="T200" s="140" t="str">
        <f>VLOOKUP(S200,[2]Data!$A:$E,5,FALSE)</f>
        <v>블루베리 묶음</v>
      </c>
      <c r="U200" s="113">
        <v>8</v>
      </c>
      <c r="V200" s="141">
        <v>25000</v>
      </c>
    </row>
    <row r="201" spans="1:22" x14ac:dyDescent="0.3">
      <c r="A201" s="114">
        <v>100242</v>
      </c>
      <c r="I201" s="113">
        <v>0</v>
      </c>
      <c r="J201" s="113">
        <v>0</v>
      </c>
      <c r="L201" s="113">
        <v>0</v>
      </c>
      <c r="M201" s="113">
        <v>0</v>
      </c>
      <c r="O201" s="113">
        <v>0</v>
      </c>
      <c r="P201" s="113">
        <v>0</v>
      </c>
      <c r="R201" s="113">
        <v>0</v>
      </c>
      <c r="S201" s="113">
        <v>0</v>
      </c>
      <c r="U201" s="113">
        <v>0</v>
      </c>
      <c r="V201" s="113">
        <v>0</v>
      </c>
    </row>
    <row r="202" spans="1:22" x14ac:dyDescent="0.3">
      <c r="A202" s="114">
        <v>100243</v>
      </c>
      <c r="B202" s="135">
        <v>10243</v>
      </c>
      <c r="C202" s="139">
        <v>1</v>
      </c>
      <c r="D202" s="140" t="str">
        <f>VLOOKUP(B202,[1]Data!$A:$B,2,FALSE)</f>
        <v>금발나라 공주님 앨리스</v>
      </c>
      <c r="E202" s="136" t="s">
        <v>647</v>
      </c>
      <c r="F202" s="136">
        <v>0</v>
      </c>
      <c r="G202" s="140">
        <f>IF(C202=0,0,IF(C202=1,4,IF(C202=2,3,IF(C202=3,1,IF(C202=4,2,IF(C202=5,3,IF(C202=6,4,IF(C202=7,2,IF(C202=8,0,IF(C202=9,1,IF(C202=10,1)))))))))))</f>
        <v>4</v>
      </c>
      <c r="H202" s="136">
        <v>4</v>
      </c>
      <c r="I202" s="141">
        <v>0</v>
      </c>
      <c r="J202" s="113">
        <v>400198</v>
      </c>
      <c r="K202" s="140" t="str">
        <f>VLOOKUP(J202,[2]Data!$A:$E,5,FALSE)</f>
        <v>평범한 모자</v>
      </c>
      <c r="L202" s="113">
        <v>20</v>
      </c>
      <c r="M202" s="113">
        <v>400203</v>
      </c>
      <c r="N202" s="140" t="str">
        <f>VLOOKUP(M202,[2]Data!$A:$E,5,FALSE)</f>
        <v>장식이 들어간 스카프</v>
      </c>
      <c r="O202" s="113">
        <v>10</v>
      </c>
      <c r="P202" s="113">
        <v>400275</v>
      </c>
      <c r="Q202" s="140" t="str">
        <f>VLOOKUP(P202,[2]Data!$A:$E,5,FALSE)</f>
        <v>장식이 들어간 선글라스</v>
      </c>
      <c r="R202" s="113">
        <v>5</v>
      </c>
      <c r="S202" s="113">
        <v>401005</v>
      </c>
      <c r="T202" s="140" t="str">
        <f>VLOOKUP(S202,[2]Data!$A:$E,5,FALSE)</f>
        <v>체리 묶음</v>
      </c>
      <c r="U202" s="113">
        <v>8</v>
      </c>
      <c r="V202" s="141">
        <v>25000</v>
      </c>
    </row>
    <row r="203" spans="1:22" x14ac:dyDescent="0.3">
      <c r="A203" s="114">
        <v>100244</v>
      </c>
      <c r="I203" s="113">
        <v>0</v>
      </c>
      <c r="J203" s="113">
        <v>0</v>
      </c>
      <c r="L203" s="113">
        <v>0</v>
      </c>
      <c r="M203" s="113">
        <v>0</v>
      </c>
      <c r="O203" s="113">
        <v>0</v>
      </c>
      <c r="P203" s="113">
        <v>0</v>
      </c>
      <c r="R203" s="113">
        <v>0</v>
      </c>
      <c r="S203" s="113">
        <v>0</v>
      </c>
      <c r="U203" s="113">
        <v>0</v>
      </c>
      <c r="V203" s="113">
        <v>0</v>
      </c>
    </row>
    <row r="204" spans="1:22" x14ac:dyDescent="0.3">
      <c r="A204" s="114">
        <v>100245</v>
      </c>
      <c r="B204" s="135">
        <v>10245</v>
      </c>
      <c r="C204" s="139">
        <v>2</v>
      </c>
      <c r="D204" s="140" t="str">
        <f>VLOOKUP(B204,[1]Data!$A:$B,2,FALSE)</f>
        <v>인어공주 아야</v>
      </c>
      <c r="E204" s="136" t="s">
        <v>647</v>
      </c>
      <c r="F204" s="136">
        <v>0</v>
      </c>
      <c r="G204" s="140">
        <f>IF(C204=0,0,IF(C204=1,4,IF(C204=2,3,IF(C204=3,1,IF(C204=4,2,IF(C204=5,3,IF(C204=6,4,IF(C204=7,2,IF(C204=8,0,IF(C204=9,1,IF(C204=10,1)))))))))))</f>
        <v>3</v>
      </c>
      <c r="H204" s="136">
        <v>4</v>
      </c>
      <c r="I204" s="141">
        <v>0</v>
      </c>
      <c r="J204" s="113">
        <v>400206</v>
      </c>
      <c r="K204" s="140" t="str">
        <f>VLOOKUP(J204,[2]Data!$A:$E,5,FALSE)</f>
        <v>평범한 치마</v>
      </c>
      <c r="L204" s="113">
        <v>20</v>
      </c>
      <c r="M204" s="113">
        <v>400203</v>
      </c>
      <c r="N204" s="140" t="str">
        <f>VLOOKUP(M204,[2]Data!$A:$E,5,FALSE)</f>
        <v>장식이 들어간 스카프</v>
      </c>
      <c r="O204" s="113">
        <v>10</v>
      </c>
      <c r="P204" s="113">
        <v>400275</v>
      </c>
      <c r="Q204" s="140" t="str">
        <f>VLOOKUP(P204,[2]Data!$A:$E,5,FALSE)</f>
        <v>장식이 들어간 선글라스</v>
      </c>
      <c r="R204" s="113">
        <v>5</v>
      </c>
      <c r="S204" s="113">
        <v>401008</v>
      </c>
      <c r="T204" s="140" t="str">
        <f>VLOOKUP(S204,[2]Data!$A:$E,5,FALSE)</f>
        <v>포도 묶음</v>
      </c>
      <c r="U204" s="113">
        <v>8</v>
      </c>
      <c r="V204" s="141">
        <v>25000</v>
      </c>
    </row>
    <row r="205" spans="1:22" x14ac:dyDescent="0.3">
      <c r="A205" s="114">
        <v>100246</v>
      </c>
      <c r="I205" s="113">
        <v>0</v>
      </c>
      <c r="J205" s="113">
        <v>0</v>
      </c>
      <c r="L205" s="113">
        <v>0</v>
      </c>
      <c r="M205" s="113">
        <v>0</v>
      </c>
      <c r="O205" s="113">
        <v>0</v>
      </c>
      <c r="P205" s="113">
        <v>0</v>
      </c>
      <c r="R205" s="113">
        <v>0</v>
      </c>
      <c r="S205" s="113">
        <v>0</v>
      </c>
      <c r="U205" s="113">
        <v>0</v>
      </c>
      <c r="V205" s="113">
        <v>0</v>
      </c>
    </row>
    <row r="206" spans="1:22" x14ac:dyDescent="0.3">
      <c r="A206" s="114">
        <v>100247</v>
      </c>
      <c r="B206" s="136">
        <f>A206-90000</f>
        <v>10247</v>
      </c>
      <c r="C206" s="139">
        <v>3</v>
      </c>
      <c r="D206" s="140" t="str">
        <f>VLOOKUP(B206,[1]Data!$A:$B,2,FALSE)</f>
        <v>왕자님 요우코</v>
      </c>
      <c r="E206" s="136" t="s">
        <v>647</v>
      </c>
      <c r="F206" s="136">
        <v>0</v>
      </c>
      <c r="G206" s="140">
        <f>IF(C206=0,0,IF(C206=1,4,IF(C206=2,3,IF(C206=3,1,IF(C206=4,2,IF(C206=5,3,IF(C206=6,4,IF(C206=7,2,IF(C206=8,0,IF(C206=9,1,IF(C206=10,1)))))))))))</f>
        <v>1</v>
      </c>
      <c r="H206" s="136">
        <v>4</v>
      </c>
      <c r="I206" s="141">
        <v>0</v>
      </c>
      <c r="J206" s="113">
        <v>400222</v>
      </c>
      <c r="K206" s="140" t="str">
        <f>VLOOKUP(J206,[2]Data!$A:$E,5,FALSE)</f>
        <v>보통 이온음료 C</v>
      </c>
      <c r="L206" s="113">
        <v>20</v>
      </c>
      <c r="M206" s="113">
        <v>400219</v>
      </c>
      <c r="N206" s="140" t="str">
        <f>VLOOKUP(M206,[2]Data!$A:$E,5,FALSE)</f>
        <v>신상품 이온음료 B</v>
      </c>
      <c r="O206" s="113">
        <v>10</v>
      </c>
      <c r="P206" s="113">
        <v>400279</v>
      </c>
      <c r="Q206" s="140" t="str">
        <f>VLOOKUP(P206,[2]Data!$A:$E,5,FALSE)</f>
        <v>신상품 이온음료 D</v>
      </c>
      <c r="R206" s="113">
        <v>5</v>
      </c>
      <c r="S206" s="113">
        <v>401011</v>
      </c>
      <c r="T206" s="140" t="str">
        <f>VLOOKUP(S206,[2]Data!$A:$E,5,FALSE)</f>
        <v>멜론 묶음</v>
      </c>
      <c r="U206" s="113">
        <v>8</v>
      </c>
      <c r="V206" s="141">
        <v>25000</v>
      </c>
    </row>
    <row r="207" spans="1:22" x14ac:dyDescent="0.3">
      <c r="A207" s="114">
        <v>100248</v>
      </c>
      <c r="I207" s="113">
        <v>0</v>
      </c>
      <c r="J207" s="113">
        <v>0</v>
      </c>
      <c r="L207" s="113">
        <v>0</v>
      </c>
      <c r="M207" s="113">
        <v>0</v>
      </c>
      <c r="O207" s="113">
        <v>0</v>
      </c>
      <c r="P207" s="113">
        <v>0</v>
      </c>
      <c r="R207" s="113">
        <v>0</v>
      </c>
      <c r="S207" s="113">
        <v>0</v>
      </c>
      <c r="U207" s="113">
        <v>0</v>
      </c>
      <c r="V207" s="113">
        <v>0</v>
      </c>
    </row>
    <row r="208" spans="1:22" x14ac:dyDescent="0.3">
      <c r="A208" s="114">
        <v>100249</v>
      </c>
      <c r="B208" s="135">
        <v>10249</v>
      </c>
      <c r="C208" s="139">
        <v>4</v>
      </c>
      <c r="D208" s="140" t="str">
        <f>VLOOKUP(B208,[1]Data!$A:$B,2,FALSE)</f>
        <v>해적 카렌</v>
      </c>
      <c r="E208" s="136" t="s">
        <v>647</v>
      </c>
      <c r="F208" s="136">
        <v>0</v>
      </c>
      <c r="G208" s="140">
        <f>IF(C208=0,0,IF(C208=1,4,IF(C208=2,3,IF(C208=3,1,IF(C208=4,2,IF(C208=5,3,IF(C208=6,4,IF(C208=7,2,IF(C208=8,0,IF(C208=9,1,IF(C208=10,1)))))))))))</f>
        <v>2</v>
      </c>
      <c r="H208" s="136">
        <v>4</v>
      </c>
      <c r="I208" s="141">
        <v>0</v>
      </c>
      <c r="J208" s="113">
        <v>400174</v>
      </c>
      <c r="K208" s="140" t="str">
        <f>VLOOKUP(J208,[2]Data!$A:$E,5,FALSE)</f>
        <v>평범한 국사 시험지</v>
      </c>
      <c r="L208" s="113">
        <v>20</v>
      </c>
      <c r="M208" s="113">
        <v>400171</v>
      </c>
      <c r="N208" s="140" t="str">
        <f>VLOOKUP(M208,[2]Data!$A:$E,5,FALSE)</f>
        <v>고난이도 국어 시험지</v>
      </c>
      <c r="O208" s="113">
        <v>10</v>
      </c>
      <c r="P208" s="113">
        <v>400267</v>
      </c>
      <c r="Q208" s="140" t="str">
        <f>VLOOKUP(P208,[2]Data!$A:$E,5,FALSE)</f>
        <v>고난이도 시험지 괴물</v>
      </c>
      <c r="R208" s="113">
        <v>5</v>
      </c>
      <c r="S208" s="113">
        <v>401014</v>
      </c>
      <c r="T208" s="140" t="str">
        <f>VLOOKUP(S208,[2]Data!$A:$E,5,FALSE)</f>
        <v>오렌지 묶음</v>
      </c>
      <c r="U208" s="113">
        <v>8</v>
      </c>
      <c r="V208" s="141">
        <v>25000</v>
      </c>
    </row>
    <row r="209" spans="1:22" x14ac:dyDescent="0.3">
      <c r="A209" s="114">
        <v>100250</v>
      </c>
      <c r="I209" s="113">
        <v>0</v>
      </c>
      <c r="J209" s="113">
        <v>0</v>
      </c>
      <c r="L209" s="113">
        <v>0</v>
      </c>
      <c r="M209" s="113">
        <v>0</v>
      </c>
      <c r="O209" s="113">
        <v>0</v>
      </c>
      <c r="P209" s="113">
        <v>0</v>
      </c>
      <c r="R209" s="113">
        <v>0</v>
      </c>
      <c r="S209" s="113">
        <v>0</v>
      </c>
      <c r="U209" s="113">
        <v>0</v>
      </c>
      <c r="V209" s="113">
        <v>0</v>
      </c>
    </row>
    <row r="210" spans="1:22" x14ac:dyDescent="0.3">
      <c r="A210" s="114">
        <v>100251</v>
      </c>
      <c r="B210" s="135">
        <v>10251</v>
      </c>
      <c r="C210" s="139">
        <v>0</v>
      </c>
      <c r="D210" s="140" t="str">
        <f>VLOOKUP(B210,[1]Data!$A:$B,2,FALSE)</f>
        <v>시구하는 시노부</v>
      </c>
      <c r="E210" s="136" t="s">
        <v>647</v>
      </c>
      <c r="F210" s="136">
        <v>0</v>
      </c>
      <c r="G210" s="140">
        <f>IF(C210=0,0,IF(C210=1,4,IF(C210=2,3,IF(C210=3,1,IF(C210=4,2,IF(C210=5,3,IF(C210=6,4,IF(C210=7,2,IF(C210=8,0,IF(C210=9,1,IF(C210=10,1)))))))))))</f>
        <v>0</v>
      </c>
      <c r="H210" s="136">
        <v>4</v>
      </c>
      <c r="I210" s="141">
        <v>0</v>
      </c>
      <c r="J210" s="113">
        <v>400178</v>
      </c>
      <c r="K210" s="140" t="str">
        <f>VLOOKUP(J210,[2]Data!$A:$E,5,FALSE)</f>
        <v>평범한 커피</v>
      </c>
      <c r="L210" s="113">
        <v>20</v>
      </c>
      <c r="M210" s="113">
        <v>400179</v>
      </c>
      <c r="N210" s="140" t="str">
        <f>VLOOKUP(M210,[2]Data!$A:$E,5,FALSE)</f>
        <v>직접 우려낸 드립 커피</v>
      </c>
      <c r="O210" s="113">
        <v>10</v>
      </c>
      <c r="P210" s="113">
        <v>400271</v>
      </c>
      <c r="Q210" s="140" t="str">
        <f>VLOOKUP(P210,[2]Data!$A:$E,5,FALSE)</f>
        <v>수제 와플</v>
      </c>
      <c r="R210" s="113">
        <v>5</v>
      </c>
      <c r="S210" s="113">
        <v>401002</v>
      </c>
      <c r="T210" s="140" t="str">
        <f>VLOOKUP(S210,[2]Data!$A:$E,5,FALSE)</f>
        <v>블루베리 묶음</v>
      </c>
      <c r="U210" s="113">
        <v>8</v>
      </c>
      <c r="V210" s="141">
        <v>25000</v>
      </c>
    </row>
    <row r="211" spans="1:22" x14ac:dyDescent="0.3">
      <c r="A211" s="114">
        <v>100252</v>
      </c>
      <c r="I211" s="113">
        <v>0</v>
      </c>
      <c r="J211" s="113">
        <v>0</v>
      </c>
      <c r="L211" s="113">
        <v>0</v>
      </c>
      <c r="M211" s="113">
        <v>0</v>
      </c>
      <c r="O211" s="113">
        <v>0</v>
      </c>
      <c r="P211" s="113">
        <v>0</v>
      </c>
      <c r="R211" s="113">
        <v>0</v>
      </c>
      <c r="S211" s="113">
        <v>0</v>
      </c>
      <c r="U211" s="113">
        <v>0</v>
      </c>
      <c r="V211" s="113">
        <v>0</v>
      </c>
    </row>
    <row r="212" spans="1:22" x14ac:dyDescent="0.3">
      <c r="A212" s="114">
        <v>100253</v>
      </c>
      <c r="B212" s="135">
        <v>10253</v>
      </c>
      <c r="C212" s="139">
        <v>1</v>
      </c>
      <c r="D212" s="140" t="str">
        <f>VLOOKUP(B212,[1]Data!$A:$B,2,FALSE)</f>
        <v>홈런타자 앨리스</v>
      </c>
      <c r="E212" s="136" t="s">
        <v>647</v>
      </c>
      <c r="F212" s="136">
        <v>0</v>
      </c>
      <c r="G212" s="140">
        <f>IF(C212=0,0,IF(C212=1,4,IF(C212=2,3,IF(C212=3,1,IF(C212=4,2,IF(C212=5,3,IF(C212=6,4,IF(C212=7,2,IF(C212=8,0,IF(C212=9,1,IF(C212=10,1)))))))))))</f>
        <v>4</v>
      </c>
      <c r="H212" s="136">
        <v>4</v>
      </c>
      <c r="I212" s="141">
        <v>0</v>
      </c>
      <c r="J212" s="113">
        <v>400202</v>
      </c>
      <c r="K212" s="140" t="str">
        <f>VLOOKUP(J212,[2]Data!$A:$E,5,FALSE)</f>
        <v>평범한 스카프</v>
      </c>
      <c r="L212" s="113">
        <v>20</v>
      </c>
      <c r="M212" s="113">
        <v>400207</v>
      </c>
      <c r="N212" s="140" t="str">
        <f>VLOOKUP(M212,[2]Data!$A:$E,5,FALSE)</f>
        <v>장식이 들어간 치마</v>
      </c>
      <c r="O212" s="113">
        <v>10</v>
      </c>
      <c r="P212" s="113">
        <v>400275</v>
      </c>
      <c r="Q212" s="140" t="str">
        <f>VLOOKUP(P212,[2]Data!$A:$E,5,FALSE)</f>
        <v>장식이 들어간 선글라스</v>
      </c>
      <c r="R212" s="113">
        <v>5</v>
      </c>
      <c r="S212" s="113">
        <v>401005</v>
      </c>
      <c r="T212" s="140" t="str">
        <f>VLOOKUP(S212,[2]Data!$A:$E,5,FALSE)</f>
        <v>체리 묶음</v>
      </c>
      <c r="U212" s="113">
        <v>8</v>
      </c>
      <c r="V212" s="141">
        <v>25000</v>
      </c>
    </row>
    <row r="213" spans="1:22" x14ac:dyDescent="0.3">
      <c r="A213" s="114">
        <v>100254</v>
      </c>
      <c r="I213" s="113">
        <v>0</v>
      </c>
      <c r="J213" s="113">
        <v>0</v>
      </c>
      <c r="L213" s="113">
        <v>0</v>
      </c>
      <c r="M213" s="113">
        <v>0</v>
      </c>
      <c r="O213" s="113">
        <v>0</v>
      </c>
      <c r="P213" s="113">
        <v>0</v>
      </c>
      <c r="R213" s="113">
        <v>0</v>
      </c>
      <c r="S213" s="113">
        <v>0</v>
      </c>
      <c r="U213" s="113">
        <v>0</v>
      </c>
      <c r="V213" s="113">
        <v>0</v>
      </c>
    </row>
    <row r="214" spans="1:22" x14ac:dyDescent="0.3">
      <c r="A214" s="108">
        <v>100255</v>
      </c>
      <c r="B214" s="136">
        <v>10255</v>
      </c>
      <c r="C214" s="139">
        <v>2</v>
      </c>
      <c r="D214" s="140" t="str">
        <f>VLOOKUP(B214,[1]Data!$A:$B,2,FALSE)</f>
        <v>치어걸 아야</v>
      </c>
      <c r="E214" s="136" t="s">
        <v>647</v>
      </c>
      <c r="F214" s="136">
        <v>0</v>
      </c>
      <c r="G214" s="140">
        <f>IF(C214=0,0,IF(C214=1,4,IF(C214=2,3,IF(C214=3,1,IF(C214=4,2,IF(C214=5,3,IF(C214=6,4,IF(C214=7,2,IF(C214=8,0,IF(C214=9,1,IF(C214=10,1)))))))))))</f>
        <v>3</v>
      </c>
      <c r="H214" s="136">
        <v>4</v>
      </c>
      <c r="I214" s="141">
        <v>0</v>
      </c>
      <c r="J214" s="113">
        <v>400194</v>
      </c>
      <c r="K214" s="140" t="str">
        <f>VLOOKUP(J214,[2]Data!$A:$E,5,FALSE)</f>
        <v>평범한 카디건</v>
      </c>
      <c r="L214" s="113">
        <v>20</v>
      </c>
      <c r="M214" s="113">
        <v>400207</v>
      </c>
      <c r="N214" s="140" t="str">
        <f>VLOOKUP(M214,[2]Data!$A:$E,5,FALSE)</f>
        <v>장식이 들어간 치마</v>
      </c>
      <c r="O214" s="113">
        <v>10</v>
      </c>
      <c r="P214" s="113">
        <v>400275</v>
      </c>
      <c r="Q214" s="140" t="str">
        <f>VLOOKUP(P214,[2]Data!$A:$E,5,FALSE)</f>
        <v>장식이 들어간 선글라스</v>
      </c>
      <c r="R214" s="113">
        <v>5</v>
      </c>
      <c r="S214" s="113">
        <v>401008</v>
      </c>
      <c r="T214" s="140" t="str">
        <f>VLOOKUP(S214,[2]Data!$A:$E,5,FALSE)</f>
        <v>포도 묶음</v>
      </c>
      <c r="U214" s="113">
        <v>8</v>
      </c>
      <c r="V214" s="141">
        <v>25000</v>
      </c>
    </row>
    <row r="215" spans="1:22" x14ac:dyDescent="0.3">
      <c r="A215" s="108">
        <v>100256</v>
      </c>
      <c r="I215" s="113">
        <v>0</v>
      </c>
      <c r="J215" s="113">
        <v>0</v>
      </c>
      <c r="L215" s="113">
        <v>0</v>
      </c>
      <c r="M215" s="113">
        <v>0</v>
      </c>
      <c r="O215" s="113">
        <v>0</v>
      </c>
      <c r="P215" s="113">
        <v>0</v>
      </c>
      <c r="R215" s="113">
        <v>0</v>
      </c>
      <c r="S215" s="113">
        <v>0</v>
      </c>
      <c r="U215" s="113">
        <v>0</v>
      </c>
      <c r="V215" s="113">
        <v>0</v>
      </c>
    </row>
    <row r="216" spans="1:22" x14ac:dyDescent="0.3">
      <c r="A216" s="108">
        <v>100257</v>
      </c>
      <c r="B216" s="136">
        <f>A216-90000</f>
        <v>10257</v>
      </c>
      <c r="C216" s="139">
        <v>3</v>
      </c>
      <c r="D216" s="140" t="str">
        <f>VLOOKUP(B216,[1]Data!$A:$B,2,FALSE)</f>
        <v>4번타자 요우코</v>
      </c>
      <c r="E216" s="136" t="s">
        <v>647</v>
      </c>
      <c r="F216" s="136">
        <v>0</v>
      </c>
      <c r="G216" s="140">
        <f>IF(C216=0,0,IF(C216=1,4,IF(C216=2,3,IF(C216=3,1,IF(C216=4,2,IF(C216=5,3,IF(C216=6,4,IF(C216=7,2,IF(C216=8,0,IF(C216=9,1,IF(C216=10,1)))))))))))</f>
        <v>1</v>
      </c>
      <c r="H216" s="136">
        <v>4</v>
      </c>
      <c r="I216" s="141">
        <v>0</v>
      </c>
      <c r="J216" s="113">
        <v>400210</v>
      </c>
      <c r="K216" s="140" t="str">
        <f>VLOOKUP(J216,[2]Data!$A:$E,5,FALSE)</f>
        <v>보통 생수</v>
      </c>
      <c r="L216" s="113">
        <v>20</v>
      </c>
      <c r="M216" s="113">
        <v>400223</v>
      </c>
      <c r="N216" s="140" t="str">
        <f>VLOOKUP(M216,[2]Data!$A:$E,5,FALSE)</f>
        <v>신상품 이온음료 C</v>
      </c>
      <c r="O216" s="113">
        <v>10</v>
      </c>
      <c r="P216" s="113">
        <v>400279</v>
      </c>
      <c r="Q216" s="140" t="str">
        <f>VLOOKUP(P216,[2]Data!$A:$E,5,FALSE)</f>
        <v>신상품 이온음료 D</v>
      </c>
      <c r="R216" s="113">
        <v>5</v>
      </c>
      <c r="S216" s="113">
        <v>401011</v>
      </c>
      <c r="T216" s="140" t="str">
        <f>VLOOKUP(S216,[2]Data!$A:$E,5,FALSE)</f>
        <v>멜론 묶음</v>
      </c>
      <c r="U216" s="113">
        <v>8</v>
      </c>
      <c r="V216" s="141">
        <v>25000</v>
      </c>
    </row>
    <row r="217" spans="1:22" x14ac:dyDescent="0.3">
      <c r="A217" s="108">
        <v>100258</v>
      </c>
      <c r="I217" s="113">
        <v>0</v>
      </c>
      <c r="J217" s="113">
        <v>0</v>
      </c>
      <c r="L217" s="113">
        <v>0</v>
      </c>
      <c r="M217" s="113">
        <v>0</v>
      </c>
      <c r="O217" s="113">
        <v>0</v>
      </c>
      <c r="P217" s="113">
        <v>0</v>
      </c>
      <c r="R217" s="113">
        <v>0</v>
      </c>
      <c r="S217" s="113">
        <v>0</v>
      </c>
      <c r="U217" s="113">
        <v>0</v>
      </c>
      <c r="V217" s="113">
        <v>0</v>
      </c>
    </row>
    <row r="218" spans="1:22" x14ac:dyDescent="0.3">
      <c r="A218" s="108">
        <v>100285</v>
      </c>
      <c r="B218" s="136">
        <v>10285</v>
      </c>
      <c r="C218" s="139">
        <v>2</v>
      </c>
      <c r="D218" s="140" t="str">
        <f>VLOOKUP(B218,[1]Data!$A:$B,2,FALSE)</f>
        <v>풀 사이드 아야</v>
      </c>
      <c r="E218" s="136" t="s">
        <v>647</v>
      </c>
      <c r="F218" s="136">
        <v>0</v>
      </c>
      <c r="G218" s="140">
        <f>IF(C218=0,0,IF(C218=1,4,IF(C218=2,3,IF(C218=3,1,IF(C218=4,2,IF(C218=5,3,IF(C218=6,4,IF(C218=7,2,IF(C218=8,0,IF(C218=9,1,IF(C218=10,1)))))))))))</f>
        <v>3</v>
      </c>
      <c r="H218" s="136">
        <v>6</v>
      </c>
      <c r="I218" s="141">
        <v>100285</v>
      </c>
      <c r="J218" s="141">
        <v>400043</v>
      </c>
      <c r="K218" s="140" t="str">
        <f>VLOOKUP(J218,[2]Data!$A:$E,5,FALSE)</f>
        <v>깨가 섞인 아저씨 코케시 과자 더미</v>
      </c>
      <c r="L218" s="141">
        <v>20</v>
      </c>
      <c r="M218" s="141">
        <v>400048</v>
      </c>
      <c r="N218" s="140" t="str">
        <f>VLOOKUP(M218,[2]Data!$A:$E,5,FALSE)</f>
        <v>선물용 귀부인 코케시 과자 더미</v>
      </c>
      <c r="O218" s="141">
        <v>10</v>
      </c>
      <c r="P218" s="141">
        <v>400236</v>
      </c>
      <c r="Q218" s="140" t="str">
        <f>VLOOKUP(P218,[2]Data!$A:$E,5,FALSE)</f>
        <v>선물용 골목대장 코케시 과자 더미</v>
      </c>
      <c r="R218" s="141">
        <v>5</v>
      </c>
      <c r="S218" s="142">
        <v>401009</v>
      </c>
      <c r="T218" s="140" t="str">
        <f>VLOOKUP(S218,[2]Data!$A:$E,5,FALSE)</f>
        <v>포도 바구니</v>
      </c>
      <c r="U218" s="113">
        <v>5</v>
      </c>
      <c r="V218" s="141">
        <v>50000</v>
      </c>
    </row>
    <row r="219" spans="1:22" x14ac:dyDescent="0.3">
      <c r="A219" s="108">
        <v>100286</v>
      </c>
      <c r="I219" s="113">
        <v>0</v>
      </c>
      <c r="J219" s="113">
        <v>0</v>
      </c>
      <c r="L219" s="113">
        <v>0</v>
      </c>
      <c r="M219" s="113">
        <v>0</v>
      </c>
      <c r="O219" s="113">
        <v>0</v>
      </c>
      <c r="P219" s="113">
        <v>0</v>
      </c>
      <c r="R219" s="113">
        <v>0</v>
      </c>
      <c r="S219" s="113">
        <v>0</v>
      </c>
      <c r="U219" s="113">
        <v>0</v>
      </c>
      <c r="V219" s="113">
        <v>0</v>
      </c>
    </row>
    <row r="220" spans="1:22" x14ac:dyDescent="0.3">
      <c r="A220" s="108">
        <v>100287</v>
      </c>
      <c r="B220" s="136">
        <v>10287</v>
      </c>
      <c r="C220" s="139">
        <v>3</v>
      </c>
      <c r="D220" s="140" t="str">
        <f>VLOOKUP(B220,[1]Data!$A:$B,2,FALSE)</f>
        <v>풀 사이드 요우코</v>
      </c>
      <c r="E220" s="136" t="s">
        <v>647</v>
      </c>
      <c r="F220" s="136">
        <v>0</v>
      </c>
      <c r="G220" s="140">
        <f>IF(C220=0,0,IF(C220=1,4,IF(C220=2,3,IF(C220=3,1,IF(C220=4,2,IF(C220=5,3,IF(C220=6,4,IF(C220=7,2,IF(C220=8,0,IF(C220=9,1,IF(C220=10,1)))))))))))</f>
        <v>1</v>
      </c>
      <c r="H220" s="136">
        <v>6</v>
      </c>
      <c r="I220" s="141">
        <v>100287</v>
      </c>
      <c r="J220" s="141">
        <v>400060</v>
      </c>
      <c r="K220" s="140" t="str">
        <f>VLOOKUP(J220,[2]Data!$A:$E,5,FALSE)</f>
        <v>다목적 일본 전도</v>
      </c>
      <c r="L220" s="141">
        <v>20</v>
      </c>
      <c r="M220" s="141">
        <v>400064</v>
      </c>
      <c r="N220" s="140" t="str">
        <f>VLOOKUP(M220,[2]Data!$A:$E,5,FALSE)</f>
        <v>다목적 세계지도</v>
      </c>
      <c r="O220" s="141">
        <v>10</v>
      </c>
      <c r="P220" s="141">
        <v>400240</v>
      </c>
      <c r="Q220" s="140" t="str">
        <f>VLOOKUP(P220,[2]Data!$A:$E,5,FALSE)</f>
        <v>고급품 캐리어</v>
      </c>
      <c r="R220" s="141">
        <v>5</v>
      </c>
      <c r="S220" s="142">
        <v>401012</v>
      </c>
      <c r="T220" s="140" t="str">
        <f>VLOOKUP(S220,[2]Data!$A:$E,5,FALSE)</f>
        <v>멜론 바구니</v>
      </c>
      <c r="U220" s="113">
        <v>5</v>
      </c>
      <c r="V220" s="141">
        <v>50000</v>
      </c>
    </row>
    <row r="221" spans="1:22" x14ac:dyDescent="0.3">
      <c r="A221" s="108">
        <v>100288</v>
      </c>
      <c r="I221" s="113">
        <v>0</v>
      </c>
      <c r="J221" s="113">
        <v>0</v>
      </c>
      <c r="L221" s="113">
        <v>0</v>
      </c>
      <c r="M221" s="113">
        <v>0</v>
      </c>
      <c r="O221" s="113">
        <v>0</v>
      </c>
      <c r="P221" s="113">
        <v>0</v>
      </c>
      <c r="R221" s="113">
        <v>0</v>
      </c>
      <c r="S221" s="113">
        <v>0</v>
      </c>
      <c r="U221" s="113">
        <v>0</v>
      </c>
      <c r="V221" s="113">
        <v>0</v>
      </c>
    </row>
    <row r="222" spans="1:22" x14ac:dyDescent="0.3">
      <c r="A222" s="108">
        <v>100311</v>
      </c>
      <c r="B222" s="136">
        <v>10311</v>
      </c>
      <c r="C222" s="139">
        <v>0</v>
      </c>
      <c r="D222" s="140" t="str">
        <f>VLOOKUP(B222,[1]Data!$A:$B,2,FALSE)</f>
        <v>해변의 시노부</v>
      </c>
      <c r="E222" s="136" t="s">
        <v>647</v>
      </c>
      <c r="F222" s="136">
        <v>0</v>
      </c>
      <c r="G222" s="140">
        <f>IF(C222=0,0,IF(C222=1,4,IF(C222=2,3,IF(C222=3,1,IF(C222=4,2,IF(C222=5,3,IF(C222=6,4,IF(C222=7,2,IF(C222=8,0,IF(C222=9,1,IF(C222=10,1)))))))))))</f>
        <v>0</v>
      </c>
      <c r="H222" s="136">
        <v>6</v>
      </c>
      <c r="I222" s="141">
        <v>100311</v>
      </c>
      <c r="J222" s="141">
        <v>400087</v>
      </c>
      <c r="K222" s="140" t="str">
        <f>VLOOKUP(J222,[2]Data!$A:$E,5,FALSE)</f>
        <v>상세한 음료수 설문지</v>
      </c>
      <c r="L222" s="141">
        <v>20</v>
      </c>
      <c r="M222" s="141">
        <v>400084</v>
      </c>
      <c r="N222" s="140" t="str">
        <f>VLOOKUP(M222,[2]Data!$A:$E,5,FALSE)</f>
        <v>친절한 가전제품 설문지</v>
      </c>
      <c r="O222" s="141">
        <v>10</v>
      </c>
      <c r="P222" s="141">
        <v>400248</v>
      </c>
      <c r="Q222" s="140" t="str">
        <f>VLOOKUP(P222,[2]Data!$A:$E,5,FALSE)</f>
        <v>친절한 만화잡지 설문지</v>
      </c>
      <c r="R222" s="141">
        <v>5</v>
      </c>
      <c r="S222" s="142">
        <v>401003</v>
      </c>
      <c r="T222" s="140" t="str">
        <f>VLOOKUP(S222,[2]Data!$A:$E,5,FALSE)</f>
        <v>블루베리 바구니</v>
      </c>
      <c r="U222" s="113">
        <v>5</v>
      </c>
      <c r="V222" s="141">
        <v>50000</v>
      </c>
    </row>
    <row r="223" spans="1:22" x14ac:dyDescent="0.3">
      <c r="A223" s="108">
        <v>100312</v>
      </c>
      <c r="I223" s="113">
        <v>0</v>
      </c>
      <c r="J223" s="113">
        <v>0</v>
      </c>
      <c r="L223" s="113">
        <v>0</v>
      </c>
      <c r="M223" s="113">
        <v>0</v>
      </c>
      <c r="O223" s="113">
        <v>0</v>
      </c>
      <c r="P223" s="113">
        <v>0</v>
      </c>
      <c r="R223" s="113">
        <v>0</v>
      </c>
      <c r="S223" s="113">
        <v>0</v>
      </c>
      <c r="U223" s="113">
        <v>0</v>
      </c>
      <c r="V223" s="113">
        <v>0</v>
      </c>
    </row>
    <row r="224" spans="1:22" x14ac:dyDescent="0.3">
      <c r="A224" s="108">
        <v>100313</v>
      </c>
      <c r="B224" s="136">
        <v>10313</v>
      </c>
      <c r="C224" s="139">
        <v>1</v>
      </c>
      <c r="D224" s="140" t="str">
        <f>VLOOKUP(B224,[1]Data!$A:$B,2,FALSE)</f>
        <v>해변의 앨리스</v>
      </c>
      <c r="E224" s="136" t="s">
        <v>647</v>
      </c>
      <c r="F224" s="136">
        <v>0</v>
      </c>
      <c r="G224" s="140">
        <f>IF(C224=0,0,IF(C224=1,4,IF(C224=2,3,IF(C224=3,1,IF(C224=4,2,IF(C224=5,3,IF(C224=6,4,IF(C224=7,2,IF(C224=8,0,IF(C224=9,1,IF(C224=10,1)))))))))))</f>
        <v>4</v>
      </c>
      <c r="H224" s="136">
        <v>6</v>
      </c>
      <c r="I224" s="141">
        <v>100313</v>
      </c>
      <c r="J224" s="141">
        <v>400103</v>
      </c>
      <c r="K224" s="140" t="str">
        <f>VLOOKUP(J224,[2]Data!$A:$E,5,FALSE)</f>
        <v>완성된 B 학급 신문</v>
      </c>
      <c r="L224" s="141">
        <v>20</v>
      </c>
      <c r="M224" s="141">
        <v>400100</v>
      </c>
      <c r="N224" s="140" t="str">
        <f>VLOOKUP(M224,[2]Data!$A:$E,5,FALSE)</f>
        <v>보강된 A 학급 신문</v>
      </c>
      <c r="O224" s="141">
        <v>10</v>
      </c>
      <c r="P224" s="141">
        <v>400252</v>
      </c>
      <c r="Q224" s="140" t="str">
        <f>VLOOKUP(P224,[2]Data!$A:$E,5,FALSE)</f>
        <v>보강된 E 학급 신문</v>
      </c>
      <c r="R224" s="141">
        <v>5</v>
      </c>
      <c r="S224" s="142">
        <v>401006</v>
      </c>
      <c r="T224" s="140" t="str">
        <f>VLOOKUP(S224,[2]Data!$A:$E,5,FALSE)</f>
        <v>체리 바구니</v>
      </c>
      <c r="U224" s="113">
        <v>5</v>
      </c>
      <c r="V224" s="141">
        <v>50000</v>
      </c>
    </row>
    <row r="225" spans="1:22" x14ac:dyDescent="0.3">
      <c r="A225" s="108">
        <v>100314</v>
      </c>
      <c r="I225" s="113">
        <v>0</v>
      </c>
      <c r="J225" s="113">
        <v>0</v>
      </c>
      <c r="L225" s="113">
        <v>0</v>
      </c>
      <c r="M225" s="113">
        <v>0</v>
      </c>
      <c r="O225" s="113">
        <v>0</v>
      </c>
      <c r="P225" s="113">
        <v>0</v>
      </c>
      <c r="R225" s="113">
        <v>0</v>
      </c>
      <c r="S225" s="113">
        <v>0</v>
      </c>
      <c r="U225" s="113">
        <v>0</v>
      </c>
      <c r="V225" s="113">
        <v>0</v>
      </c>
    </row>
    <row r="226" spans="1:22" x14ac:dyDescent="0.3">
      <c r="A226" s="108">
        <v>100315</v>
      </c>
      <c r="B226" s="136">
        <v>10315</v>
      </c>
      <c r="C226" s="139">
        <v>2</v>
      </c>
      <c r="D226" s="140" t="str">
        <f>VLOOKUP(B226,[1]Data!$A:$B,2,FALSE)</f>
        <v>해변의 아야</v>
      </c>
      <c r="E226" s="136" t="s">
        <v>647</v>
      </c>
      <c r="F226" s="136">
        <v>0</v>
      </c>
      <c r="G226" s="140">
        <f>IF(C226=0,0,IF(C226=1,4,IF(C226=2,3,IF(C226=3,1,IF(C226=4,2,IF(C226=5,3,IF(C226=6,4,IF(C226=7,2,IF(C226=8,0,IF(C226=9,1,IF(C226=10,1)))))))))))</f>
        <v>3</v>
      </c>
      <c r="H226" s="136">
        <v>6</v>
      </c>
      <c r="I226" s="141">
        <v>100315</v>
      </c>
      <c r="J226" s="141">
        <v>400119</v>
      </c>
      <c r="K226" s="140" t="str">
        <f>VLOOKUP(J226,[2]Data!$A:$E,5,FALSE)</f>
        <v>신형 RF 카메라</v>
      </c>
      <c r="L226" s="141">
        <v>20</v>
      </c>
      <c r="M226" s="141">
        <v>400116</v>
      </c>
      <c r="N226" s="140" t="str">
        <f>VLOOKUP(M226,[2]Data!$A:$E,5,FALSE)</f>
        <v>고급형 폴라로이드 카메라</v>
      </c>
      <c r="O226" s="141">
        <v>10</v>
      </c>
      <c r="P226" s="141">
        <v>400256</v>
      </c>
      <c r="Q226" s="140" t="str">
        <f>VLOOKUP(P226,[2]Data!$A:$E,5,FALSE)</f>
        <v>고급형 스냅숏 카메라</v>
      </c>
      <c r="R226" s="141">
        <v>5</v>
      </c>
      <c r="S226" s="142">
        <v>401009</v>
      </c>
      <c r="T226" s="140" t="str">
        <f>VLOOKUP(S226,[2]Data!$A:$E,5,FALSE)</f>
        <v>포도 바구니</v>
      </c>
      <c r="U226" s="113">
        <v>5</v>
      </c>
      <c r="V226" s="141">
        <v>50000</v>
      </c>
    </row>
    <row r="227" spans="1:22" x14ac:dyDescent="0.3">
      <c r="A227" s="108">
        <v>100316</v>
      </c>
      <c r="I227" s="113">
        <v>0</v>
      </c>
      <c r="J227" s="113">
        <v>0</v>
      </c>
      <c r="L227" s="113">
        <v>0</v>
      </c>
      <c r="M227" s="113">
        <v>0</v>
      </c>
      <c r="O227" s="113">
        <v>0</v>
      </c>
      <c r="P227" s="113">
        <v>0</v>
      </c>
      <c r="R227" s="113">
        <v>0</v>
      </c>
      <c r="S227" s="113">
        <v>0</v>
      </c>
      <c r="U227" s="113">
        <v>0</v>
      </c>
      <c r="V227" s="113">
        <v>0</v>
      </c>
    </row>
    <row r="228" spans="1:22" x14ac:dyDescent="0.3">
      <c r="A228" s="108">
        <v>100317</v>
      </c>
      <c r="B228" s="136">
        <v>10317</v>
      </c>
      <c r="C228" s="139">
        <v>3</v>
      </c>
      <c r="D228" s="140" t="str">
        <f>VLOOKUP(B228,[1]Data!$A:$B,2,FALSE)</f>
        <v>해변의 요우코</v>
      </c>
      <c r="E228" s="136" t="s">
        <v>647</v>
      </c>
      <c r="F228" s="136">
        <v>0</v>
      </c>
      <c r="G228" s="140">
        <f>IF(C228=0,0,IF(C228=1,4,IF(C228=2,3,IF(C228=3,1,IF(C228=4,2,IF(C228=5,3,IF(C228=6,4,IF(C228=7,2,IF(C228=8,0,IF(C228=9,1,IF(C228=10,1)))))))))))</f>
        <v>1</v>
      </c>
      <c r="H228" s="136">
        <v>6</v>
      </c>
      <c r="I228" s="141">
        <f>A228</f>
        <v>100317</v>
      </c>
      <c r="J228" s="141">
        <v>400135</v>
      </c>
      <c r="K228" s="140" t="str">
        <f>VLOOKUP(J228,[2]Data!$A:$E,5,FALSE)</f>
        <v>새 훌라후프</v>
      </c>
      <c r="L228" s="141">
        <v>20</v>
      </c>
      <c r="M228" s="141">
        <v>400132</v>
      </c>
      <c r="N228" s="140" t="str">
        <f>VLOOKUP(M228,[2]Data!$A:$E,5,FALSE)</f>
        <v>고급 축구공</v>
      </c>
      <c r="O228" s="141">
        <v>10</v>
      </c>
      <c r="P228" s="141">
        <v>400260</v>
      </c>
      <c r="Q228" s="140" t="str">
        <f>VLOOKUP(P228,[2]Data!$A:$E,5,FALSE)</f>
        <v>고급 볼과 배트</v>
      </c>
      <c r="R228" s="141">
        <v>5</v>
      </c>
      <c r="S228" s="142">
        <v>401012</v>
      </c>
      <c r="T228" s="140" t="str">
        <f>VLOOKUP(S228,[2]Data!$A:$E,5,FALSE)</f>
        <v>멜론 바구니</v>
      </c>
      <c r="U228" s="113">
        <v>5</v>
      </c>
      <c r="V228" s="141">
        <v>50000</v>
      </c>
    </row>
    <row r="229" spans="1:22" x14ac:dyDescent="0.3">
      <c r="A229" s="108">
        <v>100318</v>
      </c>
      <c r="I229" s="113">
        <v>0</v>
      </c>
      <c r="J229" s="113">
        <v>0</v>
      </c>
      <c r="L229" s="113">
        <v>0</v>
      </c>
      <c r="M229" s="113">
        <v>0</v>
      </c>
      <c r="O229" s="113">
        <v>0</v>
      </c>
      <c r="P229" s="113">
        <v>0</v>
      </c>
      <c r="R229" s="113">
        <v>0</v>
      </c>
      <c r="S229" s="113">
        <v>0</v>
      </c>
      <c r="U229" s="113">
        <v>0</v>
      </c>
      <c r="V229" s="113">
        <v>0</v>
      </c>
    </row>
    <row r="230" spans="1:22" x14ac:dyDescent="0.3">
      <c r="A230" s="108">
        <v>100319</v>
      </c>
      <c r="B230" s="136">
        <v>10319</v>
      </c>
      <c r="C230" s="139">
        <v>4</v>
      </c>
      <c r="D230" s="140" t="str">
        <f>VLOOKUP(B230,[1]Data!$A:$B,2,FALSE)</f>
        <v>해변의 카렌</v>
      </c>
      <c r="E230" s="136" t="s">
        <v>647</v>
      </c>
      <c r="F230" s="136">
        <v>0</v>
      </c>
      <c r="G230" s="140">
        <f>IF(C230=0,0,IF(C230=1,4,IF(C230=2,3,IF(C230=3,1,IF(C230=4,2,IF(C230=5,3,IF(C230=6,4,IF(C230=7,2,IF(C230=8,0,IF(C230=9,1,IF(C230=10,1)))))))))))</f>
        <v>2</v>
      </c>
      <c r="H230" s="136">
        <v>6</v>
      </c>
      <c r="I230" s="141">
        <f>A230</f>
        <v>100319</v>
      </c>
      <c r="J230" s="141">
        <v>400151</v>
      </c>
      <c r="K230" s="140" t="str">
        <f>VLOOKUP(J230,[2]Data!$A:$E,5,FALSE)</f>
        <v>개정판 영어 교과서</v>
      </c>
      <c r="L230" s="141">
        <v>20</v>
      </c>
      <c r="M230" s="141">
        <v>400148</v>
      </c>
      <c r="N230" s="140" t="str">
        <f>VLOOKUP(M230,[2]Data!$A:$E,5,FALSE)</f>
        <v>첨삭본 수학 교과서</v>
      </c>
      <c r="O230" s="141">
        <v>10</v>
      </c>
      <c r="P230" s="141">
        <v>400264</v>
      </c>
      <c r="Q230" s="140" t="str">
        <f>VLOOKUP(P230,[2]Data!$A:$E,5,FALSE)</f>
        <v>첨삭본 교과서 세트</v>
      </c>
      <c r="R230" s="141">
        <v>5</v>
      </c>
      <c r="S230" s="142">
        <v>401015</v>
      </c>
      <c r="T230" s="140" t="str">
        <f>VLOOKUP(S230,[2]Data!$A:$E,5,FALSE)</f>
        <v>오렌지 바구니</v>
      </c>
      <c r="U230" s="113">
        <v>5</v>
      </c>
      <c r="V230" s="141">
        <v>50000</v>
      </c>
    </row>
    <row r="231" spans="1:22" x14ac:dyDescent="0.3">
      <c r="A231" s="108">
        <v>100320</v>
      </c>
      <c r="I231" s="113">
        <v>0</v>
      </c>
      <c r="J231" s="113">
        <v>0</v>
      </c>
      <c r="L231" s="113">
        <v>0</v>
      </c>
      <c r="M231" s="113">
        <v>0</v>
      </c>
      <c r="O231" s="113">
        <v>0</v>
      </c>
      <c r="P231" s="113">
        <v>0</v>
      </c>
      <c r="R231" s="113">
        <v>0</v>
      </c>
      <c r="S231" s="113">
        <v>0</v>
      </c>
      <c r="U231" s="113">
        <v>0</v>
      </c>
      <c r="V231" s="113">
        <v>0</v>
      </c>
    </row>
    <row r="232" spans="1:22" x14ac:dyDescent="0.3">
      <c r="A232" s="108">
        <v>100347</v>
      </c>
      <c r="B232" s="136">
        <v>10347</v>
      </c>
      <c r="C232" s="139">
        <v>6</v>
      </c>
      <c r="D232" s="140" t="str">
        <f>VLOOKUP(B232,[1]Data!$A:$B,2,FALSE)</f>
        <v>언제나의 이사미</v>
      </c>
      <c r="E232" s="136" t="s">
        <v>647</v>
      </c>
      <c r="F232" s="136">
        <v>0</v>
      </c>
      <c r="G232" s="140">
        <f>IF(C232=0,0,IF(C232=1,4,IF(C232=2,3,IF(C232=3,1,IF(C232=4,2,IF(C232=5,3,IF(C232=6,4,IF(C232=7,2,IF(C232=8,0,IF(C232=9,1,IF(C232=10,1)))))))))))</f>
        <v>4</v>
      </c>
      <c r="H232" s="136">
        <v>0</v>
      </c>
      <c r="I232" s="141">
        <v>0</v>
      </c>
      <c r="J232" s="141">
        <v>400025</v>
      </c>
      <c r="K232" s="140" t="str">
        <f>VLOOKUP(J232,[2]Data!$A:$E,5,FALSE)</f>
        <v>살짝 탄 아저씨 코케시 과자</v>
      </c>
      <c r="L232" s="141">
        <v>5</v>
      </c>
      <c r="M232" s="141">
        <v>400037</v>
      </c>
      <c r="N232" s="140" t="str">
        <f>VLOOKUP(M232,[2]Data!$A:$E,5,FALSE)</f>
        <v>부스러진 여자아이 코케시 과자 더미</v>
      </c>
      <c r="O232" s="141">
        <v>5</v>
      </c>
      <c r="P232" s="141">
        <v>400249</v>
      </c>
      <c r="Q232" s="140" t="str">
        <f>VLOOKUP(P232,[2]Data!$A:$E,5,FALSE)</f>
        <v>너덜너덜한 A 학급 신문</v>
      </c>
      <c r="R232" s="141">
        <v>2</v>
      </c>
      <c r="S232" s="113">
        <v>401004</v>
      </c>
      <c r="T232" s="140" t="str">
        <f>VLOOKUP(S232,[2]Data!$A:$E,5,FALSE)</f>
        <v>체리</v>
      </c>
      <c r="U232" s="113">
        <v>3</v>
      </c>
      <c r="V232" s="141">
        <v>5000</v>
      </c>
    </row>
    <row r="233" spans="1:22" x14ac:dyDescent="0.3">
      <c r="A233" s="108">
        <v>100348</v>
      </c>
      <c r="I233" s="113">
        <v>0</v>
      </c>
      <c r="J233" s="113">
        <v>0</v>
      </c>
      <c r="L233" s="113">
        <v>0</v>
      </c>
      <c r="M233" s="113">
        <v>0</v>
      </c>
      <c r="O233" s="113">
        <v>0</v>
      </c>
      <c r="P233" s="113">
        <v>0</v>
      </c>
      <c r="R233" s="113">
        <v>0</v>
      </c>
      <c r="S233" s="113">
        <v>0</v>
      </c>
      <c r="U233" s="113">
        <v>0</v>
      </c>
      <c r="V233" s="113">
        <v>0</v>
      </c>
    </row>
    <row r="234" spans="1:22" x14ac:dyDescent="0.3">
      <c r="A234" s="108">
        <v>100349</v>
      </c>
      <c r="B234" s="136">
        <v>10349</v>
      </c>
      <c r="C234" s="139">
        <v>4</v>
      </c>
      <c r="D234" s="140" t="str">
        <f>VLOOKUP(B234,[1]Data!$A:$B,2,FALSE)</f>
        <v>언제나의 카렌</v>
      </c>
      <c r="E234" s="136" t="s">
        <v>647</v>
      </c>
      <c r="F234" s="136">
        <v>0</v>
      </c>
      <c r="G234" s="140">
        <f>IF(C234=0,0,IF(C234=1,4,IF(C234=2,3,IF(C234=3,1,IF(C234=4,2,IF(C234=5,3,IF(C234=6,4,IF(C234=7,2,IF(C234=8,0,IF(C234=9,1,IF(C234=10,1)))))))))))</f>
        <v>2</v>
      </c>
      <c r="H234" s="136">
        <v>2</v>
      </c>
      <c r="I234" s="141">
        <v>0</v>
      </c>
      <c r="J234" s="113">
        <v>400098</v>
      </c>
      <c r="K234" s="140" t="str">
        <f>VLOOKUP(J234,[2]Data!$A:$E,5,FALSE)</f>
        <v>A 학급 신문</v>
      </c>
      <c r="L234" s="113">
        <v>8</v>
      </c>
      <c r="M234" s="113">
        <v>400103</v>
      </c>
      <c r="N234" s="140" t="str">
        <f>VLOOKUP(M234,[2]Data!$A:$E,5,FALSE)</f>
        <v>완성된 B 학급 신문</v>
      </c>
      <c r="O234" s="113">
        <v>5</v>
      </c>
      <c r="P234" s="113">
        <v>400242</v>
      </c>
      <c r="Q234" s="140" t="str">
        <f>VLOOKUP(P234,[2]Data!$A:$E,5,FALSE)</f>
        <v>금빛 아프로</v>
      </c>
      <c r="R234" s="113">
        <v>3</v>
      </c>
      <c r="S234" s="113">
        <v>401014</v>
      </c>
      <c r="T234" s="140" t="str">
        <f>VLOOKUP(S234,[2]Data!$A:$E,5,FALSE)</f>
        <v>오렌지 묶음</v>
      </c>
      <c r="U234" s="113">
        <v>5</v>
      </c>
      <c r="V234" s="141">
        <v>10000</v>
      </c>
    </row>
    <row r="235" spans="1:22" x14ac:dyDescent="0.3">
      <c r="A235" s="123">
        <v>100350</v>
      </c>
      <c r="I235" s="113">
        <v>0</v>
      </c>
      <c r="J235" s="113">
        <v>0</v>
      </c>
      <c r="L235" s="113">
        <v>0</v>
      </c>
      <c r="M235" s="113">
        <v>0</v>
      </c>
      <c r="O235" s="113">
        <v>0</v>
      </c>
      <c r="P235" s="113">
        <v>0</v>
      </c>
      <c r="R235" s="113">
        <v>0</v>
      </c>
      <c r="S235" s="113">
        <v>0</v>
      </c>
      <c r="U235" s="113">
        <v>0</v>
      </c>
      <c r="V235" s="113">
        <v>0</v>
      </c>
    </row>
    <row r="236" spans="1:22" x14ac:dyDescent="0.3">
      <c r="A236" s="123">
        <v>100351</v>
      </c>
      <c r="B236" s="136">
        <v>10351</v>
      </c>
      <c r="C236" s="139">
        <v>3</v>
      </c>
      <c r="D236" s="140" t="str">
        <f>VLOOKUP(B236,[1]Data!$A:$B,2,FALSE)</f>
        <v>테니스부 요우코</v>
      </c>
      <c r="E236" s="136" t="s">
        <v>647</v>
      </c>
      <c r="F236" s="136">
        <v>0</v>
      </c>
      <c r="G236" s="140">
        <f>IF(C236=0,0,IF(C236=1,4,IF(C236=2,3,IF(C236=3,1,IF(C236=4,2,IF(C236=5,3,IF(C236=6,4,IF(C236=7,2,IF(C236=8,0,IF(C236=9,1,IF(C236=10,1)))))))))))</f>
        <v>1</v>
      </c>
      <c r="H236" s="136">
        <v>4</v>
      </c>
      <c r="I236" s="141">
        <v>0</v>
      </c>
      <c r="J236" s="113">
        <v>400214</v>
      </c>
      <c r="K236" s="140" t="str">
        <f>VLOOKUP(J236,[2]Data!$A:$E,5,FALSE)</f>
        <v>보통 이온음료 A</v>
      </c>
      <c r="L236" s="113">
        <v>20</v>
      </c>
      <c r="M236" s="113">
        <v>400211</v>
      </c>
      <c r="N236" s="140" t="str">
        <f>VLOOKUP(M236,[2]Data!$A:$E,5,FALSE)</f>
        <v>천연 생수</v>
      </c>
      <c r="O236" s="113">
        <v>10</v>
      </c>
      <c r="P236" s="113">
        <v>400279</v>
      </c>
      <c r="Q236" s="140" t="str">
        <f>VLOOKUP(P236,[2]Data!$A:$E,5,FALSE)</f>
        <v>신상품 이온음료 D</v>
      </c>
      <c r="R236" s="113">
        <v>5</v>
      </c>
      <c r="S236" s="113">
        <v>401011</v>
      </c>
      <c r="T236" s="140" t="str">
        <f>VLOOKUP(S236,[2]Data!$A:$E,5,FALSE)</f>
        <v>멜론 묶음</v>
      </c>
      <c r="U236" s="113">
        <v>8</v>
      </c>
      <c r="V236" s="141">
        <v>25000</v>
      </c>
    </row>
    <row r="237" spans="1:22" x14ac:dyDescent="0.3">
      <c r="A237" s="123">
        <v>100352</v>
      </c>
      <c r="I237" s="113">
        <v>0</v>
      </c>
      <c r="J237" s="113">
        <v>0</v>
      </c>
      <c r="L237" s="113">
        <v>0</v>
      </c>
      <c r="M237" s="113">
        <v>0</v>
      </c>
      <c r="O237" s="113">
        <v>0</v>
      </c>
      <c r="P237" s="113">
        <v>0</v>
      </c>
      <c r="R237" s="113">
        <v>0</v>
      </c>
      <c r="S237" s="113">
        <v>0</v>
      </c>
      <c r="U237" s="113">
        <v>0</v>
      </c>
      <c r="V237" s="113">
        <v>0</v>
      </c>
    </row>
  </sheetData>
  <sortState ref="A2:V237">
    <sortCondition ref="A2:A237"/>
  </sortState>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5"/>
  <sheetViews>
    <sheetView workbookViewId="0">
      <selection activeCell="G101" sqref="G101"/>
    </sheetView>
  </sheetViews>
  <sheetFormatPr defaultRowHeight="16.5" x14ac:dyDescent="0.3"/>
  <cols>
    <col min="1" max="1" width="13.75" bestFit="1" customWidth="1"/>
    <col min="15" max="18" width="9" style="8"/>
  </cols>
  <sheetData>
    <row r="1" spans="1:18" ht="17.25" thickTop="1" x14ac:dyDescent="0.3">
      <c r="A1" s="33" t="s">
        <v>23</v>
      </c>
      <c r="B1" s="34" t="s">
        <v>0</v>
      </c>
      <c r="C1" s="34" t="s">
        <v>1</v>
      </c>
      <c r="D1" s="34" t="s">
        <v>2</v>
      </c>
      <c r="E1" s="34" t="s">
        <v>19</v>
      </c>
      <c r="F1" s="34" t="s">
        <v>4</v>
      </c>
      <c r="G1" s="34" t="s">
        <v>5</v>
      </c>
      <c r="H1" s="34" t="s">
        <v>6</v>
      </c>
      <c r="I1" s="35" t="s">
        <v>7</v>
      </c>
    </row>
    <row r="2" spans="1:18" x14ac:dyDescent="0.3">
      <c r="A2" s="47" t="s">
        <v>20</v>
      </c>
      <c r="B2" s="48">
        <v>100</v>
      </c>
      <c r="C2" s="48">
        <f>B2*1.6</f>
        <v>160</v>
      </c>
      <c r="D2" s="48">
        <v>200</v>
      </c>
      <c r="E2" s="48">
        <v>288</v>
      </c>
      <c r="F2" s="48">
        <v>340</v>
      </c>
      <c r="G2" s="48">
        <v>460</v>
      </c>
      <c r="H2" s="48">
        <v>374</v>
      </c>
      <c r="I2" s="49">
        <v>552</v>
      </c>
    </row>
    <row r="3" spans="1:18" x14ac:dyDescent="0.3">
      <c r="A3" s="47" t="s">
        <v>21</v>
      </c>
      <c r="B3" s="48">
        <v>100</v>
      </c>
      <c r="C3" s="48">
        <f>B3*1.6</f>
        <v>160</v>
      </c>
      <c r="D3" s="48">
        <v>200</v>
      </c>
      <c r="E3" s="48">
        <v>288</v>
      </c>
      <c r="F3" s="48">
        <v>340</v>
      </c>
      <c r="G3" s="48">
        <v>460</v>
      </c>
      <c r="H3" s="48">
        <v>374</v>
      </c>
      <c r="I3" s="49">
        <v>552</v>
      </c>
    </row>
    <row r="4" spans="1:18" ht="17.25" thickBot="1" x14ac:dyDescent="0.35">
      <c r="A4" s="58" t="s">
        <v>22</v>
      </c>
      <c r="B4" s="59">
        <v>2</v>
      </c>
      <c r="C4" s="60">
        <f>(C3-B3)/30</f>
        <v>2</v>
      </c>
      <c r="D4" s="59">
        <v>3</v>
      </c>
      <c r="E4" s="60">
        <v>3</v>
      </c>
      <c r="F4" s="59">
        <v>4</v>
      </c>
      <c r="G4" s="60">
        <f>(G3-F3)/30</f>
        <v>4</v>
      </c>
      <c r="H4" s="59">
        <v>6</v>
      </c>
      <c r="I4" s="61">
        <v>6</v>
      </c>
    </row>
    <row r="5" spans="1:18" ht="17.25" thickTop="1" x14ac:dyDescent="0.3">
      <c r="A5" s="82" t="s">
        <v>126</v>
      </c>
      <c r="B5" s="72">
        <v>160</v>
      </c>
      <c r="C5" s="73">
        <v>180</v>
      </c>
      <c r="D5" s="72">
        <v>288</v>
      </c>
      <c r="E5" s="73">
        <v>318</v>
      </c>
      <c r="F5" s="72">
        <v>460</v>
      </c>
      <c r="G5" s="73">
        <v>500</v>
      </c>
      <c r="H5" s="72">
        <v>552</v>
      </c>
      <c r="I5" s="73">
        <v>612</v>
      </c>
    </row>
    <row r="9" spans="1:18" ht="17.25" thickBot="1" x14ac:dyDescent="0.35"/>
    <row r="10" spans="1:18" ht="17.25" thickBot="1" x14ac:dyDescent="0.35">
      <c r="B10" s="147" t="s">
        <v>127</v>
      </c>
      <c r="C10" s="148"/>
      <c r="D10" s="148"/>
      <c r="E10" s="148"/>
      <c r="F10" s="148"/>
      <c r="G10" s="148"/>
      <c r="H10" s="148"/>
      <c r="I10" s="148"/>
      <c r="J10" s="148"/>
      <c r="K10" s="149"/>
      <c r="L10" s="83" t="s">
        <v>128</v>
      </c>
      <c r="O10" s="8" t="s">
        <v>140</v>
      </c>
      <c r="Q10" s="8" t="s">
        <v>1</v>
      </c>
    </row>
    <row r="11" spans="1:18" ht="17.25" thickBot="1" x14ac:dyDescent="0.35">
      <c r="B11" s="83">
        <v>1</v>
      </c>
      <c r="C11" s="83">
        <v>2</v>
      </c>
      <c r="D11" s="83">
        <v>3</v>
      </c>
      <c r="E11" s="83">
        <v>4</v>
      </c>
      <c r="F11" s="83">
        <v>5</v>
      </c>
      <c r="G11" s="83">
        <v>6</v>
      </c>
      <c r="H11" s="83">
        <v>7</v>
      </c>
      <c r="I11" s="83">
        <v>8</v>
      </c>
      <c r="J11" s="83">
        <v>9</v>
      </c>
      <c r="K11" s="83">
        <v>10</v>
      </c>
      <c r="L11" s="83" t="s">
        <v>129</v>
      </c>
      <c r="O11" s="8">
        <v>1</v>
      </c>
      <c r="P11" s="8">
        <v>30</v>
      </c>
      <c r="Q11" s="8">
        <v>31</v>
      </c>
      <c r="R11" s="8">
        <v>40</v>
      </c>
    </row>
    <row r="12" spans="1:18" ht="17.25" thickBot="1" x14ac:dyDescent="0.35">
      <c r="B12" s="84" t="s">
        <v>130</v>
      </c>
      <c r="C12" s="84">
        <v>6</v>
      </c>
      <c r="D12" s="84">
        <v>18</v>
      </c>
      <c r="E12" s="84">
        <v>28</v>
      </c>
      <c r="F12" s="84">
        <v>40</v>
      </c>
      <c r="G12" s="84">
        <v>51</v>
      </c>
      <c r="H12" s="84">
        <v>61</v>
      </c>
      <c r="I12" s="84">
        <v>72</v>
      </c>
      <c r="J12" s="84">
        <v>82</v>
      </c>
      <c r="K12" s="84">
        <v>93</v>
      </c>
      <c r="L12" s="84">
        <v>451</v>
      </c>
    </row>
    <row r="13" spans="1:18" ht="17.25" thickBot="1" x14ac:dyDescent="0.35">
      <c r="B13" s="83">
        <v>11</v>
      </c>
      <c r="C13" s="83">
        <v>12</v>
      </c>
      <c r="D13" s="83">
        <v>13</v>
      </c>
      <c r="E13" s="83">
        <v>14</v>
      </c>
      <c r="F13" s="83">
        <v>15</v>
      </c>
      <c r="G13" s="83">
        <v>16</v>
      </c>
      <c r="H13" s="83">
        <v>17</v>
      </c>
      <c r="I13" s="83">
        <v>18</v>
      </c>
      <c r="J13" s="83">
        <v>19</v>
      </c>
      <c r="K13" s="83">
        <v>20</v>
      </c>
      <c r="L13" s="83" t="s">
        <v>131</v>
      </c>
    </row>
    <row r="14" spans="1:18" ht="17.25" thickBot="1" x14ac:dyDescent="0.35">
      <c r="B14" s="84">
        <v>104</v>
      </c>
      <c r="C14" s="84">
        <v>114</v>
      </c>
      <c r="D14" s="84">
        <v>124</v>
      </c>
      <c r="E14" s="84">
        <v>135</v>
      </c>
      <c r="F14" s="84">
        <v>145</v>
      </c>
      <c r="G14" s="84">
        <v>156</v>
      </c>
      <c r="H14" s="84">
        <v>165</v>
      </c>
      <c r="I14" s="84">
        <v>176</v>
      </c>
      <c r="J14" s="84">
        <v>187</v>
      </c>
      <c r="K14" s="84">
        <v>196</v>
      </c>
      <c r="L14" s="85">
        <v>1953</v>
      </c>
    </row>
    <row r="15" spans="1:18" ht="17.25" thickBot="1" x14ac:dyDescent="0.35">
      <c r="B15" s="83">
        <v>21</v>
      </c>
      <c r="C15" s="83">
        <v>22</v>
      </c>
      <c r="D15" s="83">
        <v>23</v>
      </c>
      <c r="E15" s="83">
        <v>24</v>
      </c>
      <c r="F15" s="83">
        <v>25</v>
      </c>
      <c r="G15" s="83">
        <v>26</v>
      </c>
      <c r="H15" s="83">
        <v>27</v>
      </c>
      <c r="I15" s="83">
        <v>28</v>
      </c>
      <c r="J15" s="83">
        <v>29</v>
      </c>
      <c r="K15" s="83">
        <v>30</v>
      </c>
      <c r="L15" s="83" t="s">
        <v>132</v>
      </c>
    </row>
    <row r="16" spans="1:18" ht="17.25" thickBot="1" x14ac:dyDescent="0.35">
      <c r="B16" s="84">
        <v>207</v>
      </c>
      <c r="C16" s="84">
        <v>217</v>
      </c>
      <c r="D16" s="84">
        <v>226</v>
      </c>
      <c r="E16" s="84">
        <v>238</v>
      </c>
      <c r="F16" s="84">
        <v>247</v>
      </c>
      <c r="G16" s="84">
        <v>257</v>
      </c>
      <c r="H16" s="84">
        <v>268</v>
      </c>
      <c r="I16" s="84">
        <v>277</v>
      </c>
      <c r="J16" s="84">
        <v>288</v>
      </c>
      <c r="K16" s="84">
        <v>297</v>
      </c>
      <c r="L16" s="85">
        <v>4475</v>
      </c>
    </row>
    <row r="17" spans="2:18" ht="17.25" thickBot="1" x14ac:dyDescent="0.35">
      <c r="B17" s="150"/>
      <c r="C17" s="151"/>
      <c r="D17" s="151"/>
      <c r="E17" s="151"/>
      <c r="F17" s="151"/>
      <c r="G17" s="151"/>
      <c r="H17" s="151"/>
      <c r="I17" s="151"/>
      <c r="J17" s="151"/>
      <c r="K17" s="151"/>
      <c r="L17" s="152"/>
    </row>
    <row r="18" spans="2:18" ht="17.25" thickBot="1" x14ac:dyDescent="0.35">
      <c r="B18" s="83">
        <v>31</v>
      </c>
      <c r="C18" s="83">
        <v>32</v>
      </c>
      <c r="D18" s="83">
        <v>33</v>
      </c>
      <c r="E18" s="83">
        <v>34</v>
      </c>
      <c r="F18" s="83">
        <v>35</v>
      </c>
      <c r="G18" s="83">
        <v>36</v>
      </c>
      <c r="H18" s="83">
        <v>37</v>
      </c>
      <c r="I18" s="83">
        <v>38</v>
      </c>
      <c r="J18" s="83">
        <v>39</v>
      </c>
      <c r="K18" s="83">
        <v>40</v>
      </c>
      <c r="L18" s="83" t="s">
        <v>133</v>
      </c>
    </row>
    <row r="19" spans="2:18" ht="17.25" thickBot="1" x14ac:dyDescent="0.35">
      <c r="B19" s="84">
        <v>308</v>
      </c>
      <c r="C19" s="84">
        <v>317</v>
      </c>
      <c r="D19" s="84">
        <v>328</v>
      </c>
      <c r="E19" s="84">
        <v>337</v>
      </c>
      <c r="F19" s="84">
        <v>348</v>
      </c>
      <c r="G19" s="84">
        <v>358</v>
      </c>
      <c r="H19" s="84">
        <v>367</v>
      </c>
      <c r="I19" s="84">
        <v>377</v>
      </c>
      <c r="J19" s="84">
        <v>388</v>
      </c>
      <c r="K19" s="84">
        <v>397</v>
      </c>
      <c r="L19" s="85">
        <v>8000</v>
      </c>
    </row>
    <row r="21" spans="2:18" ht="17.25" thickBot="1" x14ac:dyDescent="0.35"/>
    <row r="22" spans="2:18" ht="17.25" thickBot="1" x14ac:dyDescent="0.35">
      <c r="B22" s="147" t="s">
        <v>127</v>
      </c>
      <c r="C22" s="148"/>
      <c r="D22" s="148"/>
      <c r="E22" s="148"/>
      <c r="F22" s="148"/>
      <c r="G22" s="148"/>
      <c r="H22" s="148"/>
      <c r="I22" s="148"/>
      <c r="J22" s="148"/>
      <c r="K22" s="149"/>
      <c r="L22" s="83" t="s">
        <v>128</v>
      </c>
      <c r="O22" s="8" t="s">
        <v>2</v>
      </c>
      <c r="Q22" s="8" t="s">
        <v>141</v>
      </c>
    </row>
    <row r="23" spans="2:18" ht="17.25" thickBot="1" x14ac:dyDescent="0.35">
      <c r="B23" s="83">
        <v>1</v>
      </c>
      <c r="C23" s="83">
        <v>2</v>
      </c>
      <c r="D23" s="83">
        <v>3</v>
      </c>
      <c r="E23" s="83">
        <v>4</v>
      </c>
      <c r="F23" s="83">
        <v>5</v>
      </c>
      <c r="G23" s="83">
        <v>6</v>
      </c>
      <c r="H23" s="83">
        <v>7</v>
      </c>
      <c r="I23" s="83">
        <v>8</v>
      </c>
      <c r="J23" s="83">
        <v>9</v>
      </c>
      <c r="K23" s="83">
        <v>10</v>
      </c>
      <c r="L23" s="83" t="s">
        <v>129</v>
      </c>
      <c r="O23" s="8">
        <v>1</v>
      </c>
      <c r="P23" s="8">
        <v>40</v>
      </c>
      <c r="Q23" s="8">
        <v>41</v>
      </c>
      <c r="R23" s="8">
        <v>60</v>
      </c>
    </row>
    <row r="24" spans="2:18" ht="17.25" thickBot="1" x14ac:dyDescent="0.35">
      <c r="B24" s="84" t="s">
        <v>130</v>
      </c>
      <c r="C24" s="84">
        <v>14</v>
      </c>
      <c r="D24" s="84">
        <v>31</v>
      </c>
      <c r="E24" s="84">
        <v>45</v>
      </c>
      <c r="F24" s="84">
        <v>55</v>
      </c>
      <c r="G24" s="84">
        <v>67</v>
      </c>
      <c r="H24" s="84">
        <v>76</v>
      </c>
      <c r="I24" s="84">
        <v>85</v>
      </c>
      <c r="J24" s="84">
        <v>94</v>
      </c>
      <c r="K24" s="84">
        <v>103</v>
      </c>
      <c r="L24" s="84">
        <v>570</v>
      </c>
      <c r="P24" s="8">
        <v>88</v>
      </c>
    </row>
    <row r="25" spans="2:18" ht="17.25" thickBot="1" x14ac:dyDescent="0.35">
      <c r="B25" s="83">
        <v>11</v>
      </c>
      <c r="C25" s="83">
        <v>12</v>
      </c>
      <c r="D25" s="83">
        <v>13</v>
      </c>
      <c r="E25" s="83">
        <v>14</v>
      </c>
      <c r="F25" s="83">
        <v>15</v>
      </c>
      <c r="G25" s="83">
        <v>16</v>
      </c>
      <c r="H25" s="83">
        <v>17</v>
      </c>
      <c r="I25" s="83">
        <v>18</v>
      </c>
      <c r="J25" s="83">
        <v>19</v>
      </c>
      <c r="K25" s="83">
        <v>20</v>
      </c>
      <c r="L25" s="83" t="s">
        <v>131</v>
      </c>
    </row>
    <row r="26" spans="2:18" ht="17.25" thickBot="1" x14ac:dyDescent="0.35">
      <c r="B26" s="84">
        <v>110</v>
      </c>
      <c r="C26" s="84">
        <v>119</v>
      </c>
      <c r="D26" s="84">
        <v>125</v>
      </c>
      <c r="E26" s="84">
        <v>134</v>
      </c>
      <c r="F26" s="84">
        <v>140</v>
      </c>
      <c r="G26" s="84">
        <v>148</v>
      </c>
      <c r="H26" s="84">
        <v>155</v>
      </c>
      <c r="I26" s="84">
        <v>161</v>
      </c>
      <c r="J26" s="84">
        <v>168</v>
      </c>
      <c r="K26" s="84">
        <v>174</v>
      </c>
      <c r="L26" s="85">
        <v>2004</v>
      </c>
    </row>
    <row r="27" spans="2:18" ht="17.25" thickBot="1" x14ac:dyDescent="0.35">
      <c r="B27" s="83">
        <v>21</v>
      </c>
      <c r="C27" s="83">
        <v>22</v>
      </c>
      <c r="D27" s="83">
        <v>23</v>
      </c>
      <c r="E27" s="83">
        <v>24</v>
      </c>
      <c r="F27" s="83">
        <v>25</v>
      </c>
      <c r="G27" s="83">
        <v>26</v>
      </c>
      <c r="H27" s="83">
        <v>27</v>
      </c>
      <c r="I27" s="83">
        <v>28</v>
      </c>
      <c r="J27" s="83">
        <v>29</v>
      </c>
      <c r="K27" s="83">
        <v>30</v>
      </c>
      <c r="L27" s="83" t="s">
        <v>132</v>
      </c>
    </row>
    <row r="28" spans="2:18" ht="17.25" thickBot="1" x14ac:dyDescent="0.35">
      <c r="B28" s="84">
        <v>181</v>
      </c>
      <c r="C28" s="84">
        <v>187</v>
      </c>
      <c r="D28" s="84">
        <v>193</v>
      </c>
      <c r="E28" s="84">
        <v>199</v>
      </c>
      <c r="F28" s="84">
        <v>206</v>
      </c>
      <c r="G28" s="84">
        <v>211</v>
      </c>
      <c r="H28" s="84">
        <v>217</v>
      </c>
      <c r="I28" s="84">
        <v>223</v>
      </c>
      <c r="J28" s="84">
        <v>228</v>
      </c>
      <c r="K28" s="84">
        <v>235</v>
      </c>
      <c r="L28" s="85">
        <v>4084</v>
      </c>
    </row>
    <row r="29" spans="2:18" ht="17.25" thickBot="1" x14ac:dyDescent="0.35">
      <c r="B29" s="83">
        <v>31</v>
      </c>
      <c r="C29" s="83">
        <v>32</v>
      </c>
      <c r="D29" s="83">
        <v>33</v>
      </c>
      <c r="E29" s="83">
        <v>34</v>
      </c>
      <c r="F29" s="83">
        <v>35</v>
      </c>
      <c r="G29" s="83">
        <v>36</v>
      </c>
      <c r="H29" s="83">
        <v>37</v>
      </c>
      <c r="I29" s="83">
        <v>38</v>
      </c>
      <c r="J29" s="83">
        <v>39</v>
      </c>
      <c r="K29" s="83">
        <v>40</v>
      </c>
      <c r="L29" s="83" t="s">
        <v>133</v>
      </c>
    </row>
    <row r="30" spans="2:18" ht="17.25" thickBot="1" x14ac:dyDescent="0.35">
      <c r="B30" s="84">
        <v>240</v>
      </c>
      <c r="C30" s="84">
        <v>245</v>
      </c>
      <c r="D30" s="84">
        <v>251</v>
      </c>
      <c r="E30" s="84">
        <v>256</v>
      </c>
      <c r="F30" s="84">
        <v>262</v>
      </c>
      <c r="G30" s="84">
        <v>267</v>
      </c>
      <c r="H30" s="84">
        <v>272</v>
      </c>
      <c r="I30" s="84">
        <v>277</v>
      </c>
      <c r="J30" s="84">
        <v>283</v>
      </c>
      <c r="K30" s="84">
        <v>288</v>
      </c>
      <c r="L30" s="85">
        <v>6725</v>
      </c>
    </row>
    <row r="31" spans="2:18" ht="17.25" thickBot="1" x14ac:dyDescent="0.35">
      <c r="B31" s="150"/>
      <c r="C31" s="151"/>
      <c r="D31" s="151"/>
      <c r="E31" s="151"/>
      <c r="F31" s="151"/>
      <c r="G31" s="151"/>
      <c r="H31" s="151"/>
      <c r="I31" s="151"/>
      <c r="J31" s="151"/>
      <c r="K31" s="151"/>
      <c r="L31" s="152"/>
    </row>
    <row r="32" spans="2:18" ht="17.25" thickBot="1" x14ac:dyDescent="0.35">
      <c r="B32" s="83">
        <v>41</v>
      </c>
      <c r="C32" s="83">
        <v>42</v>
      </c>
      <c r="D32" s="83">
        <v>43</v>
      </c>
      <c r="E32" s="83">
        <v>44</v>
      </c>
      <c r="F32" s="83">
        <v>45</v>
      </c>
      <c r="G32" s="83">
        <v>46</v>
      </c>
      <c r="H32" s="83">
        <v>47</v>
      </c>
      <c r="I32" s="83">
        <v>48</v>
      </c>
      <c r="J32" s="83">
        <v>49</v>
      </c>
      <c r="K32" s="83">
        <v>50</v>
      </c>
      <c r="L32" s="83" t="s">
        <v>134</v>
      </c>
    </row>
    <row r="33" spans="2:18" ht="17.25" thickBot="1" x14ac:dyDescent="0.35">
      <c r="B33" s="84">
        <v>292</v>
      </c>
      <c r="C33" s="84">
        <v>298</v>
      </c>
      <c r="D33" s="84">
        <v>303</v>
      </c>
      <c r="E33" s="84">
        <v>308</v>
      </c>
      <c r="F33" s="84">
        <v>313</v>
      </c>
      <c r="G33" s="84">
        <v>317</v>
      </c>
      <c r="H33" s="84">
        <v>323</v>
      </c>
      <c r="I33" s="84">
        <v>327</v>
      </c>
      <c r="J33" s="84">
        <v>332</v>
      </c>
      <c r="K33" s="84">
        <v>337</v>
      </c>
      <c r="L33" s="85">
        <v>9875</v>
      </c>
    </row>
    <row r="34" spans="2:18" ht="17.25" thickBot="1" x14ac:dyDescent="0.35">
      <c r="B34" s="83">
        <v>51</v>
      </c>
      <c r="C34" s="83">
        <v>52</v>
      </c>
      <c r="D34" s="83">
        <v>53</v>
      </c>
      <c r="E34" s="83">
        <v>54</v>
      </c>
      <c r="F34" s="83">
        <v>55</v>
      </c>
      <c r="G34" s="83">
        <v>56</v>
      </c>
      <c r="H34" s="83">
        <v>57</v>
      </c>
      <c r="I34" s="83">
        <v>58</v>
      </c>
      <c r="J34" s="83">
        <v>59</v>
      </c>
      <c r="K34" s="83">
        <v>60</v>
      </c>
      <c r="L34" s="83" t="s">
        <v>135</v>
      </c>
    </row>
    <row r="35" spans="2:18" ht="17.25" thickBot="1" x14ac:dyDescent="0.35">
      <c r="B35" s="84">
        <v>342</v>
      </c>
      <c r="C35" s="84">
        <v>346</v>
      </c>
      <c r="D35" s="84">
        <v>351</v>
      </c>
      <c r="E35" s="84">
        <v>356</v>
      </c>
      <c r="F35" s="84">
        <v>360</v>
      </c>
      <c r="G35" s="84">
        <v>365</v>
      </c>
      <c r="H35" s="84">
        <v>370</v>
      </c>
      <c r="I35" s="84">
        <v>374</v>
      </c>
      <c r="J35" s="84">
        <v>378</v>
      </c>
      <c r="K35" s="84">
        <v>383</v>
      </c>
      <c r="L35" s="85">
        <v>13500</v>
      </c>
    </row>
    <row r="37" spans="2:18" ht="17.25" thickBot="1" x14ac:dyDescent="0.35"/>
    <row r="38" spans="2:18" ht="17.25" thickBot="1" x14ac:dyDescent="0.35">
      <c r="B38" s="147" t="s">
        <v>127</v>
      </c>
      <c r="C38" s="148"/>
      <c r="D38" s="148"/>
      <c r="E38" s="148"/>
      <c r="F38" s="148"/>
      <c r="G38" s="148"/>
      <c r="H38" s="148"/>
      <c r="I38" s="148"/>
      <c r="J38" s="148"/>
      <c r="K38" s="149"/>
      <c r="L38" s="83" t="s">
        <v>128</v>
      </c>
      <c r="O38" s="8" t="s">
        <v>4</v>
      </c>
      <c r="Q38" s="8" t="s">
        <v>5</v>
      </c>
    </row>
    <row r="39" spans="2:18" ht="17.25" thickBot="1" x14ac:dyDescent="0.35">
      <c r="B39" s="83">
        <v>1</v>
      </c>
      <c r="C39" s="83">
        <v>2</v>
      </c>
      <c r="D39" s="83">
        <v>3</v>
      </c>
      <c r="E39" s="83">
        <v>4</v>
      </c>
      <c r="F39" s="83">
        <v>5</v>
      </c>
      <c r="G39" s="83">
        <v>6</v>
      </c>
      <c r="H39" s="83">
        <v>7</v>
      </c>
      <c r="I39" s="83">
        <v>8</v>
      </c>
      <c r="J39" s="83">
        <v>9</v>
      </c>
      <c r="K39" s="83">
        <v>10</v>
      </c>
      <c r="L39" s="83" t="s">
        <v>129</v>
      </c>
      <c r="O39" s="8">
        <v>1</v>
      </c>
      <c r="P39" s="8">
        <v>60</v>
      </c>
      <c r="Q39" s="8">
        <v>61</v>
      </c>
      <c r="R39" s="8">
        <v>80</v>
      </c>
    </row>
    <row r="40" spans="2:18" ht="17.25" thickBot="1" x14ac:dyDescent="0.35">
      <c r="B40" s="84" t="s">
        <v>130</v>
      </c>
      <c r="C40" s="84">
        <v>54</v>
      </c>
      <c r="D40" s="84">
        <v>98</v>
      </c>
      <c r="E40" s="84">
        <v>127</v>
      </c>
      <c r="F40" s="84">
        <v>150</v>
      </c>
      <c r="G40" s="84">
        <v>169</v>
      </c>
      <c r="H40" s="84">
        <v>187</v>
      </c>
      <c r="I40" s="84">
        <v>203</v>
      </c>
      <c r="J40" s="84">
        <v>218</v>
      </c>
      <c r="K40" s="84">
        <v>232</v>
      </c>
      <c r="L40" s="85">
        <v>1438</v>
      </c>
    </row>
    <row r="41" spans="2:18" ht="17.25" thickBot="1" x14ac:dyDescent="0.35">
      <c r="B41" s="83">
        <v>11</v>
      </c>
      <c r="C41" s="83">
        <v>12</v>
      </c>
      <c r="D41" s="83">
        <v>13</v>
      </c>
      <c r="E41" s="83">
        <v>14</v>
      </c>
      <c r="F41" s="83">
        <v>15</v>
      </c>
      <c r="G41" s="83">
        <v>16</v>
      </c>
      <c r="H41" s="83">
        <v>17</v>
      </c>
      <c r="I41" s="83">
        <v>18</v>
      </c>
      <c r="J41" s="83">
        <v>19</v>
      </c>
      <c r="K41" s="83">
        <v>20</v>
      </c>
      <c r="L41" s="83" t="s">
        <v>131</v>
      </c>
    </row>
    <row r="42" spans="2:18" ht="17.25" thickBot="1" x14ac:dyDescent="0.35">
      <c r="B42" s="84">
        <v>245</v>
      </c>
      <c r="C42" s="84">
        <v>257</v>
      </c>
      <c r="D42" s="84">
        <v>269</v>
      </c>
      <c r="E42" s="84">
        <v>281</v>
      </c>
      <c r="F42" s="84">
        <v>291</v>
      </c>
      <c r="G42" s="84">
        <v>302</v>
      </c>
      <c r="H42" s="84">
        <v>311</v>
      </c>
      <c r="I42" s="84">
        <v>322</v>
      </c>
      <c r="J42" s="84">
        <v>331</v>
      </c>
      <c r="K42" s="84">
        <v>340</v>
      </c>
      <c r="L42" s="85">
        <v>4387</v>
      </c>
    </row>
    <row r="43" spans="2:18" ht="17.25" thickBot="1" x14ac:dyDescent="0.35">
      <c r="B43" s="83">
        <v>21</v>
      </c>
      <c r="C43" s="83">
        <v>22</v>
      </c>
      <c r="D43" s="83">
        <v>23</v>
      </c>
      <c r="E43" s="83">
        <v>24</v>
      </c>
      <c r="F43" s="83">
        <v>25</v>
      </c>
      <c r="G43" s="83">
        <v>26</v>
      </c>
      <c r="H43" s="83">
        <v>27</v>
      </c>
      <c r="I43" s="83">
        <v>28</v>
      </c>
      <c r="J43" s="83">
        <v>29</v>
      </c>
      <c r="K43" s="83">
        <v>30</v>
      </c>
      <c r="L43" s="83" t="s">
        <v>132</v>
      </c>
    </row>
    <row r="44" spans="2:18" ht="17.25" thickBot="1" x14ac:dyDescent="0.35">
      <c r="B44" s="84">
        <v>349</v>
      </c>
      <c r="C44" s="84">
        <v>358</v>
      </c>
      <c r="D44" s="84">
        <v>366</v>
      </c>
      <c r="E44" s="84">
        <v>374</v>
      </c>
      <c r="F44" s="84">
        <v>383</v>
      </c>
      <c r="G44" s="84">
        <v>391</v>
      </c>
      <c r="H44" s="84">
        <v>398</v>
      </c>
      <c r="I44" s="84">
        <v>406</v>
      </c>
      <c r="J44" s="84">
        <v>413</v>
      </c>
      <c r="K44" s="84">
        <v>421</v>
      </c>
      <c r="L44" s="85">
        <v>8246</v>
      </c>
    </row>
    <row r="45" spans="2:18" ht="17.25" thickBot="1" x14ac:dyDescent="0.35">
      <c r="B45" s="83">
        <v>31</v>
      </c>
      <c r="C45" s="83">
        <v>32</v>
      </c>
      <c r="D45" s="83">
        <v>33</v>
      </c>
      <c r="E45" s="83">
        <v>34</v>
      </c>
      <c r="F45" s="83">
        <v>35</v>
      </c>
      <c r="G45" s="83">
        <v>36</v>
      </c>
      <c r="H45" s="83">
        <v>37</v>
      </c>
      <c r="I45" s="83">
        <v>38</v>
      </c>
      <c r="J45" s="83">
        <v>39</v>
      </c>
      <c r="K45" s="83">
        <v>40</v>
      </c>
      <c r="L45" s="83" t="s">
        <v>133</v>
      </c>
    </row>
    <row r="46" spans="2:18" ht="17.25" thickBot="1" x14ac:dyDescent="0.35">
      <c r="B46" s="84">
        <v>428</v>
      </c>
      <c r="C46" s="84">
        <v>435</v>
      </c>
      <c r="D46" s="84">
        <v>442</v>
      </c>
      <c r="E46" s="84">
        <v>449</v>
      </c>
      <c r="F46" s="84">
        <v>456</v>
      </c>
      <c r="G46" s="84">
        <v>462</v>
      </c>
      <c r="H46" s="84">
        <v>469</v>
      </c>
      <c r="I46" s="84">
        <v>475</v>
      </c>
      <c r="J46" s="84">
        <v>482</v>
      </c>
      <c r="K46" s="84">
        <v>488</v>
      </c>
      <c r="L46" s="85">
        <v>12832</v>
      </c>
    </row>
    <row r="47" spans="2:18" ht="17.25" thickBot="1" x14ac:dyDescent="0.35">
      <c r="B47" s="83">
        <v>41</v>
      </c>
      <c r="C47" s="83">
        <v>42</v>
      </c>
      <c r="D47" s="83">
        <v>43</v>
      </c>
      <c r="E47" s="83">
        <v>44</v>
      </c>
      <c r="F47" s="83">
        <v>45</v>
      </c>
      <c r="G47" s="83">
        <v>46</v>
      </c>
      <c r="H47" s="83">
        <v>47</v>
      </c>
      <c r="I47" s="83">
        <v>48</v>
      </c>
      <c r="J47" s="83">
        <v>49</v>
      </c>
      <c r="K47" s="83">
        <v>50</v>
      </c>
      <c r="L47" s="83" t="s">
        <v>134</v>
      </c>
    </row>
    <row r="48" spans="2:18" ht="17.25" thickBot="1" x14ac:dyDescent="0.35">
      <c r="B48" s="84">
        <v>494</v>
      </c>
      <c r="C48" s="84">
        <v>500</v>
      </c>
      <c r="D48" s="84">
        <v>507</v>
      </c>
      <c r="E48" s="84">
        <v>512</v>
      </c>
      <c r="F48" s="84">
        <v>518</v>
      </c>
      <c r="G48" s="84">
        <v>524</v>
      </c>
      <c r="H48" s="84">
        <v>530</v>
      </c>
      <c r="I48" s="84">
        <v>536</v>
      </c>
      <c r="J48" s="84">
        <v>541</v>
      </c>
      <c r="K48" s="84">
        <v>547</v>
      </c>
      <c r="L48" s="85">
        <v>18041</v>
      </c>
    </row>
    <row r="49" spans="2:18" ht="17.25" thickBot="1" x14ac:dyDescent="0.35">
      <c r="B49" s="83">
        <v>51</v>
      </c>
      <c r="C49" s="83">
        <v>52</v>
      </c>
      <c r="D49" s="83">
        <v>53</v>
      </c>
      <c r="E49" s="83">
        <v>54</v>
      </c>
      <c r="F49" s="83">
        <v>55</v>
      </c>
      <c r="G49" s="83">
        <v>56</v>
      </c>
      <c r="H49" s="83">
        <v>57</v>
      </c>
      <c r="I49" s="83">
        <v>58</v>
      </c>
      <c r="J49" s="83">
        <v>59</v>
      </c>
      <c r="K49" s="83">
        <v>60</v>
      </c>
      <c r="L49" s="83" t="s">
        <v>135</v>
      </c>
    </row>
    <row r="50" spans="2:18" ht="17.25" thickBot="1" x14ac:dyDescent="0.35">
      <c r="B50" s="84">
        <v>552</v>
      </c>
      <c r="C50" s="84">
        <v>558</v>
      </c>
      <c r="D50" s="84">
        <v>563</v>
      </c>
      <c r="E50" s="84">
        <v>568</v>
      </c>
      <c r="F50" s="84">
        <v>574</v>
      </c>
      <c r="G50" s="84">
        <v>579</v>
      </c>
      <c r="H50" s="84">
        <v>584</v>
      </c>
      <c r="I50" s="84">
        <v>590</v>
      </c>
      <c r="J50" s="84">
        <v>594</v>
      </c>
      <c r="K50" s="84">
        <v>600</v>
      </c>
      <c r="L50" s="85">
        <v>23803</v>
      </c>
    </row>
    <row r="51" spans="2:18" ht="17.25" thickBot="1" x14ac:dyDescent="0.35">
      <c r="B51" s="150"/>
      <c r="C51" s="151"/>
      <c r="D51" s="151"/>
      <c r="E51" s="151"/>
      <c r="F51" s="151"/>
      <c r="G51" s="151"/>
      <c r="H51" s="151"/>
      <c r="I51" s="151"/>
      <c r="J51" s="151"/>
      <c r="K51" s="151"/>
      <c r="L51" s="152"/>
    </row>
    <row r="52" spans="2:18" ht="17.25" thickBot="1" x14ac:dyDescent="0.35">
      <c r="B52" s="83">
        <v>61</v>
      </c>
      <c r="C52" s="83">
        <v>62</v>
      </c>
      <c r="D52" s="83">
        <v>63</v>
      </c>
      <c r="E52" s="83">
        <v>64</v>
      </c>
      <c r="F52" s="83">
        <v>65</v>
      </c>
      <c r="G52" s="83">
        <v>66</v>
      </c>
      <c r="H52" s="83">
        <v>67</v>
      </c>
      <c r="I52" s="83">
        <v>68</v>
      </c>
      <c r="J52" s="83">
        <v>69</v>
      </c>
      <c r="K52" s="83">
        <v>70</v>
      </c>
      <c r="L52" s="83" t="s">
        <v>136</v>
      </c>
    </row>
    <row r="53" spans="2:18" ht="17.25" thickBot="1" x14ac:dyDescent="0.35">
      <c r="B53" s="84">
        <v>605</v>
      </c>
      <c r="C53" s="84">
        <v>609</v>
      </c>
      <c r="D53" s="84">
        <v>615</v>
      </c>
      <c r="E53" s="84">
        <v>619</v>
      </c>
      <c r="F53" s="84">
        <v>625</v>
      </c>
      <c r="G53" s="84">
        <v>629</v>
      </c>
      <c r="H53" s="84">
        <v>634</v>
      </c>
      <c r="I53" s="84">
        <v>639</v>
      </c>
      <c r="J53" s="84">
        <v>643</v>
      </c>
      <c r="K53" s="84">
        <v>648</v>
      </c>
      <c r="L53" s="85">
        <v>30069</v>
      </c>
    </row>
    <row r="54" spans="2:18" ht="17.25" thickBot="1" x14ac:dyDescent="0.35">
      <c r="B54" s="83">
        <v>71</v>
      </c>
      <c r="C54" s="83">
        <v>72</v>
      </c>
      <c r="D54" s="83">
        <v>73</v>
      </c>
      <c r="E54" s="83">
        <v>74</v>
      </c>
      <c r="F54" s="83">
        <v>75</v>
      </c>
      <c r="G54" s="83">
        <v>76</v>
      </c>
      <c r="H54" s="83">
        <v>77</v>
      </c>
      <c r="I54" s="83">
        <v>78</v>
      </c>
      <c r="J54" s="83">
        <v>79</v>
      </c>
      <c r="K54" s="83">
        <v>80</v>
      </c>
      <c r="L54" s="83" t="s">
        <v>137</v>
      </c>
    </row>
    <row r="55" spans="2:18" ht="17.25" thickBot="1" x14ac:dyDescent="0.35">
      <c r="B55" s="84">
        <v>653</v>
      </c>
      <c r="C55" s="84">
        <v>657</v>
      </c>
      <c r="D55" s="84">
        <v>662</v>
      </c>
      <c r="E55" s="84">
        <v>667</v>
      </c>
      <c r="F55" s="84">
        <v>670</v>
      </c>
      <c r="G55" s="84">
        <v>676</v>
      </c>
      <c r="H55" s="84">
        <v>680</v>
      </c>
      <c r="I55" s="84">
        <v>684</v>
      </c>
      <c r="J55" s="84">
        <v>689</v>
      </c>
      <c r="K55" s="84">
        <v>693</v>
      </c>
      <c r="L55" s="85">
        <v>36800</v>
      </c>
    </row>
    <row r="57" spans="2:18" ht="17.25" thickBot="1" x14ac:dyDescent="0.35"/>
    <row r="58" spans="2:18" ht="17.25" thickBot="1" x14ac:dyDescent="0.35">
      <c r="B58" s="147" t="s">
        <v>127</v>
      </c>
      <c r="C58" s="148"/>
      <c r="D58" s="148"/>
      <c r="E58" s="148"/>
      <c r="F58" s="148"/>
      <c r="G58" s="148"/>
      <c r="H58" s="148"/>
      <c r="I58" s="148"/>
      <c r="J58" s="148"/>
      <c r="K58" s="149"/>
      <c r="L58" s="83" t="s">
        <v>128</v>
      </c>
      <c r="O58" s="8" t="s">
        <v>6</v>
      </c>
      <c r="Q58" s="8" t="s">
        <v>7</v>
      </c>
    </row>
    <row r="59" spans="2:18" ht="17.25" thickBot="1" x14ac:dyDescent="0.35">
      <c r="B59" s="83">
        <v>1</v>
      </c>
      <c r="C59" s="83">
        <v>2</v>
      </c>
      <c r="D59" s="83">
        <v>3</v>
      </c>
      <c r="E59" s="83">
        <v>4</v>
      </c>
      <c r="F59" s="83">
        <v>5</v>
      </c>
      <c r="G59" s="83">
        <v>6</v>
      </c>
      <c r="H59" s="83">
        <v>7</v>
      </c>
      <c r="I59" s="83">
        <v>8</v>
      </c>
      <c r="J59" s="83">
        <v>9</v>
      </c>
      <c r="K59" s="83">
        <v>10</v>
      </c>
      <c r="L59" s="83" t="s">
        <v>129</v>
      </c>
      <c r="O59" s="8">
        <v>1</v>
      </c>
      <c r="P59" s="8">
        <v>80</v>
      </c>
      <c r="Q59" s="8">
        <v>81</v>
      </c>
      <c r="R59" s="8">
        <v>100</v>
      </c>
    </row>
    <row r="60" spans="2:18" ht="17.25" thickBot="1" x14ac:dyDescent="0.35">
      <c r="B60" s="84" t="s">
        <v>130</v>
      </c>
      <c r="C60" s="84">
        <v>201</v>
      </c>
      <c r="D60" s="84">
        <v>294</v>
      </c>
      <c r="E60" s="84">
        <v>345</v>
      </c>
      <c r="F60" s="84">
        <v>382</v>
      </c>
      <c r="G60" s="84">
        <v>411</v>
      </c>
      <c r="H60" s="84">
        <v>438</v>
      </c>
      <c r="I60" s="84">
        <v>460</v>
      </c>
      <c r="J60" s="84">
        <v>481</v>
      </c>
      <c r="K60" s="84">
        <v>499</v>
      </c>
      <c r="L60" s="85">
        <v>3511</v>
      </c>
    </row>
    <row r="61" spans="2:18" ht="17.25" thickBot="1" x14ac:dyDescent="0.35">
      <c r="B61" s="83">
        <v>11</v>
      </c>
      <c r="C61" s="83">
        <v>12</v>
      </c>
      <c r="D61" s="83">
        <v>13</v>
      </c>
      <c r="E61" s="83">
        <v>14</v>
      </c>
      <c r="F61" s="83">
        <v>15</v>
      </c>
      <c r="G61" s="83">
        <v>16</v>
      </c>
      <c r="H61" s="83">
        <v>17</v>
      </c>
      <c r="I61" s="83">
        <v>18</v>
      </c>
      <c r="J61" s="83">
        <v>19</v>
      </c>
      <c r="K61" s="83">
        <v>20</v>
      </c>
      <c r="L61" s="83" t="s">
        <v>131</v>
      </c>
    </row>
    <row r="62" spans="2:18" ht="17.25" thickBot="1" x14ac:dyDescent="0.35">
      <c r="B62" s="84">
        <v>517</v>
      </c>
      <c r="C62" s="84">
        <v>532</v>
      </c>
      <c r="D62" s="84">
        <v>547</v>
      </c>
      <c r="E62" s="84">
        <v>561</v>
      </c>
      <c r="F62" s="84">
        <v>574</v>
      </c>
      <c r="G62" s="84">
        <v>587</v>
      </c>
      <c r="H62" s="84">
        <v>598</v>
      </c>
      <c r="I62" s="84">
        <v>611</v>
      </c>
      <c r="J62" s="84">
        <v>621</v>
      </c>
      <c r="K62" s="84">
        <v>631</v>
      </c>
      <c r="L62" s="85">
        <v>9290</v>
      </c>
    </row>
    <row r="63" spans="2:18" ht="17.25" thickBot="1" x14ac:dyDescent="0.35">
      <c r="B63" s="83">
        <v>21</v>
      </c>
      <c r="C63" s="83">
        <v>22</v>
      </c>
      <c r="D63" s="83">
        <v>23</v>
      </c>
      <c r="E63" s="83">
        <v>24</v>
      </c>
      <c r="F63" s="83">
        <v>25</v>
      </c>
      <c r="G63" s="83">
        <v>26</v>
      </c>
      <c r="H63" s="83">
        <v>27</v>
      </c>
      <c r="I63" s="83">
        <v>28</v>
      </c>
      <c r="J63" s="83">
        <v>29</v>
      </c>
      <c r="K63" s="83">
        <v>30</v>
      </c>
      <c r="L63" s="83" t="s">
        <v>132</v>
      </c>
    </row>
    <row r="64" spans="2:18" ht="17.25" thickBot="1" x14ac:dyDescent="0.35">
      <c r="B64" s="84">
        <v>642</v>
      </c>
      <c r="C64" s="84">
        <v>651</v>
      </c>
      <c r="D64" s="84">
        <v>661</v>
      </c>
      <c r="E64" s="84">
        <v>670</v>
      </c>
      <c r="F64" s="84">
        <v>679</v>
      </c>
      <c r="G64" s="84">
        <v>687</v>
      </c>
      <c r="H64" s="84">
        <v>696</v>
      </c>
      <c r="I64" s="84">
        <v>704</v>
      </c>
      <c r="J64" s="84">
        <v>712</v>
      </c>
      <c r="K64" s="84">
        <v>720</v>
      </c>
      <c r="L64" s="85">
        <v>16112</v>
      </c>
    </row>
    <row r="65" spans="2:12" ht="17.25" thickBot="1" x14ac:dyDescent="0.35">
      <c r="B65" s="83">
        <v>31</v>
      </c>
      <c r="C65" s="83">
        <v>32</v>
      </c>
      <c r="D65" s="83">
        <v>33</v>
      </c>
      <c r="E65" s="83">
        <v>34</v>
      </c>
      <c r="F65" s="83">
        <v>35</v>
      </c>
      <c r="G65" s="83">
        <v>36</v>
      </c>
      <c r="H65" s="83">
        <v>37</v>
      </c>
      <c r="I65" s="83">
        <v>38</v>
      </c>
      <c r="J65" s="83">
        <v>39</v>
      </c>
      <c r="K65" s="83">
        <v>40</v>
      </c>
      <c r="L65" s="83" t="s">
        <v>133</v>
      </c>
    </row>
    <row r="66" spans="2:12" ht="17.25" thickBot="1" x14ac:dyDescent="0.35">
      <c r="B66" s="84">
        <v>727</v>
      </c>
      <c r="C66" s="84">
        <v>734</v>
      </c>
      <c r="D66" s="84">
        <v>742</v>
      </c>
      <c r="E66" s="84">
        <v>749</v>
      </c>
      <c r="F66" s="84">
        <v>755</v>
      </c>
      <c r="G66" s="84">
        <v>763</v>
      </c>
      <c r="H66" s="84">
        <v>769</v>
      </c>
      <c r="I66" s="84">
        <v>775</v>
      </c>
      <c r="J66" s="84">
        <v>782</v>
      </c>
      <c r="K66" s="84">
        <v>788</v>
      </c>
      <c r="L66" s="85">
        <v>23696</v>
      </c>
    </row>
    <row r="67" spans="2:12" ht="17.25" thickBot="1" x14ac:dyDescent="0.35">
      <c r="B67" s="83">
        <v>41</v>
      </c>
      <c r="C67" s="83">
        <v>42</v>
      </c>
      <c r="D67" s="83">
        <v>43</v>
      </c>
      <c r="E67" s="83">
        <v>44</v>
      </c>
      <c r="F67" s="83">
        <v>45</v>
      </c>
      <c r="G67" s="83">
        <v>46</v>
      </c>
      <c r="H67" s="83">
        <v>47</v>
      </c>
      <c r="I67" s="83">
        <v>48</v>
      </c>
      <c r="J67" s="83">
        <v>49</v>
      </c>
      <c r="K67" s="83">
        <v>50</v>
      </c>
      <c r="L67" s="83" t="s">
        <v>134</v>
      </c>
    </row>
    <row r="68" spans="2:12" ht="17.25" thickBot="1" x14ac:dyDescent="0.35">
      <c r="B68" s="84">
        <v>794</v>
      </c>
      <c r="C68" s="84">
        <v>800</v>
      </c>
      <c r="D68" s="84">
        <v>806</v>
      </c>
      <c r="E68" s="84">
        <v>812</v>
      </c>
      <c r="F68" s="84">
        <v>818</v>
      </c>
      <c r="G68" s="84">
        <v>823</v>
      </c>
      <c r="H68" s="84">
        <v>829</v>
      </c>
      <c r="I68" s="84">
        <v>834</v>
      </c>
      <c r="J68" s="84">
        <v>840</v>
      </c>
      <c r="K68" s="84">
        <v>845</v>
      </c>
      <c r="L68" s="85">
        <v>31897</v>
      </c>
    </row>
    <row r="69" spans="2:12" ht="17.25" thickBot="1" x14ac:dyDescent="0.35">
      <c r="B69" s="83">
        <v>51</v>
      </c>
      <c r="C69" s="83">
        <v>52</v>
      </c>
      <c r="D69" s="83">
        <v>53</v>
      </c>
      <c r="E69" s="83">
        <v>54</v>
      </c>
      <c r="F69" s="83">
        <v>55</v>
      </c>
      <c r="G69" s="83">
        <v>56</v>
      </c>
      <c r="H69" s="83">
        <v>57</v>
      </c>
      <c r="I69" s="83">
        <v>58</v>
      </c>
      <c r="J69" s="83">
        <v>59</v>
      </c>
      <c r="K69" s="83">
        <v>60</v>
      </c>
      <c r="L69" s="83" t="s">
        <v>135</v>
      </c>
    </row>
    <row r="70" spans="2:12" ht="17.25" thickBot="1" x14ac:dyDescent="0.35">
      <c r="B70" s="84">
        <v>850</v>
      </c>
      <c r="C70" s="84">
        <v>856</v>
      </c>
      <c r="D70" s="84">
        <v>860</v>
      </c>
      <c r="E70" s="84">
        <v>866</v>
      </c>
      <c r="F70" s="84">
        <v>870</v>
      </c>
      <c r="G70" s="84">
        <v>875</v>
      </c>
      <c r="H70" s="84">
        <v>880</v>
      </c>
      <c r="I70" s="84">
        <v>885</v>
      </c>
      <c r="J70" s="84">
        <v>890</v>
      </c>
      <c r="K70" s="84">
        <v>894</v>
      </c>
      <c r="L70" s="85">
        <v>40623</v>
      </c>
    </row>
    <row r="71" spans="2:12" ht="17.25" thickBot="1" x14ac:dyDescent="0.35">
      <c r="B71" s="83">
        <v>61</v>
      </c>
      <c r="C71" s="83">
        <v>62</v>
      </c>
      <c r="D71" s="83">
        <v>63</v>
      </c>
      <c r="E71" s="83">
        <v>64</v>
      </c>
      <c r="F71" s="83">
        <v>65</v>
      </c>
      <c r="G71" s="83">
        <v>66</v>
      </c>
      <c r="H71" s="83">
        <v>67</v>
      </c>
      <c r="I71" s="83">
        <v>68</v>
      </c>
      <c r="J71" s="83">
        <v>69</v>
      </c>
      <c r="K71" s="83">
        <v>70</v>
      </c>
      <c r="L71" s="83" t="s">
        <v>136</v>
      </c>
    </row>
    <row r="72" spans="2:12" ht="17.25" thickBot="1" x14ac:dyDescent="0.35">
      <c r="B72" s="84">
        <v>899</v>
      </c>
      <c r="C72" s="84">
        <v>903</v>
      </c>
      <c r="D72" s="84">
        <v>908</v>
      </c>
      <c r="E72" s="84">
        <v>912</v>
      </c>
      <c r="F72" s="84">
        <v>917</v>
      </c>
      <c r="G72" s="84">
        <v>921</v>
      </c>
      <c r="H72" s="84">
        <v>925</v>
      </c>
      <c r="I72" s="84">
        <v>930</v>
      </c>
      <c r="J72" s="84">
        <v>933</v>
      </c>
      <c r="K72" s="84">
        <v>938</v>
      </c>
      <c r="L72" s="85">
        <v>49809</v>
      </c>
    </row>
    <row r="73" spans="2:12" ht="17.25" thickBot="1" x14ac:dyDescent="0.35">
      <c r="B73" s="83">
        <v>71</v>
      </c>
      <c r="C73" s="83">
        <v>72</v>
      </c>
      <c r="D73" s="83">
        <v>73</v>
      </c>
      <c r="E73" s="83">
        <v>74</v>
      </c>
      <c r="F73" s="83">
        <v>75</v>
      </c>
      <c r="G73" s="83">
        <v>76</v>
      </c>
      <c r="H73" s="83">
        <v>77</v>
      </c>
      <c r="I73" s="83">
        <v>78</v>
      </c>
      <c r="J73" s="83">
        <v>79</v>
      </c>
      <c r="K73" s="83">
        <v>80</v>
      </c>
      <c r="L73" s="83" t="s">
        <v>137</v>
      </c>
    </row>
    <row r="74" spans="2:12" ht="17.25" thickBot="1" x14ac:dyDescent="0.35">
      <c r="B74" s="84">
        <v>942</v>
      </c>
      <c r="C74" s="84">
        <v>946</v>
      </c>
      <c r="D74" s="84">
        <v>950</v>
      </c>
      <c r="E74" s="84">
        <v>954</v>
      </c>
      <c r="F74" s="84">
        <v>959</v>
      </c>
      <c r="G74" s="84">
        <v>961</v>
      </c>
      <c r="H74" s="84">
        <v>966</v>
      </c>
      <c r="I74" s="84">
        <v>970</v>
      </c>
      <c r="J74" s="84">
        <v>974</v>
      </c>
      <c r="K74" s="84">
        <v>977</v>
      </c>
      <c r="L74" s="85">
        <v>59408</v>
      </c>
    </row>
    <row r="75" spans="2:12" ht="17.25" thickBot="1" x14ac:dyDescent="0.35">
      <c r="B75" s="150"/>
      <c r="C75" s="151"/>
      <c r="D75" s="151"/>
      <c r="E75" s="151"/>
      <c r="F75" s="151"/>
      <c r="G75" s="151"/>
      <c r="H75" s="151"/>
      <c r="I75" s="151"/>
      <c r="J75" s="151"/>
      <c r="K75" s="151"/>
      <c r="L75" s="152"/>
    </row>
    <row r="76" spans="2:12" ht="17.25" thickBot="1" x14ac:dyDescent="0.35">
      <c r="B76" s="83">
        <v>81</v>
      </c>
      <c r="C76" s="83">
        <v>82</v>
      </c>
      <c r="D76" s="83">
        <v>83</v>
      </c>
      <c r="E76" s="83">
        <v>84</v>
      </c>
      <c r="F76" s="83">
        <v>85</v>
      </c>
      <c r="G76" s="83">
        <v>86</v>
      </c>
      <c r="H76" s="83">
        <v>87</v>
      </c>
      <c r="I76" s="83">
        <v>88</v>
      </c>
      <c r="J76" s="83">
        <v>89</v>
      </c>
      <c r="K76" s="83">
        <v>90</v>
      </c>
      <c r="L76" s="83" t="s">
        <v>138</v>
      </c>
    </row>
    <row r="77" spans="2:12" ht="17.25" thickBot="1" x14ac:dyDescent="0.35">
      <c r="B77" s="84">
        <v>981</v>
      </c>
      <c r="C77" s="84">
        <v>985</v>
      </c>
      <c r="D77" s="84">
        <v>988</v>
      </c>
      <c r="E77" s="84">
        <v>992</v>
      </c>
      <c r="F77" s="84">
        <v>996</v>
      </c>
      <c r="G77" s="84">
        <v>999</v>
      </c>
      <c r="H77" s="84">
        <v>1003</v>
      </c>
      <c r="I77" s="84">
        <v>1006</v>
      </c>
      <c r="J77" s="84">
        <v>1010</v>
      </c>
      <c r="K77" s="84">
        <v>1013</v>
      </c>
      <c r="L77" s="85">
        <v>69381</v>
      </c>
    </row>
    <row r="78" spans="2:12" ht="17.25" thickBot="1" x14ac:dyDescent="0.35">
      <c r="B78" s="83">
        <v>91</v>
      </c>
      <c r="C78" s="83">
        <v>92</v>
      </c>
      <c r="D78" s="83">
        <v>93</v>
      </c>
      <c r="E78" s="83">
        <v>94</v>
      </c>
      <c r="F78" s="83">
        <v>95</v>
      </c>
      <c r="G78" s="83">
        <v>96</v>
      </c>
      <c r="H78" s="83">
        <v>97</v>
      </c>
      <c r="I78" s="83">
        <v>98</v>
      </c>
      <c r="J78" s="83">
        <v>99</v>
      </c>
      <c r="K78" s="83">
        <v>100</v>
      </c>
      <c r="L78" s="83" t="s">
        <v>139</v>
      </c>
    </row>
    <row r="79" spans="2:12" ht="17.25" thickBot="1" x14ac:dyDescent="0.35">
      <c r="B79" s="84">
        <v>1017</v>
      </c>
      <c r="C79" s="84">
        <v>1020</v>
      </c>
      <c r="D79" s="84">
        <v>1024</v>
      </c>
      <c r="E79" s="84">
        <v>1027</v>
      </c>
      <c r="F79" s="84">
        <v>1030</v>
      </c>
      <c r="G79" s="84">
        <v>1034</v>
      </c>
      <c r="H79" s="84">
        <v>1037</v>
      </c>
      <c r="I79" s="84">
        <v>1040</v>
      </c>
      <c r="J79" s="84">
        <v>1043</v>
      </c>
      <c r="K79" s="84">
        <v>1047</v>
      </c>
      <c r="L79" s="85">
        <v>79700</v>
      </c>
    </row>
    <row r="82" spans="2:20" x14ac:dyDescent="0.3">
      <c r="Q82" s="8" t="s">
        <v>162</v>
      </c>
    </row>
    <row r="83" spans="2:20" ht="17.25" thickBot="1" x14ac:dyDescent="0.35">
      <c r="B83" t="s">
        <v>152</v>
      </c>
    </row>
    <row r="84" spans="2:20" ht="24.75" thickBot="1" x14ac:dyDescent="0.35">
      <c r="B84" s="86" t="s">
        <v>153</v>
      </c>
      <c r="C84" s="86" t="s">
        <v>154</v>
      </c>
      <c r="D84" s="86" t="s">
        <v>155</v>
      </c>
      <c r="E84" s="86" t="s">
        <v>156</v>
      </c>
      <c r="F84" s="86" t="s">
        <v>157</v>
      </c>
      <c r="G84" s="86" t="s">
        <v>158</v>
      </c>
      <c r="H84" s="84"/>
      <c r="Q84" s="86" t="s">
        <v>161</v>
      </c>
      <c r="R84" s="86" t="s">
        <v>156</v>
      </c>
      <c r="S84" s="86" t="s">
        <v>157</v>
      </c>
      <c r="T84" s="86" t="s">
        <v>158</v>
      </c>
    </row>
    <row r="85" spans="2:20" ht="17.25" thickBot="1" x14ac:dyDescent="0.35">
      <c r="B85" s="84">
        <v>1</v>
      </c>
      <c r="C85" s="84">
        <v>6</v>
      </c>
      <c r="D85" s="84">
        <v>0</v>
      </c>
      <c r="E85" s="84">
        <v>100</v>
      </c>
      <c r="F85" s="84">
        <v>120</v>
      </c>
      <c r="G85" s="84">
        <v>1000</v>
      </c>
      <c r="H85" s="84" t="s">
        <v>160</v>
      </c>
      <c r="Q85" s="84">
        <v>1</v>
      </c>
      <c r="R85" s="84">
        <v>600</v>
      </c>
      <c r="S85" s="84">
        <v>720</v>
      </c>
      <c r="T85" s="84">
        <v>2500</v>
      </c>
    </row>
    <row r="86" spans="2:20" ht="17.25" thickBot="1" x14ac:dyDescent="0.35">
      <c r="B86" s="84">
        <v>2</v>
      </c>
      <c r="C86" s="84">
        <v>18</v>
      </c>
      <c r="D86" s="84">
        <v>6</v>
      </c>
      <c r="E86" s="84">
        <v>100</v>
      </c>
      <c r="F86" s="84">
        <v>120</v>
      </c>
      <c r="G86" s="84">
        <v>1000</v>
      </c>
      <c r="H86" s="84" t="s">
        <v>160</v>
      </c>
      <c r="Q86" s="84">
        <v>40</v>
      </c>
      <c r="R86" s="84">
        <v>4020</v>
      </c>
      <c r="S86" s="84">
        <v>4824</v>
      </c>
      <c r="T86" s="84">
        <v>13500</v>
      </c>
    </row>
    <row r="87" spans="2:20" ht="17.25" thickBot="1" x14ac:dyDescent="0.35">
      <c r="B87" s="84">
        <v>3</v>
      </c>
      <c r="C87" s="84">
        <v>28</v>
      </c>
      <c r="D87" s="84">
        <v>24</v>
      </c>
      <c r="E87" s="84">
        <v>110</v>
      </c>
      <c r="F87" s="84">
        <v>132</v>
      </c>
      <c r="G87" s="84">
        <v>1100</v>
      </c>
      <c r="H87" s="84" t="s">
        <v>160</v>
      </c>
      <c r="Q87" s="84">
        <v>60</v>
      </c>
      <c r="R87" s="84">
        <v>7440</v>
      </c>
      <c r="S87" s="84">
        <v>8928</v>
      </c>
      <c r="T87" s="84">
        <v>24750</v>
      </c>
    </row>
    <row r="88" spans="2:20" ht="17.25" thickBot="1" x14ac:dyDescent="0.35">
      <c r="B88" s="84">
        <v>4</v>
      </c>
      <c r="C88" s="84">
        <v>40</v>
      </c>
      <c r="D88" s="84">
        <v>52</v>
      </c>
      <c r="E88" s="84">
        <v>130</v>
      </c>
      <c r="F88" s="84">
        <v>156</v>
      </c>
      <c r="G88" s="84">
        <v>1200</v>
      </c>
      <c r="H88" s="84" t="s">
        <v>160</v>
      </c>
    </row>
    <row r="89" spans="2:20" ht="17.25" thickBot="1" x14ac:dyDescent="0.35">
      <c r="B89" s="84">
        <v>5</v>
      </c>
      <c r="C89" s="84">
        <v>51</v>
      </c>
      <c r="D89" s="84">
        <v>92</v>
      </c>
      <c r="E89" s="84">
        <v>140</v>
      </c>
      <c r="F89" s="84">
        <v>168</v>
      </c>
      <c r="G89" s="84">
        <v>1400</v>
      </c>
      <c r="H89" s="84" t="s">
        <v>160</v>
      </c>
    </row>
    <row r="90" spans="2:20" ht="17.25" thickBot="1" x14ac:dyDescent="0.35">
      <c r="B90" s="84">
        <v>6</v>
      </c>
      <c r="C90" s="84">
        <v>61</v>
      </c>
      <c r="D90" s="84">
        <v>143</v>
      </c>
      <c r="E90" s="84">
        <v>170</v>
      </c>
      <c r="F90" s="84">
        <v>204</v>
      </c>
      <c r="G90" s="84">
        <v>1600</v>
      </c>
      <c r="H90" s="84" t="s">
        <v>160</v>
      </c>
    </row>
    <row r="91" spans="2:20" ht="17.25" thickBot="1" x14ac:dyDescent="0.35">
      <c r="B91" s="84">
        <v>7</v>
      </c>
      <c r="C91" s="84">
        <v>72</v>
      </c>
      <c r="D91" s="84">
        <v>204</v>
      </c>
      <c r="E91" s="84">
        <v>200</v>
      </c>
      <c r="F91" s="84">
        <v>240</v>
      </c>
      <c r="G91" s="84">
        <v>1800</v>
      </c>
      <c r="H91" s="84" t="s">
        <v>160</v>
      </c>
    </row>
    <row r="92" spans="2:20" ht="17.25" thickBot="1" x14ac:dyDescent="0.35">
      <c r="B92" s="84">
        <v>8</v>
      </c>
      <c r="C92" s="84">
        <v>82</v>
      </c>
      <c r="D92" s="84">
        <v>276</v>
      </c>
      <c r="E92" s="84">
        <v>229</v>
      </c>
      <c r="F92" s="84">
        <v>275</v>
      </c>
      <c r="G92" s="84">
        <v>2100</v>
      </c>
      <c r="H92" s="84" t="s">
        <v>160</v>
      </c>
    </row>
    <row r="93" spans="2:20" ht="17.25" thickBot="1" x14ac:dyDescent="0.35">
      <c r="B93" s="84">
        <v>9</v>
      </c>
      <c r="C93" s="84">
        <v>93</v>
      </c>
      <c r="D93" s="84">
        <v>358</v>
      </c>
      <c r="E93" s="84">
        <v>270</v>
      </c>
      <c r="F93" s="84">
        <v>324</v>
      </c>
      <c r="G93" s="84">
        <v>2500</v>
      </c>
      <c r="H93" s="84" t="s">
        <v>160</v>
      </c>
    </row>
    <row r="94" spans="2:20" ht="17.25" thickBot="1" x14ac:dyDescent="0.35">
      <c r="B94" s="84">
        <v>10</v>
      </c>
      <c r="C94" s="84">
        <v>104</v>
      </c>
      <c r="D94" s="84">
        <v>451</v>
      </c>
      <c r="E94" s="84">
        <v>320</v>
      </c>
      <c r="F94" s="84">
        <v>384</v>
      </c>
      <c r="G94" s="84">
        <v>2900</v>
      </c>
      <c r="H94" s="84" t="s">
        <v>160</v>
      </c>
    </row>
    <row r="95" spans="2:20" ht="17.25" thickBot="1" x14ac:dyDescent="0.35">
      <c r="B95" s="84">
        <v>11</v>
      </c>
      <c r="C95" s="84">
        <v>114</v>
      </c>
      <c r="D95" s="84">
        <v>555</v>
      </c>
      <c r="E95" s="84">
        <v>370</v>
      </c>
      <c r="F95" s="84">
        <v>444</v>
      </c>
      <c r="G95" s="84">
        <v>3300</v>
      </c>
      <c r="H95" s="84" t="s">
        <v>160</v>
      </c>
    </row>
    <row r="96" spans="2:20" ht="17.25" thickBot="1" x14ac:dyDescent="0.35">
      <c r="B96" s="84">
        <v>12</v>
      </c>
      <c r="C96" s="84">
        <v>124</v>
      </c>
      <c r="D96" s="84">
        <v>669</v>
      </c>
      <c r="E96" s="84">
        <v>430</v>
      </c>
      <c r="F96" s="84">
        <v>516</v>
      </c>
      <c r="G96" s="84">
        <v>3800</v>
      </c>
      <c r="H96" s="84" t="s">
        <v>160</v>
      </c>
    </row>
    <row r="97" spans="2:8" ht="17.25" thickBot="1" x14ac:dyDescent="0.35">
      <c r="B97" s="84">
        <v>13</v>
      </c>
      <c r="C97" s="84">
        <v>135</v>
      </c>
      <c r="D97" s="84">
        <v>793</v>
      </c>
      <c r="E97" s="84">
        <v>490</v>
      </c>
      <c r="F97" s="84">
        <v>588</v>
      </c>
      <c r="G97" s="84">
        <v>4300</v>
      </c>
      <c r="H97" s="84" t="s">
        <v>160</v>
      </c>
    </row>
    <row r="98" spans="2:8" ht="17.25" thickBot="1" x14ac:dyDescent="0.35">
      <c r="B98" s="84">
        <v>14</v>
      </c>
      <c r="C98" s="84">
        <v>145</v>
      </c>
      <c r="D98" s="84">
        <v>928</v>
      </c>
      <c r="E98" s="84">
        <v>550</v>
      </c>
      <c r="F98" s="84">
        <v>660</v>
      </c>
      <c r="G98" s="84">
        <v>4800</v>
      </c>
      <c r="H98" s="84" t="s">
        <v>160</v>
      </c>
    </row>
    <row r="99" spans="2:8" ht="17.25" thickBot="1" x14ac:dyDescent="0.35">
      <c r="B99" s="84">
        <v>15</v>
      </c>
      <c r="C99" s="84">
        <v>156</v>
      </c>
      <c r="D99" s="84">
        <v>1073</v>
      </c>
      <c r="E99" s="84">
        <v>620</v>
      </c>
      <c r="F99" s="84">
        <v>744</v>
      </c>
      <c r="G99" s="84">
        <v>5400</v>
      </c>
      <c r="H99" s="84" t="s">
        <v>160</v>
      </c>
    </row>
    <row r="100" spans="2:8" ht="17.25" thickBot="1" x14ac:dyDescent="0.35">
      <c r="B100" s="84">
        <v>16</v>
      </c>
      <c r="C100" s="84">
        <v>165</v>
      </c>
      <c r="D100" s="84">
        <v>1229</v>
      </c>
      <c r="E100" s="84">
        <v>700</v>
      </c>
      <c r="F100" s="84">
        <v>840</v>
      </c>
      <c r="G100" s="84">
        <v>6100</v>
      </c>
      <c r="H100" s="84" t="s">
        <v>160</v>
      </c>
    </row>
    <row r="101" spans="2:8" ht="17.25" thickBot="1" x14ac:dyDescent="0.35">
      <c r="B101" s="84">
        <v>17</v>
      </c>
      <c r="C101" s="84">
        <v>176</v>
      </c>
      <c r="D101" s="84">
        <v>1394</v>
      </c>
      <c r="E101" s="84">
        <v>780</v>
      </c>
      <c r="F101" s="84">
        <v>936</v>
      </c>
      <c r="G101" s="84">
        <v>6800</v>
      </c>
      <c r="H101" s="84" t="s">
        <v>160</v>
      </c>
    </row>
    <row r="102" spans="2:8" ht="17.25" thickBot="1" x14ac:dyDescent="0.35">
      <c r="B102" s="84">
        <v>18</v>
      </c>
      <c r="C102" s="84">
        <v>187</v>
      </c>
      <c r="D102" s="84">
        <v>1570</v>
      </c>
      <c r="E102" s="84">
        <v>869</v>
      </c>
      <c r="F102" s="84">
        <v>1043</v>
      </c>
      <c r="G102" s="84">
        <v>7500</v>
      </c>
      <c r="H102" s="84" t="s">
        <v>160</v>
      </c>
    </row>
    <row r="103" spans="2:8" ht="17.25" thickBot="1" x14ac:dyDescent="0.35">
      <c r="B103" s="84">
        <v>19</v>
      </c>
      <c r="C103" s="84">
        <v>196</v>
      </c>
      <c r="D103" s="84">
        <v>1757</v>
      </c>
      <c r="E103" s="84">
        <v>960</v>
      </c>
      <c r="F103" s="84">
        <v>1152</v>
      </c>
      <c r="G103" s="84">
        <v>8200</v>
      </c>
      <c r="H103" s="84" t="s">
        <v>160</v>
      </c>
    </row>
    <row r="104" spans="2:8" ht="17.25" thickBot="1" x14ac:dyDescent="0.35">
      <c r="B104" s="84">
        <v>20</v>
      </c>
      <c r="C104" s="84">
        <v>207</v>
      </c>
      <c r="D104" s="84">
        <v>1953</v>
      </c>
      <c r="E104" s="84">
        <v>1050</v>
      </c>
      <c r="F104" s="84">
        <v>1260</v>
      </c>
      <c r="G104" s="84">
        <v>9100</v>
      </c>
      <c r="H104" s="84" t="s">
        <v>160</v>
      </c>
    </row>
    <row r="105" spans="2:8" ht="24.75" thickBot="1" x14ac:dyDescent="0.35">
      <c r="B105" s="86" t="s">
        <v>159</v>
      </c>
      <c r="C105" s="86" t="s">
        <v>154</v>
      </c>
      <c r="D105" s="86" t="s">
        <v>155</v>
      </c>
      <c r="E105" s="86" t="s">
        <v>156</v>
      </c>
      <c r="F105" s="86" t="s">
        <v>157</v>
      </c>
      <c r="G105" s="86" t="s">
        <v>158</v>
      </c>
    </row>
    <row r="106" spans="2:8" ht="17.25" thickBot="1" x14ac:dyDescent="0.35">
      <c r="B106" s="84">
        <v>21</v>
      </c>
      <c r="C106" s="84">
        <v>217</v>
      </c>
      <c r="D106" s="84">
        <v>2160</v>
      </c>
      <c r="E106" s="84">
        <v>1150</v>
      </c>
      <c r="F106" s="84">
        <v>1380</v>
      </c>
      <c r="G106" s="84">
        <v>9900</v>
      </c>
    </row>
    <row r="107" spans="2:8" ht="17.25" thickBot="1" x14ac:dyDescent="0.35">
      <c r="B107" s="84">
        <v>22</v>
      </c>
      <c r="C107" s="84">
        <v>226</v>
      </c>
      <c r="D107" s="84">
        <v>2377</v>
      </c>
      <c r="E107" s="84">
        <v>1260</v>
      </c>
      <c r="F107" s="84">
        <v>1512</v>
      </c>
      <c r="G107" s="84">
        <v>10800</v>
      </c>
    </row>
    <row r="108" spans="2:8" ht="17.25" thickBot="1" x14ac:dyDescent="0.35">
      <c r="B108" s="84">
        <v>23</v>
      </c>
      <c r="C108" s="84">
        <v>238</v>
      </c>
      <c r="D108" s="84">
        <v>2603</v>
      </c>
      <c r="E108" s="84">
        <v>1370</v>
      </c>
      <c r="F108" s="84">
        <v>1644</v>
      </c>
      <c r="G108" s="84">
        <v>11700</v>
      </c>
    </row>
    <row r="109" spans="2:8" ht="17.25" thickBot="1" x14ac:dyDescent="0.35">
      <c r="B109" s="84">
        <v>24</v>
      </c>
      <c r="C109" s="84">
        <v>247</v>
      </c>
      <c r="D109" s="84">
        <v>2841</v>
      </c>
      <c r="E109" s="84">
        <v>1480</v>
      </c>
      <c r="F109" s="84">
        <v>1776</v>
      </c>
      <c r="G109" s="84">
        <v>12700</v>
      </c>
    </row>
    <row r="110" spans="2:8" ht="17.25" thickBot="1" x14ac:dyDescent="0.35">
      <c r="B110" s="84">
        <v>25</v>
      </c>
      <c r="C110" s="84">
        <v>257</v>
      </c>
      <c r="D110" s="84">
        <v>3088</v>
      </c>
      <c r="E110" s="84">
        <v>1610</v>
      </c>
      <c r="F110" s="84">
        <v>1932</v>
      </c>
      <c r="G110" s="84">
        <v>13700</v>
      </c>
    </row>
    <row r="111" spans="2:8" ht="17.25" thickBot="1" x14ac:dyDescent="0.35">
      <c r="B111" s="84">
        <v>26</v>
      </c>
      <c r="C111" s="84">
        <v>268</v>
      </c>
      <c r="D111" s="84">
        <v>3345</v>
      </c>
      <c r="E111" s="84">
        <v>1730</v>
      </c>
      <c r="F111" s="84">
        <v>2076</v>
      </c>
      <c r="G111" s="84">
        <v>14800</v>
      </c>
    </row>
    <row r="112" spans="2:8" ht="17.25" thickBot="1" x14ac:dyDescent="0.35">
      <c r="B112" s="84">
        <v>27</v>
      </c>
      <c r="C112" s="84">
        <v>277</v>
      </c>
      <c r="D112" s="84">
        <v>3613</v>
      </c>
      <c r="E112" s="84">
        <v>1860</v>
      </c>
      <c r="F112" s="84">
        <v>2232</v>
      </c>
      <c r="G112" s="84">
        <v>15900</v>
      </c>
    </row>
    <row r="113" spans="2:7" ht="17.25" thickBot="1" x14ac:dyDescent="0.35">
      <c r="B113" s="84">
        <v>28</v>
      </c>
      <c r="C113" s="84">
        <v>288</v>
      </c>
      <c r="D113" s="84">
        <v>3890</v>
      </c>
      <c r="E113" s="84">
        <v>2000</v>
      </c>
      <c r="F113" s="84">
        <v>2400</v>
      </c>
      <c r="G113" s="84">
        <v>17000</v>
      </c>
    </row>
    <row r="114" spans="2:7" ht="17.25" thickBot="1" x14ac:dyDescent="0.35">
      <c r="B114" s="84">
        <v>29</v>
      </c>
      <c r="C114" s="84">
        <v>297</v>
      </c>
      <c r="D114" s="84">
        <v>4178</v>
      </c>
      <c r="E114" s="84">
        <v>2140</v>
      </c>
      <c r="F114" s="84">
        <v>2568</v>
      </c>
      <c r="G114" s="84">
        <v>18200</v>
      </c>
    </row>
    <row r="115" spans="2:7" ht="17.25" thickBot="1" x14ac:dyDescent="0.35">
      <c r="B115" s="84">
        <v>30</v>
      </c>
      <c r="C115" s="84">
        <v>308</v>
      </c>
      <c r="D115" s="84">
        <v>4475</v>
      </c>
      <c r="E115" s="84">
        <v>2280</v>
      </c>
      <c r="F115" s="84">
        <v>2736</v>
      </c>
      <c r="G115" s="84">
        <v>19500</v>
      </c>
    </row>
    <row r="116" spans="2:7" ht="17.25" thickBot="1" x14ac:dyDescent="0.35">
      <c r="B116" s="84">
        <v>31</v>
      </c>
      <c r="C116" s="84">
        <v>317</v>
      </c>
      <c r="D116" s="84">
        <v>4783</v>
      </c>
      <c r="E116" s="84">
        <v>2430</v>
      </c>
      <c r="F116" s="84">
        <v>2916</v>
      </c>
      <c r="G116" s="84">
        <v>20700</v>
      </c>
    </row>
    <row r="117" spans="2:7" ht="17.25" thickBot="1" x14ac:dyDescent="0.35">
      <c r="B117" s="84">
        <v>32</v>
      </c>
      <c r="C117" s="84">
        <v>328</v>
      </c>
      <c r="D117" s="84">
        <v>5100</v>
      </c>
      <c r="E117" s="84">
        <v>2590</v>
      </c>
      <c r="F117" s="84">
        <v>3108</v>
      </c>
      <c r="G117" s="84">
        <v>22000</v>
      </c>
    </row>
    <row r="118" spans="2:7" ht="17.25" thickBot="1" x14ac:dyDescent="0.35">
      <c r="B118" s="84">
        <v>33</v>
      </c>
      <c r="C118" s="84">
        <v>337</v>
      </c>
      <c r="D118" s="84">
        <v>5428</v>
      </c>
      <c r="E118" s="84">
        <v>2750</v>
      </c>
      <c r="F118" s="84">
        <v>3300</v>
      </c>
      <c r="G118" s="84">
        <v>23400</v>
      </c>
    </row>
    <row r="119" spans="2:7" ht="17.25" thickBot="1" x14ac:dyDescent="0.35">
      <c r="B119" s="84">
        <v>34</v>
      </c>
      <c r="C119" s="84">
        <v>348</v>
      </c>
      <c r="D119" s="84">
        <v>5765</v>
      </c>
      <c r="E119" s="84">
        <v>2910</v>
      </c>
      <c r="F119" s="84">
        <v>3492</v>
      </c>
      <c r="G119" s="84">
        <v>24800</v>
      </c>
    </row>
    <row r="120" spans="2:7" ht="17.25" thickBot="1" x14ac:dyDescent="0.35">
      <c r="B120" s="84">
        <v>35</v>
      </c>
      <c r="C120" s="84">
        <v>358</v>
      </c>
      <c r="D120" s="84">
        <v>6113</v>
      </c>
      <c r="E120" s="84">
        <v>3080</v>
      </c>
      <c r="F120" s="84">
        <v>3696</v>
      </c>
      <c r="G120" s="84">
        <v>26200</v>
      </c>
    </row>
    <row r="121" spans="2:7" ht="17.25" thickBot="1" x14ac:dyDescent="0.35">
      <c r="B121" s="84">
        <v>36</v>
      </c>
      <c r="C121" s="84">
        <v>367</v>
      </c>
      <c r="D121" s="84">
        <v>6471</v>
      </c>
      <c r="E121" s="84">
        <v>3250</v>
      </c>
      <c r="F121" s="84">
        <v>3900</v>
      </c>
      <c r="G121" s="84">
        <v>27700</v>
      </c>
    </row>
    <row r="122" spans="2:7" ht="17.25" thickBot="1" x14ac:dyDescent="0.35">
      <c r="B122" s="84">
        <v>37</v>
      </c>
      <c r="C122" s="84">
        <v>377</v>
      </c>
      <c r="D122" s="84">
        <v>6838</v>
      </c>
      <c r="E122" s="84">
        <v>3429</v>
      </c>
      <c r="F122" s="84">
        <v>4115</v>
      </c>
      <c r="G122" s="84">
        <v>29200</v>
      </c>
    </row>
    <row r="123" spans="2:7" ht="17.25" thickBot="1" x14ac:dyDescent="0.35">
      <c r="B123" s="84">
        <v>38</v>
      </c>
      <c r="C123" s="84">
        <v>388</v>
      </c>
      <c r="D123" s="84">
        <v>7215</v>
      </c>
      <c r="E123" s="84">
        <v>3620</v>
      </c>
      <c r="F123" s="84">
        <v>4344</v>
      </c>
      <c r="G123" s="84">
        <v>30800</v>
      </c>
    </row>
    <row r="124" spans="2:7" ht="17.25" thickBot="1" x14ac:dyDescent="0.35">
      <c r="B124" s="84">
        <v>39</v>
      </c>
      <c r="C124" s="84">
        <v>397</v>
      </c>
      <c r="D124" s="84">
        <v>7603</v>
      </c>
      <c r="E124" s="84">
        <v>3810</v>
      </c>
      <c r="F124" s="84">
        <v>4572</v>
      </c>
      <c r="G124" s="84">
        <v>32400</v>
      </c>
    </row>
    <row r="125" spans="2:7" ht="17.25" thickBot="1" x14ac:dyDescent="0.35">
      <c r="B125" s="84">
        <v>40</v>
      </c>
      <c r="C125" s="84">
        <v>0</v>
      </c>
      <c r="D125" s="84">
        <v>8000</v>
      </c>
      <c r="E125" s="84">
        <v>4000</v>
      </c>
      <c r="F125" s="84">
        <v>4800</v>
      </c>
      <c r="G125" s="84">
        <v>34000</v>
      </c>
    </row>
  </sheetData>
  <mergeCells count="8">
    <mergeCell ref="B58:K58"/>
    <mergeCell ref="B75:L75"/>
    <mergeCell ref="B10:K10"/>
    <mergeCell ref="B17:L17"/>
    <mergeCell ref="B22:K22"/>
    <mergeCell ref="B31:L31"/>
    <mergeCell ref="B38:K38"/>
    <mergeCell ref="B51:L51"/>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08"/>
  <sheetViews>
    <sheetView workbookViewId="0">
      <selection activeCell="A18" sqref="A18"/>
    </sheetView>
  </sheetViews>
  <sheetFormatPr defaultRowHeight="16.5" x14ac:dyDescent="0.3"/>
  <cols>
    <col min="1" max="1" width="6.75" bestFit="1" customWidth="1"/>
    <col min="2" max="2" width="39.25" bestFit="1" customWidth="1"/>
    <col min="3" max="3" width="13.25" customWidth="1"/>
    <col min="13" max="13" width="6.75" bestFit="1" customWidth="1"/>
    <col min="14" max="14" width="13.25" customWidth="1"/>
    <col min="35" max="35" width="6.75" bestFit="1" customWidth="1"/>
    <col min="36" max="36" width="39.25" bestFit="1" customWidth="1"/>
    <col min="37" max="37" width="13.25" customWidth="1"/>
  </cols>
  <sheetData>
    <row r="1" spans="1:39" x14ac:dyDescent="0.3">
      <c r="A1" s="107" t="s">
        <v>619</v>
      </c>
      <c r="B1" s="107" t="s">
        <v>662</v>
      </c>
      <c r="C1" s="107" t="s">
        <v>627</v>
      </c>
      <c r="F1" s="107" t="s">
        <v>608</v>
      </c>
      <c r="G1" s="107" t="s">
        <v>603</v>
      </c>
      <c r="H1" s="107" t="s">
        <v>604</v>
      </c>
      <c r="I1" s="107" t="s">
        <v>605</v>
      </c>
      <c r="L1" s="117" t="s">
        <v>610</v>
      </c>
      <c r="M1" s="107" t="s">
        <v>601</v>
      </c>
      <c r="N1" s="107" t="s">
        <v>602</v>
      </c>
      <c r="O1" s="117" t="s">
        <v>618</v>
      </c>
      <c r="P1" s="117"/>
      <c r="R1" s="107" t="s">
        <v>614</v>
      </c>
      <c r="S1" s="107" t="s">
        <v>615</v>
      </c>
      <c r="U1" s="107" t="s">
        <v>614</v>
      </c>
      <c r="V1" s="107" t="s">
        <v>615</v>
      </c>
      <c r="Y1" s="107" t="s">
        <v>23</v>
      </c>
      <c r="Z1" s="107">
        <v>0</v>
      </c>
      <c r="AA1" s="107">
        <v>1</v>
      </c>
      <c r="AB1" s="107">
        <v>2</v>
      </c>
      <c r="AC1" s="120">
        <v>3</v>
      </c>
      <c r="AE1" s="107" t="s">
        <v>614</v>
      </c>
      <c r="AF1" s="107" t="s">
        <v>615</v>
      </c>
      <c r="AI1" s="107" t="s">
        <v>619</v>
      </c>
      <c r="AJ1" s="107" t="s">
        <v>662</v>
      </c>
      <c r="AK1" s="107" t="s">
        <v>627</v>
      </c>
    </row>
    <row r="2" spans="1:39" x14ac:dyDescent="0.3">
      <c r="A2" s="108">
        <v>100001</v>
      </c>
      <c r="B2" s="108" t="s">
        <v>663</v>
      </c>
      <c r="C2" s="108">
        <v>0</v>
      </c>
      <c r="F2" s="108" t="s">
        <v>606</v>
      </c>
      <c r="G2" s="108">
        <v>90</v>
      </c>
      <c r="H2" s="108">
        <v>9.1</v>
      </c>
      <c r="I2" s="108">
        <v>0.9</v>
      </c>
      <c r="M2" s="115">
        <v>100041</v>
      </c>
      <c r="N2" s="116" t="s">
        <v>648</v>
      </c>
      <c r="O2" s="116">
        <v>19</v>
      </c>
      <c r="R2" s="108">
        <v>100001</v>
      </c>
      <c r="S2" s="108">
        <v>0</v>
      </c>
      <c r="U2" s="108">
        <v>100001</v>
      </c>
      <c r="V2" s="108">
        <v>1</v>
      </c>
      <c r="Y2" s="108" t="s">
        <v>606</v>
      </c>
      <c r="Z2" s="108">
        <v>80</v>
      </c>
      <c r="AA2" s="108">
        <v>10</v>
      </c>
      <c r="AB2" s="108">
        <v>9</v>
      </c>
      <c r="AC2" s="121">
        <v>1</v>
      </c>
      <c r="AE2" s="108">
        <v>100001</v>
      </c>
      <c r="AF2" s="108">
        <v>5</v>
      </c>
      <c r="AI2" s="108">
        <v>100001</v>
      </c>
      <c r="AJ2" s="108" t="s">
        <v>663</v>
      </c>
      <c r="AK2" s="108">
        <v>0</v>
      </c>
      <c r="AM2" s="108">
        <v>100001</v>
      </c>
    </row>
    <row r="3" spans="1:39" x14ac:dyDescent="0.3">
      <c r="A3" s="108">
        <v>100002</v>
      </c>
      <c r="B3" s="108" t="s">
        <v>663</v>
      </c>
      <c r="C3" s="108">
        <v>1</v>
      </c>
      <c r="F3" s="108" t="s">
        <v>607</v>
      </c>
      <c r="G3" s="108">
        <f>COUNTIF(C:C,2)</f>
        <v>20</v>
      </c>
      <c r="H3" s="108">
        <f>COUNTIF(C:C,4)</f>
        <v>47</v>
      </c>
      <c r="I3" s="108">
        <f>COUNTIF(C:C,6)</f>
        <v>7</v>
      </c>
      <c r="M3" s="115">
        <v>100043</v>
      </c>
      <c r="N3" s="116" t="s">
        <v>648</v>
      </c>
      <c r="O3" s="116">
        <v>19</v>
      </c>
      <c r="R3" s="108">
        <v>100003</v>
      </c>
      <c r="S3" s="108">
        <v>0</v>
      </c>
      <c r="U3" s="108">
        <v>100003</v>
      </c>
      <c r="V3" s="108">
        <v>1</v>
      </c>
      <c r="Y3" s="108" t="s">
        <v>607</v>
      </c>
      <c r="Z3" s="108">
        <f>COUNTIF(V:V,0)</f>
        <v>70</v>
      </c>
      <c r="AA3" s="108">
        <f>COUNTIF(V:V,1)</f>
        <v>183</v>
      </c>
      <c r="AB3" s="108">
        <f>COUNTIF(V:V,2)</f>
        <v>77</v>
      </c>
      <c r="AC3" s="108">
        <f>COUNTIF(V:V,3)</f>
        <v>77</v>
      </c>
      <c r="AE3" s="108">
        <v>100003</v>
      </c>
      <c r="AF3" s="108">
        <v>5</v>
      </c>
      <c r="AI3" s="108">
        <v>100003</v>
      </c>
      <c r="AJ3" s="108" t="s">
        <v>663</v>
      </c>
      <c r="AK3" s="108">
        <v>0</v>
      </c>
      <c r="AM3" s="108">
        <v>100003</v>
      </c>
    </row>
    <row r="4" spans="1:39" x14ac:dyDescent="0.3">
      <c r="A4" s="108">
        <v>100003</v>
      </c>
      <c r="B4" s="108" t="s">
        <v>663</v>
      </c>
      <c r="C4" s="108">
        <v>0</v>
      </c>
      <c r="F4" s="118" t="s">
        <v>609</v>
      </c>
      <c r="G4" s="118">
        <f>INT((G2/G3)*100)</f>
        <v>450</v>
      </c>
      <c r="H4" s="118">
        <f>INT((H2/H3)*100)</f>
        <v>19</v>
      </c>
      <c r="I4" s="118">
        <f>INT((I2/I3)*100)</f>
        <v>12</v>
      </c>
      <c r="M4" s="115">
        <v>100045</v>
      </c>
      <c r="N4" s="116" t="s">
        <v>648</v>
      </c>
      <c r="O4" s="116">
        <v>19</v>
      </c>
      <c r="R4" s="108">
        <v>100005</v>
      </c>
      <c r="S4" s="108">
        <v>0</v>
      </c>
      <c r="U4" s="108">
        <v>100005</v>
      </c>
      <c r="V4" s="108">
        <v>1</v>
      </c>
      <c r="Y4" s="118" t="s">
        <v>609</v>
      </c>
      <c r="Z4" s="118">
        <f>INT((Z2/Z3)*100)</f>
        <v>114</v>
      </c>
      <c r="AA4" s="118">
        <f t="shared" ref="AA4:AC4" si="0">INT((AA2/AA3)*100)</f>
        <v>5</v>
      </c>
      <c r="AB4" s="118">
        <f t="shared" si="0"/>
        <v>11</v>
      </c>
      <c r="AC4" s="118">
        <f t="shared" si="0"/>
        <v>1</v>
      </c>
      <c r="AE4" s="108">
        <v>100005</v>
      </c>
      <c r="AF4" s="108">
        <v>5</v>
      </c>
      <c r="AI4" s="108">
        <v>100005</v>
      </c>
      <c r="AJ4" s="108" t="s">
        <v>663</v>
      </c>
      <c r="AK4" s="108">
        <v>0</v>
      </c>
      <c r="AM4" s="108">
        <v>100005</v>
      </c>
    </row>
    <row r="5" spans="1:39" x14ac:dyDescent="0.3">
      <c r="A5" s="108">
        <v>100004</v>
      </c>
      <c r="B5" s="108" t="s">
        <v>663</v>
      </c>
      <c r="C5" s="108">
        <v>1</v>
      </c>
      <c r="M5" s="115">
        <v>100047</v>
      </c>
      <c r="N5" s="116" t="s">
        <v>648</v>
      </c>
      <c r="O5" s="116">
        <v>19</v>
      </c>
      <c r="R5" s="108">
        <v>100007</v>
      </c>
      <c r="S5" s="108">
        <v>0</v>
      </c>
      <c r="U5" s="108">
        <v>100007</v>
      </c>
      <c r="V5" s="108">
        <v>1</v>
      </c>
      <c r="AE5" s="108">
        <v>100007</v>
      </c>
      <c r="AF5" s="108">
        <v>5</v>
      </c>
      <c r="AI5" s="108">
        <v>100007</v>
      </c>
      <c r="AJ5" s="108" t="s">
        <v>663</v>
      </c>
      <c r="AK5" s="108">
        <v>0</v>
      </c>
      <c r="AM5" s="108">
        <v>100007</v>
      </c>
    </row>
    <row r="6" spans="1:39" x14ac:dyDescent="0.3">
      <c r="A6" s="108">
        <v>100005</v>
      </c>
      <c r="B6" s="108" t="s">
        <v>663</v>
      </c>
      <c r="C6" s="108">
        <v>0</v>
      </c>
      <c r="M6" s="115">
        <v>100049</v>
      </c>
      <c r="N6" s="116" t="s">
        <v>648</v>
      </c>
      <c r="O6" s="116">
        <v>19</v>
      </c>
      <c r="R6" s="108">
        <v>100009</v>
      </c>
      <c r="S6" s="108">
        <v>0</v>
      </c>
      <c r="U6" s="108">
        <v>100009</v>
      </c>
      <c r="V6" s="108">
        <v>1</v>
      </c>
      <c r="AE6" s="108">
        <v>100009</v>
      </c>
      <c r="AF6" s="108">
        <v>5</v>
      </c>
      <c r="AI6" s="108">
        <v>100009</v>
      </c>
      <c r="AJ6" s="108" t="s">
        <v>663</v>
      </c>
      <c r="AK6" s="108">
        <v>0</v>
      </c>
      <c r="AM6" s="108">
        <v>100009</v>
      </c>
    </row>
    <row r="7" spans="1:39" x14ac:dyDescent="0.3">
      <c r="A7" s="108">
        <v>100006</v>
      </c>
      <c r="B7" s="108" t="s">
        <v>663</v>
      </c>
      <c r="C7" s="108">
        <v>1</v>
      </c>
      <c r="M7" s="115">
        <v>100051</v>
      </c>
      <c r="N7" s="116" t="s">
        <v>648</v>
      </c>
      <c r="O7" s="116">
        <v>19</v>
      </c>
      <c r="R7" s="108">
        <v>100011</v>
      </c>
      <c r="S7" s="108">
        <v>0</v>
      </c>
      <c r="U7" s="108">
        <v>100011</v>
      </c>
      <c r="V7" s="108">
        <v>1</v>
      </c>
      <c r="AE7" s="108">
        <v>100011</v>
      </c>
      <c r="AF7" s="108">
        <v>5</v>
      </c>
      <c r="AI7" s="108">
        <v>100011</v>
      </c>
      <c r="AJ7" s="108" t="s">
        <v>663</v>
      </c>
      <c r="AK7" s="108">
        <v>0</v>
      </c>
      <c r="AM7" s="108">
        <v>100011</v>
      </c>
    </row>
    <row r="8" spans="1:39" x14ac:dyDescent="0.3">
      <c r="A8" s="108">
        <v>100007</v>
      </c>
      <c r="B8" s="108" t="s">
        <v>663</v>
      </c>
      <c r="C8" s="108">
        <v>0</v>
      </c>
      <c r="M8" s="115">
        <v>100053</v>
      </c>
      <c r="N8" s="116" t="s">
        <v>648</v>
      </c>
      <c r="O8" s="108">
        <v>19</v>
      </c>
      <c r="R8" s="108">
        <v>100013</v>
      </c>
      <c r="S8" s="108">
        <v>0</v>
      </c>
      <c r="U8" s="108">
        <v>100013</v>
      </c>
      <c r="V8" s="108">
        <v>1</v>
      </c>
      <c r="AE8" s="108">
        <v>100013</v>
      </c>
      <c r="AF8" s="108">
        <v>5</v>
      </c>
      <c r="AI8" s="108">
        <v>100013</v>
      </c>
      <c r="AJ8" s="108" t="s">
        <v>663</v>
      </c>
      <c r="AK8" s="108">
        <v>0</v>
      </c>
      <c r="AM8" s="108">
        <v>100013</v>
      </c>
    </row>
    <row r="9" spans="1:39" x14ac:dyDescent="0.3">
      <c r="A9" s="108">
        <v>100008</v>
      </c>
      <c r="B9" s="108" t="s">
        <v>663</v>
      </c>
      <c r="C9" s="108">
        <v>1</v>
      </c>
      <c r="M9" s="115">
        <v>100055</v>
      </c>
      <c r="N9" s="116" t="s">
        <v>648</v>
      </c>
      <c r="O9" s="108">
        <v>19</v>
      </c>
      <c r="R9" s="108">
        <v>100015</v>
      </c>
      <c r="S9" s="108">
        <v>0</v>
      </c>
      <c r="U9" s="108">
        <v>100015</v>
      </c>
      <c r="V9" s="108">
        <v>1</v>
      </c>
      <c r="AE9" s="108">
        <v>100015</v>
      </c>
      <c r="AF9" s="108">
        <v>5</v>
      </c>
      <c r="AI9" s="108">
        <v>100015</v>
      </c>
      <c r="AJ9" s="108" t="s">
        <v>663</v>
      </c>
      <c r="AK9" s="108">
        <v>0</v>
      </c>
      <c r="AM9" s="108">
        <v>100015</v>
      </c>
    </row>
    <row r="10" spans="1:39" x14ac:dyDescent="0.3">
      <c r="A10" s="108">
        <v>100009</v>
      </c>
      <c r="B10" s="108" t="s">
        <v>663</v>
      </c>
      <c r="C10" s="108">
        <v>0</v>
      </c>
      <c r="M10" s="115">
        <v>100057</v>
      </c>
      <c r="N10" s="116" t="s">
        <v>648</v>
      </c>
      <c r="O10" s="108">
        <v>450</v>
      </c>
      <c r="R10" s="108">
        <v>100017</v>
      </c>
      <c r="S10" s="108">
        <v>0</v>
      </c>
      <c r="U10" s="108">
        <v>100017</v>
      </c>
      <c r="V10" s="108">
        <v>1</v>
      </c>
      <c r="AE10" s="108">
        <v>100017</v>
      </c>
      <c r="AF10" s="108">
        <v>5</v>
      </c>
      <c r="AI10" s="108">
        <v>100017</v>
      </c>
      <c r="AJ10" s="108" t="s">
        <v>663</v>
      </c>
      <c r="AK10" s="108">
        <v>0</v>
      </c>
      <c r="AM10" s="108">
        <v>100017</v>
      </c>
    </row>
    <row r="11" spans="1:39" x14ac:dyDescent="0.3">
      <c r="A11" s="108">
        <v>100010</v>
      </c>
      <c r="B11" s="108" t="s">
        <v>663</v>
      </c>
      <c r="C11" s="108">
        <v>1</v>
      </c>
      <c r="M11" s="115">
        <v>100059</v>
      </c>
      <c r="N11" s="116" t="s">
        <v>648</v>
      </c>
      <c r="O11" s="108">
        <v>19</v>
      </c>
      <c r="R11" s="108">
        <v>100019</v>
      </c>
      <c r="S11" s="108">
        <v>0</v>
      </c>
      <c r="U11" s="108">
        <v>100019</v>
      </c>
      <c r="V11" s="108">
        <v>1</v>
      </c>
      <c r="AE11" s="108">
        <v>100019</v>
      </c>
      <c r="AF11" s="108">
        <v>5</v>
      </c>
      <c r="AI11" s="108">
        <v>100019</v>
      </c>
      <c r="AJ11" s="108" t="s">
        <v>663</v>
      </c>
      <c r="AK11" s="108">
        <v>0</v>
      </c>
      <c r="AM11" s="108">
        <v>100019</v>
      </c>
    </row>
    <row r="12" spans="1:39" x14ac:dyDescent="0.3">
      <c r="A12" s="108">
        <v>100011</v>
      </c>
      <c r="B12" s="108" t="s">
        <v>663</v>
      </c>
      <c r="C12" s="108">
        <v>0</v>
      </c>
      <c r="M12" s="115">
        <v>100061</v>
      </c>
      <c r="N12" s="116" t="s">
        <v>648</v>
      </c>
      <c r="O12" s="108">
        <v>450</v>
      </c>
      <c r="R12" s="108">
        <v>100021</v>
      </c>
      <c r="S12" s="108">
        <v>0</v>
      </c>
      <c r="U12" s="108">
        <v>100021</v>
      </c>
      <c r="V12" s="108">
        <v>1</v>
      </c>
      <c r="AE12" s="108">
        <v>100021</v>
      </c>
      <c r="AF12" s="108">
        <v>5</v>
      </c>
      <c r="AI12" s="108">
        <v>100021</v>
      </c>
      <c r="AJ12" s="108" t="s">
        <v>663</v>
      </c>
      <c r="AK12" s="108">
        <v>0</v>
      </c>
      <c r="AM12" s="108">
        <v>100021</v>
      </c>
    </row>
    <row r="13" spans="1:39" x14ac:dyDescent="0.3">
      <c r="A13" s="108">
        <v>100012</v>
      </c>
      <c r="B13" s="108" t="s">
        <v>663</v>
      </c>
      <c r="C13" s="113">
        <v>1</v>
      </c>
      <c r="M13" s="115">
        <v>100063</v>
      </c>
      <c r="N13" s="116" t="s">
        <v>648</v>
      </c>
      <c r="O13" s="108">
        <v>450</v>
      </c>
      <c r="R13" s="108">
        <v>100023</v>
      </c>
      <c r="S13" s="108">
        <v>0</v>
      </c>
      <c r="U13" s="108">
        <v>100023</v>
      </c>
      <c r="V13" s="108">
        <v>1</v>
      </c>
      <c r="AE13" s="108">
        <v>100023</v>
      </c>
      <c r="AF13" s="108">
        <v>5</v>
      </c>
      <c r="AI13" s="108">
        <v>100023</v>
      </c>
      <c r="AJ13" s="108" t="s">
        <v>648</v>
      </c>
      <c r="AK13" s="141">
        <v>0</v>
      </c>
      <c r="AM13" s="108">
        <v>100023</v>
      </c>
    </row>
    <row r="14" spans="1:39" x14ac:dyDescent="0.3">
      <c r="A14" s="108">
        <v>100013</v>
      </c>
      <c r="B14" s="108" t="s">
        <v>663</v>
      </c>
      <c r="C14" s="108">
        <v>0</v>
      </c>
      <c r="M14" s="115">
        <v>100065</v>
      </c>
      <c r="N14" s="116" t="s">
        <v>648</v>
      </c>
      <c r="O14" s="108">
        <v>450</v>
      </c>
      <c r="R14" s="108">
        <v>100025</v>
      </c>
      <c r="S14" s="108">
        <v>0</v>
      </c>
      <c r="U14" s="108">
        <v>100025</v>
      </c>
      <c r="V14" s="108">
        <v>1</v>
      </c>
      <c r="AE14" s="108">
        <v>100025</v>
      </c>
      <c r="AF14" s="108">
        <v>5</v>
      </c>
      <c r="AI14" s="108">
        <v>100025</v>
      </c>
      <c r="AJ14" s="108" t="s">
        <v>648</v>
      </c>
      <c r="AK14" s="108">
        <v>0</v>
      </c>
      <c r="AM14" s="108">
        <v>100025</v>
      </c>
    </row>
    <row r="15" spans="1:39" x14ac:dyDescent="0.3">
      <c r="A15" s="108">
        <v>100014</v>
      </c>
      <c r="B15" s="108" t="s">
        <v>663</v>
      </c>
      <c r="C15" s="108">
        <v>1</v>
      </c>
      <c r="M15" s="115">
        <v>100067</v>
      </c>
      <c r="N15" s="116" t="s">
        <v>648</v>
      </c>
      <c r="O15" s="108">
        <v>450</v>
      </c>
      <c r="R15" s="114">
        <v>100027</v>
      </c>
      <c r="S15" s="108">
        <v>0</v>
      </c>
      <c r="U15" s="114">
        <v>100027</v>
      </c>
      <c r="V15" s="108">
        <v>1</v>
      </c>
      <c r="AE15" s="114">
        <v>100027</v>
      </c>
      <c r="AF15" s="108">
        <v>5</v>
      </c>
      <c r="AI15" s="114">
        <v>100027</v>
      </c>
      <c r="AJ15" s="108" t="s">
        <v>648</v>
      </c>
      <c r="AK15" s="108">
        <v>0</v>
      </c>
      <c r="AM15" s="114">
        <v>100027</v>
      </c>
    </row>
    <row r="16" spans="1:39" x14ac:dyDescent="0.3">
      <c r="A16" s="108">
        <v>100015</v>
      </c>
      <c r="B16" s="108" t="s">
        <v>663</v>
      </c>
      <c r="C16" s="108">
        <v>0</v>
      </c>
      <c r="M16" s="115">
        <v>100069</v>
      </c>
      <c r="N16" s="116" t="s">
        <v>648</v>
      </c>
      <c r="O16" s="108">
        <v>450</v>
      </c>
      <c r="R16" s="114">
        <v>100029</v>
      </c>
      <c r="S16" s="108">
        <v>0</v>
      </c>
      <c r="U16" s="114">
        <v>100029</v>
      </c>
      <c r="V16" s="108">
        <v>1</v>
      </c>
      <c r="AE16" s="114">
        <v>100029</v>
      </c>
      <c r="AF16" s="108">
        <v>5</v>
      </c>
      <c r="AI16" s="114">
        <v>100029</v>
      </c>
      <c r="AJ16" s="108" t="s">
        <v>648</v>
      </c>
      <c r="AK16" s="108">
        <v>0</v>
      </c>
      <c r="AM16" s="114">
        <v>100029</v>
      </c>
    </row>
    <row r="17" spans="1:39" x14ac:dyDescent="0.3">
      <c r="A17" s="108">
        <v>100016</v>
      </c>
      <c r="B17" s="108" t="s">
        <v>663</v>
      </c>
      <c r="C17" s="108">
        <v>1</v>
      </c>
      <c r="M17" s="115">
        <v>100071</v>
      </c>
      <c r="N17" s="116" t="s">
        <v>648</v>
      </c>
      <c r="O17" s="108">
        <v>450</v>
      </c>
      <c r="R17" s="114">
        <v>100031</v>
      </c>
      <c r="S17" s="108">
        <v>0</v>
      </c>
      <c r="U17" s="114">
        <v>100031</v>
      </c>
      <c r="V17" s="108">
        <v>1</v>
      </c>
      <c r="AE17" s="114">
        <v>100031</v>
      </c>
      <c r="AF17" s="108">
        <v>5</v>
      </c>
      <c r="AI17" s="114">
        <v>100031</v>
      </c>
      <c r="AJ17" s="108" t="s">
        <v>648</v>
      </c>
      <c r="AK17" s="108">
        <v>0</v>
      </c>
      <c r="AM17" s="114">
        <v>100031</v>
      </c>
    </row>
    <row r="18" spans="1:39" x14ac:dyDescent="0.3">
      <c r="A18" s="108">
        <v>100017</v>
      </c>
      <c r="B18" s="108" t="s">
        <v>663</v>
      </c>
      <c r="C18" s="108">
        <v>0</v>
      </c>
      <c r="M18" s="115">
        <v>100073</v>
      </c>
      <c r="N18" s="116" t="s">
        <v>648</v>
      </c>
      <c r="O18" s="108">
        <v>450</v>
      </c>
      <c r="R18" s="115">
        <v>100033</v>
      </c>
      <c r="S18" s="116">
        <v>0</v>
      </c>
      <c r="U18" s="115">
        <v>100033</v>
      </c>
      <c r="V18" s="116">
        <v>1</v>
      </c>
      <c r="AE18" s="115">
        <v>100033</v>
      </c>
      <c r="AF18" s="116">
        <v>5</v>
      </c>
      <c r="AI18" s="114">
        <v>100033</v>
      </c>
      <c r="AJ18" s="108" t="s">
        <v>648</v>
      </c>
      <c r="AK18" s="108">
        <v>0</v>
      </c>
      <c r="AM18" s="114">
        <v>100033</v>
      </c>
    </row>
    <row r="19" spans="1:39" x14ac:dyDescent="0.3">
      <c r="A19" s="108">
        <v>100018</v>
      </c>
      <c r="B19" s="108" t="s">
        <v>663</v>
      </c>
      <c r="C19" s="108">
        <v>1</v>
      </c>
      <c r="M19" s="114">
        <v>100075</v>
      </c>
      <c r="N19" s="116" t="s">
        <v>648</v>
      </c>
      <c r="O19" s="108">
        <v>19</v>
      </c>
      <c r="R19" s="115">
        <v>100037</v>
      </c>
      <c r="S19" s="116">
        <v>0</v>
      </c>
      <c r="U19" s="115">
        <v>100037</v>
      </c>
      <c r="V19" s="116">
        <v>1</v>
      </c>
      <c r="AE19" s="115">
        <v>100037</v>
      </c>
      <c r="AF19" s="116">
        <v>5</v>
      </c>
      <c r="AI19" s="114">
        <v>100035</v>
      </c>
      <c r="AJ19" s="108" t="s">
        <v>648</v>
      </c>
      <c r="AK19" s="108">
        <v>0</v>
      </c>
      <c r="AM19" s="114">
        <v>100035</v>
      </c>
    </row>
    <row r="20" spans="1:39" x14ac:dyDescent="0.3">
      <c r="A20" s="108">
        <v>100019</v>
      </c>
      <c r="B20" s="108" t="s">
        <v>663</v>
      </c>
      <c r="C20" s="108">
        <v>0</v>
      </c>
      <c r="M20" s="114">
        <v>100077</v>
      </c>
      <c r="N20" s="116" t="s">
        <v>648</v>
      </c>
      <c r="O20" s="108">
        <v>450</v>
      </c>
      <c r="R20" s="115">
        <v>100039</v>
      </c>
      <c r="S20" s="116">
        <v>0</v>
      </c>
      <c r="U20" s="115">
        <v>100039</v>
      </c>
      <c r="V20" s="116">
        <v>1</v>
      </c>
      <c r="AE20" s="115">
        <v>100039</v>
      </c>
      <c r="AF20" s="116">
        <v>5</v>
      </c>
      <c r="AI20" s="114">
        <v>100037</v>
      </c>
      <c r="AJ20" s="108" t="s">
        <v>648</v>
      </c>
      <c r="AK20" s="108">
        <v>0</v>
      </c>
      <c r="AM20" s="114">
        <v>100037</v>
      </c>
    </row>
    <row r="21" spans="1:39" x14ac:dyDescent="0.3">
      <c r="A21" s="108">
        <v>100020</v>
      </c>
      <c r="B21" s="108" t="s">
        <v>663</v>
      </c>
      <c r="C21" s="108">
        <v>1</v>
      </c>
      <c r="M21" s="114">
        <v>100079</v>
      </c>
      <c r="N21" s="116" t="s">
        <v>648</v>
      </c>
      <c r="O21" s="108">
        <v>450</v>
      </c>
      <c r="R21" s="115">
        <v>100040</v>
      </c>
      <c r="S21" s="116">
        <v>0</v>
      </c>
      <c r="U21" s="115">
        <v>100040</v>
      </c>
      <c r="V21" s="116">
        <v>1</v>
      </c>
      <c r="AE21" s="115">
        <v>100040</v>
      </c>
      <c r="AF21" s="116">
        <v>5</v>
      </c>
      <c r="AI21" s="114">
        <v>100039</v>
      </c>
      <c r="AJ21" s="108" t="s">
        <v>648</v>
      </c>
      <c r="AK21" s="108">
        <v>0</v>
      </c>
      <c r="AM21" s="114">
        <v>100039</v>
      </c>
    </row>
    <row r="22" spans="1:39" x14ac:dyDescent="0.3">
      <c r="A22" s="108">
        <v>100021</v>
      </c>
      <c r="B22" s="108" t="s">
        <v>663</v>
      </c>
      <c r="C22" s="108">
        <v>0</v>
      </c>
      <c r="M22" s="114">
        <v>100081</v>
      </c>
      <c r="N22" s="116" t="s">
        <v>648</v>
      </c>
      <c r="O22" s="108">
        <v>450</v>
      </c>
      <c r="R22" s="115">
        <v>100093</v>
      </c>
      <c r="S22" s="116">
        <v>0</v>
      </c>
      <c r="U22" s="114">
        <v>100093</v>
      </c>
      <c r="V22" s="108">
        <v>1</v>
      </c>
      <c r="AE22" s="114">
        <v>100093</v>
      </c>
      <c r="AF22" s="108">
        <v>5</v>
      </c>
      <c r="AI22" s="114">
        <v>100089</v>
      </c>
      <c r="AJ22" s="108" t="s">
        <v>648</v>
      </c>
      <c r="AK22" s="108">
        <v>0</v>
      </c>
      <c r="AM22" s="114">
        <v>100089</v>
      </c>
    </row>
    <row r="23" spans="1:39" ht="17.25" thickBot="1" x14ac:dyDescent="0.35">
      <c r="A23" s="108">
        <v>100022</v>
      </c>
      <c r="B23" s="108" t="s">
        <v>663</v>
      </c>
      <c r="C23" s="108">
        <v>1</v>
      </c>
      <c r="M23" s="114">
        <v>100083</v>
      </c>
      <c r="N23" s="116" t="s">
        <v>648</v>
      </c>
      <c r="O23" s="108">
        <v>450</v>
      </c>
      <c r="R23" s="115">
        <v>100095</v>
      </c>
      <c r="S23" s="116">
        <v>0</v>
      </c>
      <c r="U23" s="114">
        <v>100095</v>
      </c>
      <c r="V23" s="108">
        <v>1</v>
      </c>
      <c r="AE23" s="114">
        <v>100095</v>
      </c>
      <c r="AF23" s="108">
        <v>5</v>
      </c>
      <c r="AI23" s="114">
        <v>100093</v>
      </c>
      <c r="AJ23" s="108" t="s">
        <v>648</v>
      </c>
      <c r="AK23" s="108">
        <v>0</v>
      </c>
      <c r="AM23" s="114">
        <v>100093</v>
      </c>
    </row>
    <row r="24" spans="1:39" x14ac:dyDescent="0.3">
      <c r="A24" s="108">
        <v>100023</v>
      </c>
      <c r="B24" s="116" t="s">
        <v>648</v>
      </c>
      <c r="C24" s="108">
        <v>0</v>
      </c>
      <c r="M24" s="114">
        <v>100085</v>
      </c>
      <c r="N24" s="116" t="s">
        <v>648</v>
      </c>
      <c r="O24" s="108">
        <v>450</v>
      </c>
      <c r="R24" s="115">
        <v>101001</v>
      </c>
      <c r="S24" s="115">
        <v>0</v>
      </c>
      <c r="U24" s="119">
        <v>101001</v>
      </c>
      <c r="V24" s="119">
        <v>1</v>
      </c>
      <c r="AE24" s="119">
        <v>101001</v>
      </c>
      <c r="AF24" s="119">
        <v>5</v>
      </c>
      <c r="AI24" s="114">
        <v>100095</v>
      </c>
      <c r="AJ24" s="116" t="s">
        <v>648</v>
      </c>
      <c r="AK24" s="108">
        <v>0</v>
      </c>
      <c r="AM24" s="114">
        <v>100095</v>
      </c>
    </row>
    <row r="25" spans="1:39" x14ac:dyDescent="0.3">
      <c r="A25" s="108">
        <v>100024</v>
      </c>
      <c r="B25" s="116" t="s">
        <v>648</v>
      </c>
      <c r="C25" s="113">
        <v>1</v>
      </c>
      <c r="M25" s="114">
        <v>100113</v>
      </c>
      <c r="N25" s="116" t="s">
        <v>648</v>
      </c>
      <c r="O25" s="108">
        <v>19</v>
      </c>
      <c r="R25" s="115">
        <v>101002</v>
      </c>
      <c r="S25" s="115">
        <v>0</v>
      </c>
      <c r="U25" s="114">
        <v>101002</v>
      </c>
      <c r="V25" s="114">
        <v>1</v>
      </c>
      <c r="AE25" s="114">
        <v>101002</v>
      </c>
      <c r="AF25" s="114">
        <v>5</v>
      </c>
      <c r="AI25" s="114">
        <v>101001</v>
      </c>
      <c r="AJ25" s="115" t="s">
        <v>649</v>
      </c>
      <c r="AK25" s="113">
        <v>0</v>
      </c>
      <c r="AM25" s="114">
        <v>101001</v>
      </c>
    </row>
    <row r="26" spans="1:39" x14ac:dyDescent="0.3">
      <c r="A26" s="108">
        <v>100025</v>
      </c>
      <c r="B26" s="116" t="s">
        <v>648</v>
      </c>
      <c r="C26" s="108">
        <v>0</v>
      </c>
      <c r="M26" s="114">
        <v>100115</v>
      </c>
      <c r="N26" s="116" t="s">
        <v>648</v>
      </c>
      <c r="O26" s="108">
        <v>19</v>
      </c>
      <c r="R26" s="115">
        <v>101003</v>
      </c>
      <c r="S26" s="115">
        <v>0</v>
      </c>
      <c r="U26" s="114">
        <v>101003</v>
      </c>
      <c r="V26" s="114">
        <v>1</v>
      </c>
      <c r="AE26" s="114">
        <v>101003</v>
      </c>
      <c r="AF26" s="114">
        <v>5</v>
      </c>
      <c r="AI26" s="114">
        <v>101002</v>
      </c>
      <c r="AJ26" s="116" t="s">
        <v>650</v>
      </c>
      <c r="AK26" s="114">
        <v>0</v>
      </c>
      <c r="AM26" s="114">
        <v>101002</v>
      </c>
    </row>
    <row r="27" spans="1:39" x14ac:dyDescent="0.3">
      <c r="A27" s="108">
        <v>100026</v>
      </c>
      <c r="B27" s="116" t="s">
        <v>648</v>
      </c>
      <c r="C27" s="108">
        <v>1</v>
      </c>
      <c r="M27" s="114">
        <v>100117</v>
      </c>
      <c r="N27" s="116" t="s">
        <v>648</v>
      </c>
      <c r="O27" s="108">
        <v>19</v>
      </c>
      <c r="R27" s="115">
        <v>101004</v>
      </c>
      <c r="S27" s="114">
        <v>0</v>
      </c>
      <c r="U27" s="114">
        <v>101004</v>
      </c>
      <c r="V27" s="114">
        <v>1</v>
      </c>
      <c r="AE27" s="114">
        <v>101004</v>
      </c>
      <c r="AF27" s="114">
        <v>5</v>
      </c>
      <c r="AI27" s="114">
        <v>101003</v>
      </c>
      <c r="AJ27" s="116" t="s">
        <v>650</v>
      </c>
      <c r="AK27" s="114">
        <v>0</v>
      </c>
      <c r="AM27" s="114">
        <v>101003</v>
      </c>
    </row>
    <row r="28" spans="1:39" x14ac:dyDescent="0.3">
      <c r="A28" s="114">
        <v>100027</v>
      </c>
      <c r="B28" s="116" t="s">
        <v>648</v>
      </c>
      <c r="C28" s="108">
        <v>0</v>
      </c>
      <c r="M28" s="114">
        <v>100119</v>
      </c>
      <c r="N28" s="116" t="s">
        <v>648</v>
      </c>
      <c r="O28" s="108">
        <v>19</v>
      </c>
      <c r="R28" s="115">
        <v>101005</v>
      </c>
      <c r="S28" s="114">
        <v>0</v>
      </c>
      <c r="U28" s="114">
        <v>101005</v>
      </c>
      <c r="V28" s="114">
        <v>1</v>
      </c>
      <c r="AE28" s="114">
        <v>101005</v>
      </c>
      <c r="AF28" s="114">
        <v>5</v>
      </c>
      <c r="AI28" s="114">
        <v>101004</v>
      </c>
      <c r="AJ28" s="116" t="s">
        <v>650</v>
      </c>
      <c r="AK28" s="114">
        <v>0</v>
      </c>
      <c r="AM28" s="114">
        <v>101004</v>
      </c>
    </row>
    <row r="29" spans="1:39" x14ac:dyDescent="0.3">
      <c r="A29" s="114">
        <v>100028</v>
      </c>
      <c r="B29" s="116" t="s">
        <v>648</v>
      </c>
      <c r="C29" s="108">
        <v>1</v>
      </c>
      <c r="M29" s="114">
        <v>100121</v>
      </c>
      <c r="N29" s="116" t="s">
        <v>648</v>
      </c>
      <c r="O29" s="108">
        <v>19</v>
      </c>
      <c r="R29" s="115">
        <v>101006</v>
      </c>
      <c r="S29" s="114">
        <v>0</v>
      </c>
      <c r="U29" s="114">
        <v>101006</v>
      </c>
      <c r="V29" s="114">
        <v>1</v>
      </c>
      <c r="AE29" s="114">
        <v>101006</v>
      </c>
      <c r="AF29" s="114">
        <v>5</v>
      </c>
      <c r="AI29" s="114">
        <v>101005</v>
      </c>
      <c r="AJ29" s="116" t="s">
        <v>650</v>
      </c>
      <c r="AK29" s="114">
        <v>0</v>
      </c>
      <c r="AM29" s="114">
        <v>101005</v>
      </c>
    </row>
    <row r="30" spans="1:39" x14ac:dyDescent="0.3">
      <c r="A30" s="114">
        <v>100029</v>
      </c>
      <c r="B30" s="116" t="s">
        <v>648</v>
      </c>
      <c r="C30" s="108">
        <v>0</v>
      </c>
      <c r="M30" s="114">
        <v>100123</v>
      </c>
      <c r="N30" s="116" t="s">
        <v>648</v>
      </c>
      <c r="O30" s="108">
        <v>19</v>
      </c>
      <c r="R30" s="115">
        <v>101007</v>
      </c>
      <c r="S30" s="114">
        <v>0</v>
      </c>
      <c r="U30" s="114">
        <v>101007</v>
      </c>
      <c r="V30" s="114">
        <v>1</v>
      </c>
      <c r="AE30" s="114">
        <v>101007</v>
      </c>
      <c r="AF30" s="114">
        <v>5</v>
      </c>
      <c r="AI30" s="114">
        <v>101006</v>
      </c>
      <c r="AJ30" s="116" t="s">
        <v>650</v>
      </c>
      <c r="AK30" s="114">
        <v>0</v>
      </c>
      <c r="AM30" s="114">
        <v>101006</v>
      </c>
    </row>
    <row r="31" spans="1:39" x14ac:dyDescent="0.3">
      <c r="A31" s="114">
        <v>100030</v>
      </c>
      <c r="B31" s="116" t="s">
        <v>648</v>
      </c>
      <c r="C31" s="108">
        <v>1</v>
      </c>
      <c r="M31" s="114">
        <v>100125</v>
      </c>
      <c r="N31" s="116" t="s">
        <v>648</v>
      </c>
      <c r="O31" s="108">
        <v>450</v>
      </c>
      <c r="R31" s="115">
        <v>101008</v>
      </c>
      <c r="S31" s="114">
        <v>0</v>
      </c>
      <c r="U31" s="114">
        <v>101008</v>
      </c>
      <c r="V31" s="114">
        <v>1</v>
      </c>
      <c r="AE31" s="114">
        <v>101008</v>
      </c>
      <c r="AF31" s="114">
        <v>5</v>
      </c>
      <c r="AI31" s="114">
        <v>101007</v>
      </c>
      <c r="AJ31" s="116" t="s">
        <v>651</v>
      </c>
      <c r="AK31" s="114">
        <v>0</v>
      </c>
      <c r="AM31" s="114">
        <v>101007</v>
      </c>
    </row>
    <row r="32" spans="1:39" x14ac:dyDescent="0.3">
      <c r="A32" s="114">
        <v>100031</v>
      </c>
      <c r="B32" s="116" t="s">
        <v>648</v>
      </c>
      <c r="C32" s="108">
        <v>0</v>
      </c>
      <c r="M32" s="114">
        <v>100127</v>
      </c>
      <c r="N32" s="116" t="s">
        <v>648</v>
      </c>
      <c r="O32" s="108">
        <v>450</v>
      </c>
      <c r="R32" s="115">
        <v>101009</v>
      </c>
      <c r="S32" s="114">
        <v>0</v>
      </c>
      <c r="U32" s="114">
        <v>101009</v>
      </c>
      <c r="V32" s="114">
        <v>1</v>
      </c>
      <c r="AE32" s="114">
        <v>101009</v>
      </c>
      <c r="AF32" s="114">
        <v>5</v>
      </c>
      <c r="AI32" s="114">
        <v>101008</v>
      </c>
      <c r="AJ32" s="116" t="s">
        <v>651</v>
      </c>
      <c r="AK32" s="114">
        <v>0</v>
      </c>
      <c r="AM32" s="114">
        <v>101008</v>
      </c>
    </row>
    <row r="33" spans="1:39" x14ac:dyDescent="0.3">
      <c r="A33" s="115">
        <v>100032</v>
      </c>
      <c r="B33" s="116" t="s">
        <v>648</v>
      </c>
      <c r="C33" s="116">
        <v>1</v>
      </c>
      <c r="M33" s="114">
        <v>100131</v>
      </c>
      <c r="N33" s="116" t="s">
        <v>648</v>
      </c>
      <c r="O33" s="108">
        <v>450</v>
      </c>
      <c r="R33" s="115">
        <v>101010</v>
      </c>
      <c r="S33" s="114">
        <v>0</v>
      </c>
      <c r="U33" s="114">
        <v>101010</v>
      </c>
      <c r="V33" s="114">
        <v>1</v>
      </c>
      <c r="AE33" s="114">
        <v>101010</v>
      </c>
      <c r="AF33" s="114">
        <v>5</v>
      </c>
      <c r="AI33" s="115">
        <v>101009</v>
      </c>
      <c r="AJ33" s="116" t="s">
        <v>651</v>
      </c>
      <c r="AK33" s="115">
        <v>0</v>
      </c>
      <c r="AM33" s="115">
        <v>101009</v>
      </c>
    </row>
    <row r="34" spans="1:39" x14ac:dyDescent="0.3">
      <c r="A34" s="115">
        <v>100033</v>
      </c>
      <c r="B34" s="116" t="s">
        <v>648</v>
      </c>
      <c r="C34" s="116">
        <v>0</v>
      </c>
      <c r="M34" s="114">
        <v>100133</v>
      </c>
      <c r="N34" s="116" t="s">
        <v>648</v>
      </c>
      <c r="O34" s="108">
        <v>450</v>
      </c>
      <c r="R34" s="115">
        <v>101011</v>
      </c>
      <c r="S34" s="114">
        <v>0</v>
      </c>
      <c r="U34" s="114">
        <v>101011</v>
      </c>
      <c r="V34" s="114">
        <v>1</v>
      </c>
      <c r="AE34" s="114">
        <v>101011</v>
      </c>
      <c r="AF34" s="114">
        <v>5</v>
      </c>
      <c r="AI34" s="115">
        <v>101010</v>
      </c>
      <c r="AJ34" s="116" t="s">
        <v>651</v>
      </c>
      <c r="AK34" s="115">
        <v>0</v>
      </c>
      <c r="AM34" s="115">
        <v>101010</v>
      </c>
    </row>
    <row r="35" spans="1:39" x14ac:dyDescent="0.3">
      <c r="A35" s="115">
        <v>100034</v>
      </c>
      <c r="B35" s="116" t="s">
        <v>648</v>
      </c>
      <c r="C35" s="116">
        <v>1</v>
      </c>
      <c r="M35" s="114">
        <v>100135</v>
      </c>
      <c r="N35" s="116" t="s">
        <v>648</v>
      </c>
      <c r="O35" s="108">
        <v>450</v>
      </c>
      <c r="R35" s="115">
        <v>101012</v>
      </c>
      <c r="S35" s="114">
        <v>0</v>
      </c>
      <c r="U35" s="114">
        <v>101012</v>
      </c>
      <c r="V35" s="114">
        <v>1</v>
      </c>
      <c r="AE35" s="114">
        <v>101012</v>
      </c>
      <c r="AF35" s="114">
        <v>5</v>
      </c>
      <c r="AI35" s="115">
        <v>101011</v>
      </c>
      <c r="AJ35" s="116" t="s">
        <v>651</v>
      </c>
      <c r="AK35" s="115">
        <v>0</v>
      </c>
      <c r="AM35" s="115">
        <v>101011</v>
      </c>
    </row>
    <row r="36" spans="1:39" x14ac:dyDescent="0.3">
      <c r="A36" s="115">
        <v>100035</v>
      </c>
      <c r="B36" s="116" t="s">
        <v>648</v>
      </c>
      <c r="C36" s="116">
        <v>0</v>
      </c>
      <c r="M36" s="114">
        <v>100137</v>
      </c>
      <c r="N36" s="116" t="s">
        <v>648</v>
      </c>
      <c r="O36" s="108">
        <v>450</v>
      </c>
      <c r="R36" s="114">
        <v>101013</v>
      </c>
      <c r="S36" s="114">
        <v>0</v>
      </c>
      <c r="U36" s="114">
        <v>101013</v>
      </c>
      <c r="V36" s="114">
        <v>1</v>
      </c>
      <c r="AE36" s="114">
        <v>101013</v>
      </c>
      <c r="AF36" s="114">
        <v>5</v>
      </c>
      <c r="AI36" s="115">
        <v>101012</v>
      </c>
      <c r="AJ36" s="116" t="s">
        <v>651</v>
      </c>
      <c r="AK36" s="115">
        <v>0</v>
      </c>
      <c r="AM36" s="115">
        <v>101012</v>
      </c>
    </row>
    <row r="37" spans="1:39" x14ac:dyDescent="0.3">
      <c r="A37" s="115">
        <v>100036</v>
      </c>
      <c r="B37" s="116" t="s">
        <v>648</v>
      </c>
      <c r="C37" s="116">
        <v>1</v>
      </c>
      <c r="M37" s="114">
        <v>100139</v>
      </c>
      <c r="N37" s="116" t="s">
        <v>648</v>
      </c>
      <c r="O37" s="108">
        <v>450</v>
      </c>
      <c r="R37" s="114">
        <v>101014</v>
      </c>
      <c r="S37" s="114">
        <v>0</v>
      </c>
      <c r="U37" s="114">
        <v>101014</v>
      </c>
      <c r="V37" s="114">
        <v>1</v>
      </c>
      <c r="AE37" s="114">
        <v>101014</v>
      </c>
      <c r="AF37" s="114">
        <v>5</v>
      </c>
      <c r="AI37" s="115">
        <v>101013</v>
      </c>
      <c r="AJ37" s="116" t="s">
        <v>652</v>
      </c>
      <c r="AK37" s="115">
        <v>0</v>
      </c>
      <c r="AM37" s="115">
        <v>101013</v>
      </c>
    </row>
    <row r="38" spans="1:39" x14ac:dyDescent="0.3">
      <c r="A38" s="115">
        <v>100037</v>
      </c>
      <c r="B38" s="116" t="s">
        <v>648</v>
      </c>
      <c r="C38" s="116">
        <v>0</v>
      </c>
      <c r="M38" s="114">
        <v>100141</v>
      </c>
      <c r="N38" s="116" t="s">
        <v>648</v>
      </c>
      <c r="O38" s="108">
        <v>19</v>
      </c>
      <c r="R38" s="114">
        <v>101015</v>
      </c>
      <c r="S38" s="114">
        <v>0</v>
      </c>
      <c r="U38" s="114">
        <v>101015</v>
      </c>
      <c r="V38" s="114">
        <v>1</v>
      </c>
      <c r="AE38" s="114">
        <v>101015</v>
      </c>
      <c r="AF38" s="114">
        <v>5</v>
      </c>
      <c r="AI38" s="115">
        <v>101014</v>
      </c>
      <c r="AJ38" s="116" t="s">
        <v>653</v>
      </c>
      <c r="AK38" s="115">
        <v>0</v>
      </c>
      <c r="AM38" s="115">
        <v>101014</v>
      </c>
    </row>
    <row r="39" spans="1:39" x14ac:dyDescent="0.3">
      <c r="A39" s="115">
        <v>100038</v>
      </c>
      <c r="B39" s="116" t="s">
        <v>648</v>
      </c>
      <c r="C39" s="116">
        <v>1</v>
      </c>
      <c r="M39" s="114">
        <v>100145</v>
      </c>
      <c r="N39" s="116" t="s">
        <v>648</v>
      </c>
      <c r="O39" s="108">
        <v>19</v>
      </c>
      <c r="R39" s="114">
        <v>101016</v>
      </c>
      <c r="S39" s="114">
        <v>0</v>
      </c>
      <c r="U39" s="114">
        <v>101016</v>
      </c>
      <c r="V39" s="114">
        <v>1</v>
      </c>
      <c r="AE39" s="114">
        <v>101016</v>
      </c>
      <c r="AF39" s="114">
        <v>5</v>
      </c>
      <c r="AI39" s="115">
        <v>101015</v>
      </c>
      <c r="AJ39" s="116" t="s">
        <v>653</v>
      </c>
      <c r="AK39" s="115">
        <v>0</v>
      </c>
      <c r="AM39" s="115">
        <v>101015</v>
      </c>
    </row>
    <row r="40" spans="1:39" x14ac:dyDescent="0.3">
      <c r="A40" s="115">
        <v>100039</v>
      </c>
      <c r="B40" s="116" t="s">
        <v>648</v>
      </c>
      <c r="C40" s="116">
        <v>0</v>
      </c>
      <c r="M40" s="114">
        <v>100147</v>
      </c>
      <c r="N40" s="116" t="s">
        <v>648</v>
      </c>
      <c r="O40" s="108">
        <v>19</v>
      </c>
      <c r="R40" s="114">
        <v>101017</v>
      </c>
      <c r="S40" s="114">
        <v>0</v>
      </c>
      <c r="U40" s="114">
        <v>101017</v>
      </c>
      <c r="V40" s="114">
        <v>1</v>
      </c>
      <c r="AE40" s="114">
        <v>101017</v>
      </c>
      <c r="AF40" s="114">
        <v>5</v>
      </c>
      <c r="AI40" s="115">
        <v>101016</v>
      </c>
      <c r="AJ40" s="116" t="s">
        <v>653</v>
      </c>
      <c r="AK40" s="115">
        <v>0</v>
      </c>
      <c r="AM40" s="115">
        <v>101016</v>
      </c>
    </row>
    <row r="41" spans="1:39" x14ac:dyDescent="0.3">
      <c r="A41" s="115">
        <v>100040</v>
      </c>
      <c r="B41" s="116" t="s">
        <v>648</v>
      </c>
      <c r="C41" s="116">
        <v>1</v>
      </c>
      <c r="M41" s="114">
        <v>100149</v>
      </c>
      <c r="N41" s="116" t="s">
        <v>648</v>
      </c>
      <c r="O41" s="108">
        <v>19</v>
      </c>
      <c r="R41" s="114">
        <v>101018</v>
      </c>
      <c r="S41" s="114">
        <v>0</v>
      </c>
      <c r="U41" s="114">
        <v>101018</v>
      </c>
      <c r="V41" s="114">
        <v>1</v>
      </c>
      <c r="AE41" s="114">
        <v>101018</v>
      </c>
      <c r="AF41" s="114">
        <v>5</v>
      </c>
      <c r="AI41" s="115">
        <v>101017</v>
      </c>
      <c r="AJ41" s="116" t="s">
        <v>611</v>
      </c>
      <c r="AK41" s="115">
        <v>0</v>
      </c>
      <c r="AM41" s="115">
        <v>101017</v>
      </c>
    </row>
    <row r="42" spans="1:39" x14ac:dyDescent="0.3">
      <c r="A42" s="115">
        <v>100041</v>
      </c>
      <c r="B42" s="116" t="s">
        <v>648</v>
      </c>
      <c r="C42" s="116">
        <v>4</v>
      </c>
      <c r="M42" s="114">
        <v>100171</v>
      </c>
      <c r="N42" s="116" t="s">
        <v>648</v>
      </c>
      <c r="O42" s="108">
        <v>19</v>
      </c>
      <c r="R42" s="114">
        <v>101019</v>
      </c>
      <c r="S42" s="114">
        <v>0</v>
      </c>
      <c r="U42" s="114">
        <v>101019</v>
      </c>
      <c r="V42" s="114">
        <v>1</v>
      </c>
      <c r="AE42" s="114">
        <v>101019</v>
      </c>
      <c r="AF42" s="114">
        <v>5</v>
      </c>
      <c r="AI42" s="115">
        <v>101018</v>
      </c>
      <c r="AJ42" s="116" t="s">
        <v>653</v>
      </c>
      <c r="AK42" s="115">
        <v>0</v>
      </c>
      <c r="AM42" s="115">
        <v>101018</v>
      </c>
    </row>
    <row r="43" spans="1:39" x14ac:dyDescent="0.3">
      <c r="A43" s="115">
        <v>100042</v>
      </c>
      <c r="B43" s="116" t="s">
        <v>648</v>
      </c>
      <c r="C43" s="116">
        <v>5</v>
      </c>
      <c r="M43" s="114">
        <v>100173</v>
      </c>
      <c r="N43" s="116" t="s">
        <v>648</v>
      </c>
      <c r="O43" s="108">
        <v>19</v>
      </c>
      <c r="R43" s="114">
        <v>101020</v>
      </c>
      <c r="S43" s="114">
        <v>0</v>
      </c>
      <c r="U43" s="114">
        <v>101020</v>
      </c>
      <c r="V43" s="114">
        <v>1</v>
      </c>
      <c r="AE43" s="114">
        <v>101020</v>
      </c>
      <c r="AF43" s="114">
        <v>5</v>
      </c>
      <c r="AI43" s="115">
        <v>101019</v>
      </c>
      <c r="AJ43" s="116" t="s">
        <v>653</v>
      </c>
      <c r="AK43" s="115">
        <v>0</v>
      </c>
      <c r="AM43" s="115">
        <v>101019</v>
      </c>
    </row>
    <row r="44" spans="1:39" x14ac:dyDescent="0.3">
      <c r="A44" s="115">
        <v>100043</v>
      </c>
      <c r="B44" s="116" t="s">
        <v>648</v>
      </c>
      <c r="C44" s="116">
        <v>4</v>
      </c>
      <c r="M44" s="114">
        <v>100175</v>
      </c>
      <c r="N44" s="116" t="s">
        <v>648</v>
      </c>
      <c r="O44" s="108">
        <v>19</v>
      </c>
      <c r="R44" s="114">
        <v>101021</v>
      </c>
      <c r="S44" s="114">
        <v>0</v>
      </c>
      <c r="U44" s="114">
        <v>101021</v>
      </c>
      <c r="V44" s="114">
        <v>1</v>
      </c>
      <c r="AE44" s="114">
        <v>101021</v>
      </c>
      <c r="AF44" s="114">
        <v>5</v>
      </c>
      <c r="AI44" s="115">
        <v>101020</v>
      </c>
      <c r="AJ44" s="116" t="s">
        <v>612</v>
      </c>
      <c r="AK44" s="115">
        <v>0</v>
      </c>
      <c r="AM44" s="115">
        <v>101020</v>
      </c>
    </row>
    <row r="45" spans="1:39" x14ac:dyDescent="0.3">
      <c r="A45" s="115">
        <v>100044</v>
      </c>
      <c r="B45" s="116" t="s">
        <v>648</v>
      </c>
      <c r="C45" s="116">
        <v>5</v>
      </c>
      <c r="M45" s="114">
        <v>100177</v>
      </c>
      <c r="N45" s="116" t="s">
        <v>648</v>
      </c>
      <c r="O45" s="108">
        <v>19</v>
      </c>
      <c r="R45" s="114">
        <v>101022</v>
      </c>
      <c r="S45" s="114">
        <v>0</v>
      </c>
      <c r="U45" s="114">
        <v>101022</v>
      </c>
      <c r="V45" s="114">
        <v>1</v>
      </c>
      <c r="AE45" s="114">
        <v>101022</v>
      </c>
      <c r="AF45" s="114">
        <v>5</v>
      </c>
      <c r="AI45" s="115">
        <v>101021</v>
      </c>
      <c r="AJ45" s="116" t="s">
        <v>654</v>
      </c>
      <c r="AK45" s="115">
        <v>0</v>
      </c>
      <c r="AM45" s="115">
        <v>101021</v>
      </c>
    </row>
    <row r="46" spans="1:39" x14ac:dyDescent="0.3">
      <c r="A46" s="115">
        <v>100045</v>
      </c>
      <c r="B46" s="116" t="s">
        <v>648</v>
      </c>
      <c r="C46" s="116">
        <v>4</v>
      </c>
      <c r="M46" s="114">
        <v>100181</v>
      </c>
      <c r="N46" s="116" t="s">
        <v>648</v>
      </c>
      <c r="O46" s="108">
        <v>19</v>
      </c>
      <c r="R46" s="114">
        <v>101023</v>
      </c>
      <c r="S46" s="114">
        <v>0</v>
      </c>
      <c r="U46" s="114">
        <v>101023</v>
      </c>
      <c r="V46" s="114">
        <v>1</v>
      </c>
      <c r="AE46" s="114">
        <v>101023</v>
      </c>
      <c r="AF46" s="114">
        <v>5</v>
      </c>
      <c r="AI46" s="115">
        <v>101022</v>
      </c>
      <c r="AJ46" s="116" t="s">
        <v>655</v>
      </c>
      <c r="AK46" s="115">
        <v>0</v>
      </c>
      <c r="AM46" s="115">
        <v>101022</v>
      </c>
    </row>
    <row r="47" spans="1:39" x14ac:dyDescent="0.3">
      <c r="A47" s="115">
        <v>100046</v>
      </c>
      <c r="B47" s="116" t="s">
        <v>648</v>
      </c>
      <c r="C47" s="116">
        <v>5</v>
      </c>
      <c r="M47" s="114">
        <v>100183</v>
      </c>
      <c r="N47" s="116" t="s">
        <v>648</v>
      </c>
      <c r="O47" s="108">
        <v>19</v>
      </c>
      <c r="R47" s="114">
        <v>101024</v>
      </c>
      <c r="S47" s="114">
        <v>0</v>
      </c>
      <c r="U47" s="114">
        <v>101024</v>
      </c>
      <c r="V47" s="114">
        <v>1</v>
      </c>
      <c r="AE47" s="114">
        <v>101024</v>
      </c>
      <c r="AF47" s="114">
        <v>5</v>
      </c>
      <c r="AI47" s="115">
        <v>101023</v>
      </c>
      <c r="AJ47" s="116" t="s">
        <v>656</v>
      </c>
      <c r="AK47" s="115">
        <v>0</v>
      </c>
      <c r="AM47" s="115">
        <v>101023</v>
      </c>
    </row>
    <row r="48" spans="1:39" x14ac:dyDescent="0.3">
      <c r="A48" s="115">
        <v>100047</v>
      </c>
      <c r="B48" s="116" t="s">
        <v>648</v>
      </c>
      <c r="C48" s="116">
        <v>4</v>
      </c>
      <c r="M48" s="114">
        <v>100185</v>
      </c>
      <c r="N48" s="116" t="s">
        <v>648</v>
      </c>
      <c r="O48" s="108">
        <v>19</v>
      </c>
      <c r="R48" s="114">
        <v>101025</v>
      </c>
      <c r="S48" s="114">
        <v>0</v>
      </c>
      <c r="U48" s="114">
        <v>101025</v>
      </c>
      <c r="V48" s="114">
        <v>1</v>
      </c>
      <c r="AE48" s="114">
        <v>101025</v>
      </c>
      <c r="AF48" s="114">
        <v>5</v>
      </c>
      <c r="AI48" s="115">
        <v>101024</v>
      </c>
      <c r="AJ48" s="116" t="s">
        <v>657</v>
      </c>
      <c r="AK48" s="115">
        <v>0</v>
      </c>
      <c r="AM48" s="115">
        <v>101024</v>
      </c>
    </row>
    <row r="49" spans="1:39" x14ac:dyDescent="0.3">
      <c r="A49" s="115">
        <v>100048</v>
      </c>
      <c r="B49" s="116" t="s">
        <v>648</v>
      </c>
      <c r="C49" s="116">
        <v>5</v>
      </c>
      <c r="M49" s="114">
        <v>100187</v>
      </c>
      <c r="N49" s="116" t="s">
        <v>648</v>
      </c>
      <c r="O49" s="108">
        <v>19</v>
      </c>
      <c r="R49" s="114">
        <v>101026</v>
      </c>
      <c r="S49" s="114">
        <v>0</v>
      </c>
      <c r="U49" s="114">
        <v>101026</v>
      </c>
      <c r="V49" s="114">
        <v>1</v>
      </c>
      <c r="AE49" s="114">
        <v>101026</v>
      </c>
      <c r="AF49" s="114">
        <v>5</v>
      </c>
      <c r="AI49" s="115">
        <v>101025</v>
      </c>
      <c r="AJ49" s="116" t="s">
        <v>658</v>
      </c>
      <c r="AK49" s="115">
        <v>0</v>
      </c>
      <c r="AM49" s="115">
        <v>101025</v>
      </c>
    </row>
    <row r="50" spans="1:39" x14ac:dyDescent="0.3">
      <c r="A50" s="115">
        <v>100049</v>
      </c>
      <c r="B50" s="116" t="s">
        <v>648</v>
      </c>
      <c r="C50" s="116">
        <v>4</v>
      </c>
      <c r="M50" s="114">
        <v>100189</v>
      </c>
      <c r="N50" s="116" t="s">
        <v>648</v>
      </c>
      <c r="O50" s="108">
        <v>19</v>
      </c>
      <c r="R50" s="114">
        <v>101027</v>
      </c>
      <c r="S50" s="114">
        <v>0</v>
      </c>
      <c r="U50" s="114">
        <v>101027</v>
      </c>
      <c r="V50" s="114">
        <v>1</v>
      </c>
      <c r="AE50" s="114">
        <v>101027</v>
      </c>
      <c r="AF50" s="114">
        <v>5</v>
      </c>
      <c r="AI50" s="115">
        <v>101026</v>
      </c>
      <c r="AJ50" s="116" t="s">
        <v>659</v>
      </c>
      <c r="AK50" s="115">
        <v>0</v>
      </c>
      <c r="AM50" s="115">
        <v>101026</v>
      </c>
    </row>
    <row r="51" spans="1:39" x14ac:dyDescent="0.3">
      <c r="A51" s="115">
        <v>100050</v>
      </c>
      <c r="B51" s="116" t="s">
        <v>648</v>
      </c>
      <c r="C51" s="116">
        <v>5</v>
      </c>
      <c r="M51" s="114">
        <v>100191</v>
      </c>
      <c r="N51" s="116" t="s">
        <v>648</v>
      </c>
      <c r="O51" s="108">
        <v>19</v>
      </c>
      <c r="R51" s="114">
        <v>101028</v>
      </c>
      <c r="S51" s="114">
        <v>0</v>
      </c>
      <c r="U51" s="114">
        <v>101028</v>
      </c>
      <c r="V51" s="114">
        <v>1</v>
      </c>
      <c r="AE51" s="114">
        <v>101028</v>
      </c>
      <c r="AF51" s="114">
        <v>5</v>
      </c>
      <c r="AI51" s="115">
        <v>101027</v>
      </c>
      <c r="AJ51" s="116" t="s">
        <v>660</v>
      </c>
      <c r="AK51" s="115">
        <v>0</v>
      </c>
      <c r="AM51" s="115">
        <v>101027</v>
      </c>
    </row>
    <row r="52" spans="1:39" x14ac:dyDescent="0.3">
      <c r="A52" s="115">
        <v>100051</v>
      </c>
      <c r="B52" s="116" t="s">
        <v>648</v>
      </c>
      <c r="C52" s="116">
        <v>4</v>
      </c>
      <c r="M52" s="114">
        <v>100193</v>
      </c>
      <c r="N52" s="116" t="s">
        <v>648</v>
      </c>
      <c r="O52" s="108">
        <v>19</v>
      </c>
      <c r="R52" s="114">
        <v>101029</v>
      </c>
      <c r="S52" s="114">
        <v>0</v>
      </c>
      <c r="U52" s="114">
        <v>101029</v>
      </c>
      <c r="V52" s="114">
        <v>1</v>
      </c>
      <c r="AE52" s="114">
        <v>101029</v>
      </c>
      <c r="AF52" s="114">
        <v>5</v>
      </c>
      <c r="AI52" s="115">
        <v>101028</v>
      </c>
      <c r="AJ52" s="116" t="s">
        <v>657</v>
      </c>
      <c r="AK52" s="115">
        <v>0</v>
      </c>
      <c r="AM52" s="115">
        <v>101028</v>
      </c>
    </row>
    <row r="53" spans="1:39" x14ac:dyDescent="0.3">
      <c r="A53" s="115">
        <v>100052</v>
      </c>
      <c r="B53" s="116" t="s">
        <v>648</v>
      </c>
      <c r="C53" s="116">
        <v>5</v>
      </c>
      <c r="M53" s="114">
        <v>100195</v>
      </c>
      <c r="N53" s="116" t="s">
        <v>648</v>
      </c>
      <c r="O53" s="108">
        <v>19</v>
      </c>
      <c r="R53" s="114">
        <v>101030</v>
      </c>
      <c r="S53" s="114">
        <v>0</v>
      </c>
      <c r="U53" s="114">
        <v>101030</v>
      </c>
      <c r="V53" s="114">
        <v>1</v>
      </c>
      <c r="AE53" s="114">
        <v>101030</v>
      </c>
      <c r="AF53" s="114">
        <v>5</v>
      </c>
      <c r="AI53" s="115">
        <v>101029</v>
      </c>
      <c r="AJ53" s="116" t="s">
        <v>658</v>
      </c>
      <c r="AK53" s="115">
        <v>0</v>
      </c>
      <c r="AM53" s="115">
        <v>101029</v>
      </c>
    </row>
    <row r="54" spans="1:39" x14ac:dyDescent="0.3">
      <c r="A54" s="115">
        <v>100053</v>
      </c>
      <c r="B54" s="116" t="s">
        <v>648</v>
      </c>
      <c r="C54" s="108">
        <v>4</v>
      </c>
      <c r="M54" s="114">
        <v>100199</v>
      </c>
      <c r="N54" s="116" t="s">
        <v>648</v>
      </c>
      <c r="O54" s="108">
        <v>19</v>
      </c>
      <c r="R54" s="114">
        <v>101031</v>
      </c>
      <c r="S54" s="114">
        <v>0</v>
      </c>
      <c r="U54" s="114">
        <v>101031</v>
      </c>
      <c r="V54" s="114">
        <v>1</v>
      </c>
      <c r="AE54" s="114">
        <v>101031</v>
      </c>
      <c r="AF54" s="114">
        <v>5</v>
      </c>
      <c r="AI54" s="115">
        <v>101030</v>
      </c>
      <c r="AJ54" s="116" t="s">
        <v>661</v>
      </c>
      <c r="AK54" s="114">
        <v>0</v>
      </c>
      <c r="AM54" s="115">
        <v>101030</v>
      </c>
    </row>
    <row r="55" spans="1:39" x14ac:dyDescent="0.3">
      <c r="A55" s="115">
        <v>100054</v>
      </c>
      <c r="B55" s="116" t="s">
        <v>648</v>
      </c>
      <c r="C55" s="108">
        <v>5</v>
      </c>
      <c r="M55" s="114">
        <v>100201</v>
      </c>
      <c r="N55" s="116" t="s">
        <v>648</v>
      </c>
      <c r="O55" s="108">
        <v>19</v>
      </c>
      <c r="R55" s="114">
        <v>101032</v>
      </c>
      <c r="S55" s="114">
        <v>0</v>
      </c>
      <c r="U55" s="114">
        <v>101032</v>
      </c>
      <c r="V55" s="114">
        <v>1</v>
      </c>
      <c r="AE55" s="114">
        <v>101032</v>
      </c>
      <c r="AF55" s="114">
        <v>5</v>
      </c>
      <c r="AI55" s="115">
        <v>101031</v>
      </c>
      <c r="AJ55" s="116" t="s">
        <v>657</v>
      </c>
      <c r="AK55" s="114">
        <v>0</v>
      </c>
      <c r="AM55" s="115">
        <v>101031</v>
      </c>
    </row>
    <row r="56" spans="1:39" x14ac:dyDescent="0.3">
      <c r="A56" s="115">
        <v>100055</v>
      </c>
      <c r="B56" s="116" t="s">
        <v>648</v>
      </c>
      <c r="C56" s="108">
        <v>4</v>
      </c>
      <c r="M56" s="114">
        <v>100203</v>
      </c>
      <c r="N56" s="116" t="s">
        <v>648</v>
      </c>
      <c r="O56" s="108">
        <v>19</v>
      </c>
      <c r="R56" s="114">
        <v>101033</v>
      </c>
      <c r="S56" s="114">
        <v>0</v>
      </c>
      <c r="U56" s="114">
        <v>101033</v>
      </c>
      <c r="V56" s="114">
        <v>1</v>
      </c>
      <c r="AE56" s="114">
        <v>101033</v>
      </c>
      <c r="AF56" s="114">
        <v>5</v>
      </c>
      <c r="AI56" s="115">
        <v>101032</v>
      </c>
      <c r="AJ56" s="116" t="s">
        <v>657</v>
      </c>
      <c r="AK56" s="114">
        <v>0</v>
      </c>
      <c r="AM56" s="115">
        <v>101032</v>
      </c>
    </row>
    <row r="57" spans="1:39" x14ac:dyDescent="0.3">
      <c r="A57" s="115">
        <v>100056</v>
      </c>
      <c r="B57" s="116" t="s">
        <v>648</v>
      </c>
      <c r="C57" s="108">
        <v>5</v>
      </c>
      <c r="M57" s="114">
        <v>100205</v>
      </c>
      <c r="N57" s="116" t="s">
        <v>648</v>
      </c>
      <c r="O57" s="108">
        <v>19</v>
      </c>
      <c r="R57" s="114">
        <v>101034</v>
      </c>
      <c r="S57" s="114">
        <v>0</v>
      </c>
      <c r="U57" s="114">
        <v>101034</v>
      </c>
      <c r="V57" s="114">
        <v>1</v>
      </c>
      <c r="AE57" s="114">
        <v>101034</v>
      </c>
      <c r="AF57" s="114">
        <v>5</v>
      </c>
      <c r="AI57" s="115">
        <v>101033</v>
      </c>
      <c r="AJ57" s="116" t="s">
        <v>659</v>
      </c>
      <c r="AK57" s="114">
        <v>0</v>
      </c>
      <c r="AM57" s="115">
        <v>101033</v>
      </c>
    </row>
    <row r="58" spans="1:39" x14ac:dyDescent="0.3">
      <c r="A58" s="115">
        <v>100057</v>
      </c>
      <c r="B58" s="116" t="s">
        <v>648</v>
      </c>
      <c r="C58" s="108">
        <v>2</v>
      </c>
      <c r="M58" s="114">
        <v>100207</v>
      </c>
      <c r="N58" s="116" t="s">
        <v>648</v>
      </c>
      <c r="O58" s="108">
        <v>19</v>
      </c>
      <c r="R58" s="114">
        <v>101035</v>
      </c>
      <c r="S58" s="114">
        <v>0</v>
      </c>
      <c r="U58" s="114">
        <v>101035</v>
      </c>
      <c r="V58" s="114">
        <v>1</v>
      </c>
      <c r="AE58" s="114">
        <v>101035</v>
      </c>
      <c r="AF58" s="114">
        <v>5</v>
      </c>
      <c r="AI58" s="115">
        <v>101034</v>
      </c>
      <c r="AJ58" s="116" t="s">
        <v>659</v>
      </c>
      <c r="AK58" s="114">
        <v>0</v>
      </c>
      <c r="AM58" s="115">
        <v>101034</v>
      </c>
    </row>
    <row r="59" spans="1:39" x14ac:dyDescent="0.3">
      <c r="A59" s="115">
        <v>100058</v>
      </c>
      <c r="B59" s="116" t="s">
        <v>648</v>
      </c>
      <c r="C59" s="108">
        <v>3</v>
      </c>
      <c r="M59" s="114">
        <v>100209</v>
      </c>
      <c r="N59" s="116" t="s">
        <v>648</v>
      </c>
      <c r="O59" s="108">
        <v>19</v>
      </c>
      <c r="R59" s="114">
        <v>101036</v>
      </c>
      <c r="S59" s="114">
        <v>0</v>
      </c>
      <c r="U59" s="114">
        <v>101036</v>
      </c>
      <c r="V59" s="114">
        <v>1</v>
      </c>
      <c r="AE59" s="114">
        <v>101036</v>
      </c>
      <c r="AF59" s="114">
        <v>5</v>
      </c>
      <c r="AI59" s="115">
        <v>101035</v>
      </c>
      <c r="AJ59" s="116" t="s">
        <v>658</v>
      </c>
      <c r="AK59" s="114">
        <v>0</v>
      </c>
      <c r="AM59" s="115">
        <v>101035</v>
      </c>
    </row>
    <row r="60" spans="1:39" x14ac:dyDescent="0.3">
      <c r="A60" s="115">
        <v>100059</v>
      </c>
      <c r="B60" s="116" t="s">
        <v>648</v>
      </c>
      <c r="C60" s="108">
        <v>4</v>
      </c>
      <c r="M60" s="114">
        <v>100211</v>
      </c>
      <c r="N60" s="116" t="s">
        <v>648</v>
      </c>
      <c r="O60" s="108">
        <v>19</v>
      </c>
      <c r="R60" s="114">
        <v>101037</v>
      </c>
      <c r="S60" s="114">
        <v>0</v>
      </c>
      <c r="U60" s="114">
        <v>101037</v>
      </c>
      <c r="V60" s="114">
        <v>1</v>
      </c>
      <c r="AE60" s="114">
        <v>101037</v>
      </c>
      <c r="AF60" s="114">
        <v>5</v>
      </c>
      <c r="AI60" s="115">
        <v>101036</v>
      </c>
      <c r="AJ60" s="116" t="s">
        <v>658</v>
      </c>
      <c r="AK60" s="114">
        <v>0</v>
      </c>
      <c r="AM60" s="115">
        <v>101036</v>
      </c>
    </row>
    <row r="61" spans="1:39" x14ac:dyDescent="0.3">
      <c r="A61" s="115">
        <v>100060</v>
      </c>
      <c r="B61" s="116" t="s">
        <v>648</v>
      </c>
      <c r="C61" s="108">
        <v>5</v>
      </c>
      <c r="M61" s="114">
        <v>100213</v>
      </c>
      <c r="N61" s="116" t="s">
        <v>648</v>
      </c>
      <c r="O61" s="108">
        <v>19</v>
      </c>
      <c r="R61" s="114">
        <v>101038</v>
      </c>
      <c r="S61" s="114">
        <v>0</v>
      </c>
      <c r="U61" s="114">
        <v>101038</v>
      </c>
      <c r="V61" s="114">
        <v>1</v>
      </c>
      <c r="AE61" s="114">
        <v>101038</v>
      </c>
      <c r="AF61" s="114">
        <v>5</v>
      </c>
      <c r="AI61" s="115">
        <v>101037</v>
      </c>
      <c r="AJ61" s="116" t="s">
        <v>664</v>
      </c>
      <c r="AK61" s="114">
        <v>0</v>
      </c>
      <c r="AM61" s="115">
        <v>101037</v>
      </c>
    </row>
    <row r="62" spans="1:39" x14ac:dyDescent="0.3">
      <c r="A62" s="115">
        <v>100061</v>
      </c>
      <c r="B62" s="116" t="s">
        <v>648</v>
      </c>
      <c r="C62" s="108">
        <v>2</v>
      </c>
      <c r="M62" s="114">
        <v>100215</v>
      </c>
      <c r="N62" s="116" t="s">
        <v>648</v>
      </c>
      <c r="O62" s="108">
        <v>19</v>
      </c>
      <c r="R62" s="114">
        <v>101039</v>
      </c>
      <c r="S62" s="114">
        <v>0</v>
      </c>
      <c r="U62" s="114">
        <v>101039</v>
      </c>
      <c r="V62" s="114">
        <v>1</v>
      </c>
      <c r="AE62" s="114">
        <v>101039</v>
      </c>
      <c r="AF62" s="114">
        <v>5</v>
      </c>
      <c r="AI62" s="115">
        <v>101038</v>
      </c>
      <c r="AJ62" s="116" t="s">
        <v>659</v>
      </c>
      <c r="AK62" s="114">
        <v>0</v>
      </c>
      <c r="AM62" s="115">
        <v>101038</v>
      </c>
    </row>
    <row r="63" spans="1:39" x14ac:dyDescent="0.3">
      <c r="A63" s="115">
        <v>100062</v>
      </c>
      <c r="B63" s="116" t="s">
        <v>648</v>
      </c>
      <c r="C63" s="108">
        <v>3</v>
      </c>
      <c r="M63" s="114">
        <v>100217</v>
      </c>
      <c r="N63" s="116" t="s">
        <v>648</v>
      </c>
      <c r="O63" s="108">
        <v>19</v>
      </c>
      <c r="R63" s="114">
        <v>101040</v>
      </c>
      <c r="S63" s="114">
        <v>0</v>
      </c>
      <c r="U63" s="114">
        <v>101040</v>
      </c>
      <c r="V63" s="114">
        <v>1</v>
      </c>
      <c r="AE63" s="114">
        <v>101040</v>
      </c>
      <c r="AF63" s="114">
        <v>5</v>
      </c>
      <c r="AI63" s="115">
        <v>101039</v>
      </c>
      <c r="AJ63" s="116" t="s">
        <v>661</v>
      </c>
      <c r="AK63" s="114">
        <v>0</v>
      </c>
      <c r="AM63" s="115">
        <v>101039</v>
      </c>
    </row>
    <row r="64" spans="1:39" x14ac:dyDescent="0.3">
      <c r="A64" s="115">
        <v>100063</v>
      </c>
      <c r="B64" s="116" t="s">
        <v>648</v>
      </c>
      <c r="C64" s="108">
        <v>2</v>
      </c>
      <c r="M64" s="114">
        <v>100219</v>
      </c>
      <c r="N64" s="116" t="s">
        <v>648</v>
      </c>
      <c r="O64" s="108">
        <v>19</v>
      </c>
      <c r="R64" s="114">
        <v>101041</v>
      </c>
      <c r="S64" s="114">
        <v>0</v>
      </c>
      <c r="U64" s="114">
        <v>101041</v>
      </c>
      <c r="V64" s="114">
        <v>1</v>
      </c>
      <c r="AE64" s="114">
        <v>101041</v>
      </c>
      <c r="AF64" s="114">
        <v>5</v>
      </c>
      <c r="AI64" s="115">
        <v>101040</v>
      </c>
      <c r="AJ64" s="116" t="s">
        <v>665</v>
      </c>
      <c r="AK64" s="114">
        <v>0</v>
      </c>
      <c r="AM64" s="115">
        <v>101040</v>
      </c>
    </row>
    <row r="65" spans="1:39" x14ac:dyDescent="0.3">
      <c r="A65" s="115">
        <v>100064</v>
      </c>
      <c r="B65" s="116" t="s">
        <v>648</v>
      </c>
      <c r="C65" s="108">
        <v>3</v>
      </c>
      <c r="M65" s="114">
        <v>100231</v>
      </c>
      <c r="N65" s="116" t="s">
        <v>648</v>
      </c>
      <c r="O65" s="108">
        <v>19</v>
      </c>
      <c r="R65" s="114">
        <v>101042</v>
      </c>
      <c r="S65" s="114">
        <v>0</v>
      </c>
      <c r="U65" s="114">
        <v>101042</v>
      </c>
      <c r="V65" s="114">
        <v>1</v>
      </c>
      <c r="AE65" s="114">
        <v>101042</v>
      </c>
      <c r="AF65" s="114">
        <v>5</v>
      </c>
      <c r="AI65" s="115">
        <v>101041</v>
      </c>
      <c r="AJ65" s="116" t="s">
        <v>666</v>
      </c>
      <c r="AK65" s="114">
        <v>0</v>
      </c>
      <c r="AM65" s="115">
        <v>101041</v>
      </c>
    </row>
    <row r="66" spans="1:39" x14ac:dyDescent="0.3">
      <c r="A66" s="115">
        <v>100065</v>
      </c>
      <c r="B66" s="116" t="s">
        <v>648</v>
      </c>
      <c r="C66" s="108">
        <v>2</v>
      </c>
      <c r="M66" s="114">
        <v>100233</v>
      </c>
      <c r="N66" s="116" t="s">
        <v>648</v>
      </c>
      <c r="O66" s="108">
        <v>19</v>
      </c>
      <c r="R66" s="114">
        <v>101043</v>
      </c>
      <c r="S66" s="114">
        <v>0</v>
      </c>
      <c r="U66" s="114">
        <v>101043</v>
      </c>
      <c r="V66" s="114">
        <v>1</v>
      </c>
      <c r="AE66" s="114">
        <v>101043</v>
      </c>
      <c r="AF66" s="114">
        <v>5</v>
      </c>
      <c r="AI66" s="115">
        <v>101042</v>
      </c>
      <c r="AJ66" s="116" t="s">
        <v>667</v>
      </c>
      <c r="AK66" s="114">
        <v>0</v>
      </c>
      <c r="AM66" s="115">
        <v>101042</v>
      </c>
    </row>
    <row r="67" spans="1:39" x14ac:dyDescent="0.3">
      <c r="A67" s="115">
        <v>100066</v>
      </c>
      <c r="B67" s="116" t="s">
        <v>648</v>
      </c>
      <c r="C67" s="108">
        <v>3</v>
      </c>
      <c r="M67" s="114">
        <v>100235</v>
      </c>
      <c r="N67" s="116" t="s">
        <v>648</v>
      </c>
      <c r="O67" s="108">
        <v>19</v>
      </c>
      <c r="R67" s="114">
        <v>101044</v>
      </c>
      <c r="S67" s="114">
        <v>0</v>
      </c>
      <c r="U67" s="114">
        <v>101044</v>
      </c>
      <c r="V67" s="114">
        <v>1</v>
      </c>
      <c r="AE67" s="114">
        <v>101044</v>
      </c>
      <c r="AF67" s="114">
        <v>5</v>
      </c>
      <c r="AI67" s="115">
        <v>101043</v>
      </c>
      <c r="AJ67" s="116" t="s">
        <v>613</v>
      </c>
      <c r="AK67" s="114">
        <v>0</v>
      </c>
      <c r="AM67" s="115">
        <v>101043</v>
      </c>
    </row>
    <row r="68" spans="1:39" x14ac:dyDescent="0.3">
      <c r="A68" s="115">
        <v>100067</v>
      </c>
      <c r="B68" s="116" t="s">
        <v>648</v>
      </c>
      <c r="C68" s="108">
        <v>2</v>
      </c>
      <c r="M68" s="114">
        <v>100237</v>
      </c>
      <c r="N68" s="116" t="s">
        <v>648</v>
      </c>
      <c r="O68" s="108">
        <v>19</v>
      </c>
      <c r="R68" s="114">
        <v>101045</v>
      </c>
      <c r="S68" s="114">
        <v>0</v>
      </c>
      <c r="U68" s="114">
        <v>101045</v>
      </c>
      <c r="V68" s="114">
        <v>1</v>
      </c>
      <c r="AE68" s="114">
        <v>101045</v>
      </c>
      <c r="AF68" s="114">
        <v>5</v>
      </c>
      <c r="AI68" s="115">
        <v>101044</v>
      </c>
      <c r="AJ68" s="116" t="s">
        <v>665</v>
      </c>
      <c r="AK68" s="114">
        <v>0</v>
      </c>
      <c r="AM68" s="115">
        <v>101044</v>
      </c>
    </row>
    <row r="69" spans="1:39" x14ac:dyDescent="0.3">
      <c r="A69" s="115">
        <v>100068</v>
      </c>
      <c r="B69" s="116" t="s">
        <v>648</v>
      </c>
      <c r="C69" s="108">
        <v>3</v>
      </c>
      <c r="M69" s="108">
        <v>100285</v>
      </c>
      <c r="N69" s="116" t="s">
        <v>648</v>
      </c>
      <c r="O69" s="108">
        <v>11</v>
      </c>
      <c r="R69" s="114">
        <v>101046</v>
      </c>
      <c r="S69" s="114">
        <v>0</v>
      </c>
      <c r="U69" s="114">
        <v>101046</v>
      </c>
      <c r="V69" s="114">
        <v>1</v>
      </c>
      <c r="AE69" s="114">
        <v>101046</v>
      </c>
      <c r="AF69" s="114">
        <v>5</v>
      </c>
      <c r="AI69" s="115">
        <v>101045</v>
      </c>
      <c r="AJ69" s="116" t="s">
        <v>661</v>
      </c>
      <c r="AK69" s="114">
        <v>0</v>
      </c>
      <c r="AM69" s="115">
        <v>101045</v>
      </c>
    </row>
    <row r="70" spans="1:39" x14ac:dyDescent="0.3">
      <c r="A70" s="115">
        <v>100069</v>
      </c>
      <c r="B70" s="116" t="s">
        <v>648</v>
      </c>
      <c r="C70" s="108">
        <v>2</v>
      </c>
      <c r="M70" s="108">
        <v>100287</v>
      </c>
      <c r="N70" s="116" t="s">
        <v>648</v>
      </c>
      <c r="O70" s="108">
        <v>11</v>
      </c>
      <c r="R70" s="114">
        <v>101047</v>
      </c>
      <c r="S70" s="114">
        <v>0</v>
      </c>
      <c r="U70" s="114">
        <v>101047</v>
      </c>
      <c r="V70" s="114">
        <v>1</v>
      </c>
      <c r="AE70" s="114">
        <v>101047</v>
      </c>
      <c r="AF70" s="114">
        <v>5</v>
      </c>
      <c r="AI70" s="115">
        <v>101046</v>
      </c>
      <c r="AJ70" s="116" t="s">
        <v>667</v>
      </c>
      <c r="AK70" s="114">
        <v>0</v>
      </c>
      <c r="AM70" s="115">
        <v>101046</v>
      </c>
    </row>
    <row r="71" spans="1:39" x14ac:dyDescent="0.3">
      <c r="A71" s="115">
        <v>100070</v>
      </c>
      <c r="B71" s="116" t="s">
        <v>648</v>
      </c>
      <c r="C71" s="108">
        <v>3</v>
      </c>
      <c r="M71" s="108">
        <v>100311</v>
      </c>
      <c r="N71" s="116" t="s">
        <v>648</v>
      </c>
      <c r="O71" s="108">
        <v>11</v>
      </c>
      <c r="R71" s="114">
        <v>101048</v>
      </c>
      <c r="S71" s="114">
        <v>0</v>
      </c>
      <c r="U71" s="114">
        <v>101048</v>
      </c>
      <c r="V71" s="114">
        <v>1</v>
      </c>
      <c r="AE71" s="114">
        <v>101048</v>
      </c>
      <c r="AF71" s="114">
        <v>5</v>
      </c>
      <c r="AI71" s="115">
        <v>101047</v>
      </c>
      <c r="AJ71" s="116" t="s">
        <v>665</v>
      </c>
      <c r="AK71" s="114">
        <v>0</v>
      </c>
      <c r="AM71" s="115">
        <v>101047</v>
      </c>
    </row>
    <row r="72" spans="1:39" x14ac:dyDescent="0.3">
      <c r="A72" s="115">
        <v>100071</v>
      </c>
      <c r="B72" s="116" t="s">
        <v>648</v>
      </c>
      <c r="C72" s="108">
        <v>2</v>
      </c>
      <c r="M72" s="108">
        <v>100313</v>
      </c>
      <c r="N72" s="116" t="s">
        <v>648</v>
      </c>
      <c r="O72" s="108">
        <v>11</v>
      </c>
      <c r="R72" s="114">
        <v>101049</v>
      </c>
      <c r="S72" s="114">
        <v>0</v>
      </c>
      <c r="U72" s="114">
        <v>101049</v>
      </c>
      <c r="V72" s="114">
        <v>1</v>
      </c>
      <c r="AE72" s="114">
        <v>101049</v>
      </c>
      <c r="AF72" s="114">
        <v>5</v>
      </c>
      <c r="AI72" s="115">
        <v>101048</v>
      </c>
      <c r="AJ72" s="116" t="s">
        <v>667</v>
      </c>
      <c r="AK72" s="114">
        <v>0</v>
      </c>
      <c r="AM72" s="115">
        <v>101048</v>
      </c>
    </row>
    <row r="73" spans="1:39" x14ac:dyDescent="0.3">
      <c r="A73" s="115">
        <v>100072</v>
      </c>
      <c r="B73" s="116" t="s">
        <v>648</v>
      </c>
      <c r="C73" s="108">
        <v>3</v>
      </c>
      <c r="M73" s="108">
        <v>100315</v>
      </c>
      <c r="N73" s="116" t="s">
        <v>648</v>
      </c>
      <c r="O73" s="108">
        <v>11</v>
      </c>
      <c r="R73" s="114">
        <v>101050</v>
      </c>
      <c r="S73" s="114">
        <v>0</v>
      </c>
      <c r="U73" s="114">
        <v>101050</v>
      </c>
      <c r="V73" s="114">
        <v>1</v>
      </c>
      <c r="AE73" s="114">
        <v>101050</v>
      </c>
      <c r="AF73" s="114">
        <v>5</v>
      </c>
      <c r="AI73" s="115">
        <v>101049</v>
      </c>
      <c r="AJ73" s="116" t="s">
        <v>661</v>
      </c>
      <c r="AK73" s="114">
        <v>0</v>
      </c>
      <c r="AM73" s="115">
        <v>101049</v>
      </c>
    </row>
    <row r="74" spans="1:39" x14ac:dyDescent="0.3">
      <c r="A74" s="115">
        <v>100073</v>
      </c>
      <c r="B74" s="116" t="s">
        <v>648</v>
      </c>
      <c r="C74" s="108">
        <v>2</v>
      </c>
      <c r="M74" s="108">
        <v>100317</v>
      </c>
      <c r="N74" s="116" t="s">
        <v>648</v>
      </c>
      <c r="O74" s="108">
        <v>11</v>
      </c>
      <c r="R74" s="114">
        <v>101051</v>
      </c>
      <c r="S74" s="114">
        <v>0</v>
      </c>
      <c r="U74" s="114">
        <v>101051</v>
      </c>
      <c r="V74" s="114">
        <v>1</v>
      </c>
      <c r="AE74" s="114">
        <v>101051</v>
      </c>
      <c r="AF74" s="114">
        <v>5</v>
      </c>
      <c r="AI74" s="115">
        <v>101050</v>
      </c>
      <c r="AJ74" s="116" t="s">
        <v>668</v>
      </c>
      <c r="AK74" s="114">
        <v>0</v>
      </c>
      <c r="AM74" s="115">
        <v>101050</v>
      </c>
    </row>
    <row r="75" spans="1:39" x14ac:dyDescent="0.3">
      <c r="A75" s="115">
        <v>100074</v>
      </c>
      <c r="B75" s="116" t="s">
        <v>648</v>
      </c>
      <c r="C75" s="108">
        <v>3</v>
      </c>
      <c r="M75" s="108">
        <v>100319</v>
      </c>
      <c r="N75" s="116" t="s">
        <v>648</v>
      </c>
      <c r="O75" s="108">
        <v>11</v>
      </c>
      <c r="R75" s="114">
        <v>101052</v>
      </c>
      <c r="S75" s="114">
        <v>0</v>
      </c>
      <c r="U75" s="114">
        <v>101052</v>
      </c>
      <c r="V75" s="114">
        <v>1</v>
      </c>
      <c r="AE75" s="114">
        <v>101052</v>
      </c>
      <c r="AF75" s="114">
        <v>5</v>
      </c>
      <c r="AI75" s="115">
        <v>101051</v>
      </c>
      <c r="AJ75" s="116" t="s">
        <v>665</v>
      </c>
      <c r="AK75" s="114">
        <v>0</v>
      </c>
      <c r="AM75" s="115">
        <v>101051</v>
      </c>
    </row>
    <row r="76" spans="1:39" x14ac:dyDescent="0.3">
      <c r="A76" s="114">
        <v>100075</v>
      </c>
      <c r="B76" s="116" t="s">
        <v>648</v>
      </c>
      <c r="C76" s="108">
        <v>4</v>
      </c>
      <c r="R76" s="114">
        <v>101053</v>
      </c>
      <c r="S76" s="114">
        <v>0</v>
      </c>
      <c r="U76" s="114">
        <v>101053</v>
      </c>
      <c r="V76" s="114">
        <v>1</v>
      </c>
      <c r="AE76" s="114">
        <v>101053</v>
      </c>
      <c r="AF76" s="114">
        <v>5</v>
      </c>
      <c r="AI76" s="114">
        <v>101052</v>
      </c>
      <c r="AJ76" s="116" t="s">
        <v>668</v>
      </c>
      <c r="AK76" s="114">
        <v>0</v>
      </c>
      <c r="AM76" s="114">
        <v>101052</v>
      </c>
    </row>
    <row r="77" spans="1:39" x14ac:dyDescent="0.3">
      <c r="A77" s="114">
        <v>100076</v>
      </c>
      <c r="B77" s="116" t="s">
        <v>648</v>
      </c>
      <c r="C77" s="108">
        <v>5</v>
      </c>
      <c r="R77" s="114">
        <v>101054</v>
      </c>
      <c r="S77" s="114">
        <v>0</v>
      </c>
      <c r="U77" s="114">
        <v>101054</v>
      </c>
      <c r="V77" s="114">
        <v>1</v>
      </c>
      <c r="AE77" s="114">
        <v>101054</v>
      </c>
      <c r="AF77" s="114">
        <v>5</v>
      </c>
      <c r="AI77" s="114">
        <v>101053</v>
      </c>
      <c r="AJ77" s="116" t="s">
        <v>668</v>
      </c>
      <c r="AK77" s="114">
        <v>0</v>
      </c>
      <c r="AM77" s="114">
        <v>101053</v>
      </c>
    </row>
    <row r="78" spans="1:39" x14ac:dyDescent="0.3">
      <c r="A78" s="114">
        <v>100077</v>
      </c>
      <c r="B78" s="116" t="s">
        <v>648</v>
      </c>
      <c r="C78" s="108">
        <v>2</v>
      </c>
      <c r="R78" s="114">
        <v>101055</v>
      </c>
      <c r="S78" s="114">
        <v>0</v>
      </c>
      <c r="U78" s="114">
        <v>101055</v>
      </c>
      <c r="V78" s="114">
        <v>1</v>
      </c>
      <c r="AE78" s="114">
        <v>101055</v>
      </c>
      <c r="AF78" s="114">
        <v>5</v>
      </c>
      <c r="AI78" s="114">
        <v>101054</v>
      </c>
      <c r="AJ78" s="116" t="s">
        <v>668</v>
      </c>
      <c r="AK78" s="114">
        <v>0</v>
      </c>
      <c r="AM78" s="114">
        <v>101054</v>
      </c>
    </row>
    <row r="79" spans="1:39" x14ac:dyDescent="0.3">
      <c r="A79" s="114">
        <v>100078</v>
      </c>
      <c r="B79" s="116" t="s">
        <v>648</v>
      </c>
      <c r="C79" s="108">
        <v>3</v>
      </c>
      <c r="R79" s="114">
        <v>101056</v>
      </c>
      <c r="S79" s="114">
        <v>0</v>
      </c>
      <c r="U79" s="114">
        <v>101056</v>
      </c>
      <c r="V79" s="114">
        <v>1</v>
      </c>
      <c r="AE79" s="114">
        <v>101056</v>
      </c>
      <c r="AF79" s="114">
        <v>5</v>
      </c>
      <c r="AI79" s="114">
        <v>101055</v>
      </c>
      <c r="AJ79" s="116" t="s">
        <v>668</v>
      </c>
      <c r="AK79" s="114">
        <v>0</v>
      </c>
      <c r="AM79" s="114">
        <v>101055</v>
      </c>
    </row>
    <row r="80" spans="1:39" x14ac:dyDescent="0.3">
      <c r="A80" s="114">
        <v>100079</v>
      </c>
      <c r="B80" s="116" t="s">
        <v>648</v>
      </c>
      <c r="C80" s="108">
        <v>2</v>
      </c>
      <c r="R80" s="114">
        <v>101057</v>
      </c>
      <c r="S80" s="114">
        <v>0</v>
      </c>
      <c r="U80" s="114">
        <v>101057</v>
      </c>
      <c r="V80" s="114">
        <v>1</v>
      </c>
      <c r="AE80" s="114">
        <v>101057</v>
      </c>
      <c r="AF80" s="114">
        <v>5</v>
      </c>
      <c r="AI80" s="114">
        <v>101056</v>
      </c>
      <c r="AJ80" s="116" t="s">
        <v>668</v>
      </c>
      <c r="AK80" s="114">
        <v>0</v>
      </c>
      <c r="AM80" s="114">
        <v>101056</v>
      </c>
    </row>
    <row r="81" spans="1:39" x14ac:dyDescent="0.3">
      <c r="A81" s="114">
        <v>100080</v>
      </c>
      <c r="B81" s="116" t="s">
        <v>648</v>
      </c>
      <c r="C81" s="108">
        <v>3</v>
      </c>
      <c r="R81" s="114">
        <v>101058</v>
      </c>
      <c r="S81" s="114">
        <v>0</v>
      </c>
      <c r="U81" s="114">
        <v>101058</v>
      </c>
      <c r="V81" s="114">
        <v>1</v>
      </c>
      <c r="AE81" s="114">
        <v>101058</v>
      </c>
      <c r="AF81" s="114">
        <v>5</v>
      </c>
      <c r="AI81" s="114">
        <v>101057</v>
      </c>
      <c r="AJ81" s="116" t="s">
        <v>667</v>
      </c>
      <c r="AK81" s="114">
        <v>0</v>
      </c>
      <c r="AM81" s="114">
        <v>101057</v>
      </c>
    </row>
    <row r="82" spans="1:39" x14ac:dyDescent="0.3">
      <c r="A82" s="114">
        <v>100081</v>
      </c>
      <c r="B82" s="116" t="s">
        <v>648</v>
      </c>
      <c r="C82" s="108">
        <v>2</v>
      </c>
      <c r="R82" s="114">
        <v>101059</v>
      </c>
      <c r="S82" s="114">
        <v>0</v>
      </c>
      <c r="U82" s="114">
        <v>101059</v>
      </c>
      <c r="V82" s="114">
        <v>1</v>
      </c>
      <c r="AE82" s="114">
        <v>101059</v>
      </c>
      <c r="AF82" s="114">
        <v>5</v>
      </c>
      <c r="AI82" s="114">
        <v>101058</v>
      </c>
      <c r="AJ82" s="116" t="s">
        <v>669</v>
      </c>
      <c r="AK82" s="114">
        <v>0</v>
      </c>
      <c r="AM82" s="114">
        <v>101058</v>
      </c>
    </row>
    <row r="83" spans="1:39" x14ac:dyDescent="0.3">
      <c r="A83" s="114">
        <v>100082</v>
      </c>
      <c r="B83" s="116" t="s">
        <v>648</v>
      </c>
      <c r="C83" s="108">
        <v>3</v>
      </c>
      <c r="R83" s="114">
        <v>101060</v>
      </c>
      <c r="S83" s="114">
        <v>0</v>
      </c>
      <c r="U83" s="114">
        <v>101060</v>
      </c>
      <c r="V83" s="114">
        <v>1</v>
      </c>
      <c r="AE83" s="114">
        <v>101060</v>
      </c>
      <c r="AF83" s="114">
        <v>5</v>
      </c>
      <c r="AI83" s="114">
        <v>101059</v>
      </c>
      <c r="AJ83" s="116" t="s">
        <v>670</v>
      </c>
      <c r="AK83" s="114">
        <v>0</v>
      </c>
      <c r="AM83" s="114">
        <v>101059</v>
      </c>
    </row>
    <row r="84" spans="1:39" x14ac:dyDescent="0.3">
      <c r="A84" s="114">
        <v>100083</v>
      </c>
      <c r="B84" s="116" t="s">
        <v>648</v>
      </c>
      <c r="C84" s="108">
        <v>2</v>
      </c>
      <c r="R84" s="114">
        <v>101061</v>
      </c>
      <c r="S84" s="114">
        <v>0</v>
      </c>
      <c r="U84" s="114">
        <v>101061</v>
      </c>
      <c r="V84" s="114">
        <v>1</v>
      </c>
      <c r="AE84" s="114">
        <v>101061</v>
      </c>
      <c r="AF84" s="114">
        <v>5</v>
      </c>
      <c r="AI84" s="114">
        <v>101060</v>
      </c>
      <c r="AJ84" s="116" t="s">
        <v>669</v>
      </c>
      <c r="AK84" s="114">
        <v>0</v>
      </c>
      <c r="AM84" s="114">
        <v>101060</v>
      </c>
    </row>
    <row r="85" spans="1:39" x14ac:dyDescent="0.3">
      <c r="A85" s="114">
        <v>100084</v>
      </c>
      <c r="B85" s="116" t="s">
        <v>648</v>
      </c>
      <c r="C85" s="108">
        <v>3</v>
      </c>
      <c r="R85" s="114">
        <v>101062</v>
      </c>
      <c r="S85" s="114">
        <v>0</v>
      </c>
      <c r="U85" s="114">
        <v>101062</v>
      </c>
      <c r="V85" s="114">
        <v>1</v>
      </c>
      <c r="AE85" s="114">
        <v>101062</v>
      </c>
      <c r="AF85" s="114">
        <v>5</v>
      </c>
      <c r="AI85" s="114">
        <v>101061</v>
      </c>
      <c r="AJ85" s="116" t="s">
        <v>669</v>
      </c>
      <c r="AK85" s="114">
        <v>0</v>
      </c>
      <c r="AM85" s="114">
        <v>101061</v>
      </c>
    </row>
    <row r="86" spans="1:39" x14ac:dyDescent="0.3">
      <c r="A86" s="114">
        <v>100085</v>
      </c>
      <c r="B86" s="116" t="s">
        <v>648</v>
      </c>
      <c r="C86" s="108">
        <v>2</v>
      </c>
      <c r="R86" s="114">
        <v>101063</v>
      </c>
      <c r="S86" s="114">
        <v>0</v>
      </c>
      <c r="U86" s="114">
        <v>101063</v>
      </c>
      <c r="V86" s="114">
        <v>1</v>
      </c>
      <c r="AE86" s="114">
        <v>101063</v>
      </c>
      <c r="AF86" s="114">
        <v>5</v>
      </c>
      <c r="AI86" s="114">
        <v>101062</v>
      </c>
      <c r="AJ86" s="116" t="s">
        <v>669</v>
      </c>
      <c r="AK86" s="114">
        <v>0</v>
      </c>
      <c r="AM86" s="114">
        <v>101062</v>
      </c>
    </row>
    <row r="87" spans="1:39" x14ac:dyDescent="0.3">
      <c r="A87" s="114">
        <v>100086</v>
      </c>
      <c r="B87" s="116" t="s">
        <v>648</v>
      </c>
      <c r="C87" s="108">
        <v>3</v>
      </c>
      <c r="R87" s="114">
        <v>101064</v>
      </c>
      <c r="S87" s="114">
        <v>0</v>
      </c>
      <c r="U87" s="114">
        <v>101064</v>
      </c>
      <c r="V87" s="114">
        <v>1</v>
      </c>
      <c r="AE87" s="114">
        <v>101064</v>
      </c>
      <c r="AF87" s="114">
        <v>5</v>
      </c>
      <c r="AI87" s="114">
        <v>101063</v>
      </c>
      <c r="AJ87" s="116" t="s">
        <v>669</v>
      </c>
      <c r="AK87" s="114">
        <v>0</v>
      </c>
      <c r="AM87" s="114">
        <v>101063</v>
      </c>
    </row>
    <row r="88" spans="1:39" x14ac:dyDescent="0.3">
      <c r="A88" s="114">
        <v>100089</v>
      </c>
      <c r="B88" s="116" t="s">
        <v>648</v>
      </c>
      <c r="C88" s="108">
        <v>0</v>
      </c>
      <c r="R88" s="114">
        <v>101065</v>
      </c>
      <c r="S88" s="114">
        <v>0</v>
      </c>
      <c r="U88" s="114">
        <v>101065</v>
      </c>
      <c r="V88" s="114">
        <v>1</v>
      </c>
      <c r="AE88" s="114">
        <v>101065</v>
      </c>
      <c r="AF88" s="114">
        <v>5</v>
      </c>
      <c r="AI88" s="114">
        <v>101064</v>
      </c>
      <c r="AJ88" s="116" t="s">
        <v>669</v>
      </c>
      <c r="AK88" s="114">
        <v>0</v>
      </c>
      <c r="AM88" s="114">
        <v>101064</v>
      </c>
    </row>
    <row r="89" spans="1:39" x14ac:dyDescent="0.3">
      <c r="A89" s="114">
        <v>100090</v>
      </c>
      <c r="B89" s="116" t="s">
        <v>648</v>
      </c>
      <c r="C89" s="108">
        <v>1</v>
      </c>
      <c r="R89" s="114">
        <v>101066</v>
      </c>
      <c r="S89" s="114">
        <v>0</v>
      </c>
      <c r="U89" s="114">
        <v>101066</v>
      </c>
      <c r="V89" s="114">
        <v>1</v>
      </c>
      <c r="AE89" s="114">
        <v>101066</v>
      </c>
      <c r="AF89" s="114">
        <v>5</v>
      </c>
      <c r="AI89" s="114">
        <v>101065</v>
      </c>
      <c r="AJ89" s="116" t="s">
        <v>669</v>
      </c>
      <c r="AK89" s="114">
        <v>0</v>
      </c>
      <c r="AM89" s="114">
        <v>101065</v>
      </c>
    </row>
    <row r="90" spans="1:39" x14ac:dyDescent="0.3">
      <c r="A90" s="114">
        <v>100093</v>
      </c>
      <c r="B90" s="116" t="s">
        <v>648</v>
      </c>
      <c r="C90" s="108">
        <v>0</v>
      </c>
      <c r="R90" s="114">
        <v>101067</v>
      </c>
      <c r="S90" s="114">
        <v>0</v>
      </c>
      <c r="U90" s="114">
        <v>101067</v>
      </c>
      <c r="V90" s="114">
        <v>1</v>
      </c>
      <c r="AE90" s="114">
        <v>101067</v>
      </c>
      <c r="AF90" s="114">
        <v>5</v>
      </c>
      <c r="AI90" s="114">
        <v>101066</v>
      </c>
      <c r="AJ90" s="116" t="s">
        <v>669</v>
      </c>
      <c r="AK90" s="114">
        <v>0</v>
      </c>
      <c r="AM90" s="114">
        <v>101066</v>
      </c>
    </row>
    <row r="91" spans="1:39" x14ac:dyDescent="0.3">
      <c r="A91" s="114">
        <v>100094</v>
      </c>
      <c r="B91" s="116" t="s">
        <v>648</v>
      </c>
      <c r="C91" s="108">
        <v>1</v>
      </c>
      <c r="R91" s="114">
        <v>101068</v>
      </c>
      <c r="S91" s="114">
        <v>0</v>
      </c>
      <c r="U91" s="114">
        <v>101068</v>
      </c>
      <c r="V91" s="114">
        <v>1</v>
      </c>
      <c r="AE91" s="114">
        <v>101068</v>
      </c>
      <c r="AF91" s="114">
        <v>5</v>
      </c>
      <c r="AI91" s="114">
        <v>101067</v>
      </c>
      <c r="AJ91" s="116" t="s">
        <v>669</v>
      </c>
      <c r="AK91" s="114">
        <v>0</v>
      </c>
      <c r="AM91" s="114">
        <v>101067</v>
      </c>
    </row>
    <row r="92" spans="1:39" x14ac:dyDescent="0.3">
      <c r="A92" s="114">
        <v>100095</v>
      </c>
      <c r="B92" s="116" t="s">
        <v>648</v>
      </c>
      <c r="C92" s="108">
        <v>0</v>
      </c>
      <c r="R92" s="114">
        <v>101069</v>
      </c>
      <c r="S92" s="114">
        <v>0</v>
      </c>
      <c r="U92" s="114">
        <v>101069</v>
      </c>
      <c r="V92" s="114">
        <v>1</v>
      </c>
      <c r="AE92" s="114">
        <v>101069</v>
      </c>
      <c r="AF92" s="114">
        <v>5</v>
      </c>
      <c r="AI92" s="114">
        <v>101068</v>
      </c>
      <c r="AJ92" s="116" t="s">
        <v>669</v>
      </c>
      <c r="AK92" s="114">
        <v>0</v>
      </c>
      <c r="AM92" s="114">
        <v>101068</v>
      </c>
    </row>
    <row r="93" spans="1:39" x14ac:dyDescent="0.3">
      <c r="A93" s="114">
        <v>100096</v>
      </c>
      <c r="B93" s="116" t="s">
        <v>648</v>
      </c>
      <c r="C93" s="108">
        <v>1</v>
      </c>
      <c r="R93" s="114">
        <v>101070</v>
      </c>
      <c r="S93" s="114">
        <v>0</v>
      </c>
      <c r="U93" s="114">
        <v>101070</v>
      </c>
      <c r="V93" s="114">
        <v>1</v>
      </c>
      <c r="AE93" s="114">
        <v>101070</v>
      </c>
      <c r="AF93" s="114">
        <v>5</v>
      </c>
      <c r="AI93" s="114">
        <v>101069</v>
      </c>
      <c r="AJ93" s="116" t="s">
        <v>671</v>
      </c>
      <c r="AK93" s="114">
        <v>0</v>
      </c>
      <c r="AM93" s="114">
        <v>101069</v>
      </c>
    </row>
    <row r="94" spans="1:39" x14ac:dyDescent="0.3">
      <c r="A94" s="114">
        <v>100113</v>
      </c>
      <c r="B94" s="116" t="s">
        <v>648</v>
      </c>
      <c r="C94" s="108">
        <v>4</v>
      </c>
      <c r="R94" s="114">
        <v>101071</v>
      </c>
      <c r="S94" s="114">
        <v>0</v>
      </c>
      <c r="U94" s="114">
        <v>101071</v>
      </c>
      <c r="V94" s="114">
        <v>1</v>
      </c>
      <c r="AE94" s="114">
        <v>101071</v>
      </c>
      <c r="AF94" s="114">
        <v>5</v>
      </c>
      <c r="AI94" s="114">
        <v>101070</v>
      </c>
      <c r="AJ94" s="116" t="s">
        <v>671</v>
      </c>
      <c r="AK94" s="114">
        <v>0</v>
      </c>
      <c r="AM94" s="114">
        <v>101070</v>
      </c>
    </row>
    <row r="95" spans="1:39" x14ac:dyDescent="0.3">
      <c r="A95" s="114">
        <v>100114</v>
      </c>
      <c r="B95" s="116" t="s">
        <v>648</v>
      </c>
      <c r="C95" s="108">
        <v>5</v>
      </c>
      <c r="R95" s="114">
        <v>101072</v>
      </c>
      <c r="S95" s="114">
        <v>0</v>
      </c>
      <c r="U95" s="114">
        <v>101072</v>
      </c>
      <c r="V95" s="114">
        <v>1</v>
      </c>
      <c r="AE95" s="114">
        <v>101072</v>
      </c>
      <c r="AF95" s="114">
        <v>5</v>
      </c>
      <c r="AI95" s="114">
        <v>101071</v>
      </c>
      <c r="AJ95" s="116" t="s">
        <v>671</v>
      </c>
      <c r="AK95" s="114">
        <v>0</v>
      </c>
      <c r="AM95" s="114">
        <v>101071</v>
      </c>
    </row>
    <row r="96" spans="1:39" x14ac:dyDescent="0.3">
      <c r="A96" s="114">
        <v>100115</v>
      </c>
      <c r="B96" s="116" t="s">
        <v>648</v>
      </c>
      <c r="C96" s="108">
        <v>4</v>
      </c>
      <c r="R96" s="114">
        <v>101073</v>
      </c>
      <c r="S96" s="114">
        <v>0</v>
      </c>
      <c r="U96" s="114">
        <v>101073</v>
      </c>
      <c r="V96" s="114">
        <v>1</v>
      </c>
      <c r="AE96" s="114">
        <v>101073</v>
      </c>
      <c r="AF96" s="114">
        <v>5</v>
      </c>
      <c r="AI96" s="114">
        <v>101072</v>
      </c>
      <c r="AJ96" s="116" t="s">
        <v>671</v>
      </c>
      <c r="AK96" s="114">
        <v>0</v>
      </c>
      <c r="AM96" s="114">
        <v>101072</v>
      </c>
    </row>
    <row r="97" spans="1:39" x14ac:dyDescent="0.3">
      <c r="A97" s="114">
        <v>100116</v>
      </c>
      <c r="B97" s="116" t="s">
        <v>648</v>
      </c>
      <c r="C97" s="108">
        <v>5</v>
      </c>
      <c r="R97" s="114">
        <v>101074</v>
      </c>
      <c r="S97" s="114">
        <v>0</v>
      </c>
      <c r="U97" s="114">
        <v>101074</v>
      </c>
      <c r="V97" s="114">
        <v>1</v>
      </c>
      <c r="AE97" s="114">
        <v>101074</v>
      </c>
      <c r="AF97" s="114">
        <v>5</v>
      </c>
      <c r="AI97" s="114">
        <v>101073</v>
      </c>
      <c r="AJ97" s="116" t="s">
        <v>671</v>
      </c>
      <c r="AK97" s="114">
        <v>0</v>
      </c>
      <c r="AM97" s="114">
        <v>101073</v>
      </c>
    </row>
    <row r="98" spans="1:39" x14ac:dyDescent="0.3">
      <c r="A98" s="114">
        <v>100117</v>
      </c>
      <c r="B98" s="116" t="s">
        <v>648</v>
      </c>
      <c r="C98" s="108">
        <v>4</v>
      </c>
      <c r="R98" s="114">
        <v>101075</v>
      </c>
      <c r="S98" s="114">
        <v>0</v>
      </c>
      <c r="U98" s="114">
        <v>101075</v>
      </c>
      <c r="V98" s="114">
        <v>1</v>
      </c>
      <c r="AE98" s="114">
        <v>101075</v>
      </c>
      <c r="AF98" s="114">
        <v>5</v>
      </c>
      <c r="AI98" s="114">
        <v>101074</v>
      </c>
      <c r="AJ98" s="116" t="s">
        <v>671</v>
      </c>
      <c r="AK98" s="114">
        <v>0</v>
      </c>
      <c r="AM98" s="114">
        <v>101074</v>
      </c>
    </row>
    <row r="99" spans="1:39" x14ac:dyDescent="0.3">
      <c r="A99" s="114">
        <v>100118</v>
      </c>
      <c r="B99" s="116" t="s">
        <v>648</v>
      </c>
      <c r="C99" s="108">
        <v>5</v>
      </c>
      <c r="R99" s="114">
        <v>101076</v>
      </c>
      <c r="S99" s="114">
        <v>0</v>
      </c>
      <c r="U99" s="114">
        <v>101076</v>
      </c>
      <c r="V99" s="114">
        <v>1</v>
      </c>
      <c r="AE99" s="114">
        <v>101076</v>
      </c>
      <c r="AF99" s="114">
        <v>5</v>
      </c>
      <c r="AI99" s="114">
        <v>101075</v>
      </c>
      <c r="AJ99" s="116" t="s">
        <v>671</v>
      </c>
      <c r="AK99" s="114">
        <v>0</v>
      </c>
      <c r="AM99" s="114">
        <v>101075</v>
      </c>
    </row>
    <row r="100" spans="1:39" ht="17.25" thickBot="1" x14ac:dyDescent="0.35">
      <c r="A100" s="114">
        <v>100119</v>
      </c>
      <c r="B100" s="116" t="s">
        <v>648</v>
      </c>
      <c r="C100" s="108">
        <v>4</v>
      </c>
      <c r="R100" s="114">
        <v>101077</v>
      </c>
      <c r="S100" s="114">
        <v>0</v>
      </c>
      <c r="U100" s="114">
        <v>101077</v>
      </c>
      <c r="V100" s="114">
        <v>1</v>
      </c>
      <c r="AE100" s="114">
        <v>101077</v>
      </c>
      <c r="AF100" s="114">
        <v>5</v>
      </c>
      <c r="AI100" s="114">
        <v>101076</v>
      </c>
      <c r="AJ100" s="116" t="s">
        <v>672</v>
      </c>
      <c r="AK100" s="114">
        <v>0</v>
      </c>
      <c r="AM100" s="114">
        <v>101076</v>
      </c>
    </row>
    <row r="101" spans="1:39" x14ac:dyDescent="0.3">
      <c r="A101" s="114">
        <v>100120</v>
      </c>
      <c r="B101" s="116" t="s">
        <v>648</v>
      </c>
      <c r="C101" s="108">
        <v>5</v>
      </c>
      <c r="R101" s="119">
        <v>101078</v>
      </c>
      <c r="S101" s="119">
        <v>0</v>
      </c>
      <c r="U101" s="114">
        <v>101078</v>
      </c>
      <c r="V101" s="114">
        <v>1</v>
      </c>
      <c r="AE101" s="114">
        <v>101078</v>
      </c>
      <c r="AF101" s="114">
        <v>5</v>
      </c>
      <c r="AI101" s="114">
        <v>101077</v>
      </c>
      <c r="AJ101" s="116" t="s">
        <v>672</v>
      </c>
      <c r="AK101" s="114">
        <v>0</v>
      </c>
      <c r="AM101" s="114">
        <v>101077</v>
      </c>
    </row>
    <row r="102" spans="1:39" x14ac:dyDescent="0.3">
      <c r="A102" s="114">
        <v>100121</v>
      </c>
      <c r="B102" s="116" t="s">
        <v>648</v>
      </c>
      <c r="C102" s="108">
        <v>4</v>
      </c>
      <c r="R102" s="114">
        <v>101079</v>
      </c>
      <c r="S102" s="114">
        <v>0</v>
      </c>
      <c r="U102" s="114">
        <v>101079</v>
      </c>
      <c r="V102" s="114">
        <v>1</v>
      </c>
      <c r="AE102" s="114">
        <v>101079</v>
      </c>
      <c r="AF102" s="114">
        <v>5</v>
      </c>
      <c r="AI102" s="114">
        <v>101078</v>
      </c>
      <c r="AJ102" s="116" t="s">
        <v>672</v>
      </c>
      <c r="AK102" s="114">
        <v>0</v>
      </c>
      <c r="AM102" s="114">
        <v>101078</v>
      </c>
    </row>
    <row r="103" spans="1:39" x14ac:dyDescent="0.3">
      <c r="A103" s="114">
        <v>100122</v>
      </c>
      <c r="B103" s="116" t="s">
        <v>648</v>
      </c>
      <c r="C103" s="108">
        <v>5</v>
      </c>
      <c r="R103" s="114">
        <v>101080</v>
      </c>
      <c r="S103" s="114">
        <v>0</v>
      </c>
      <c r="U103" s="114">
        <v>101080</v>
      </c>
      <c r="V103" s="114">
        <v>1</v>
      </c>
      <c r="AE103" s="114">
        <v>101080</v>
      </c>
      <c r="AF103" s="114">
        <v>5</v>
      </c>
      <c r="AI103" s="114">
        <v>101079</v>
      </c>
      <c r="AJ103" s="116" t="s">
        <v>672</v>
      </c>
      <c r="AK103" s="114">
        <v>0</v>
      </c>
      <c r="AM103" s="114">
        <v>101079</v>
      </c>
    </row>
    <row r="104" spans="1:39" x14ac:dyDescent="0.3">
      <c r="A104" s="114">
        <v>100123</v>
      </c>
      <c r="B104" s="116" t="s">
        <v>648</v>
      </c>
      <c r="C104" s="108">
        <v>4</v>
      </c>
      <c r="R104" s="114">
        <v>101081</v>
      </c>
      <c r="S104" s="114">
        <v>0</v>
      </c>
      <c r="U104" s="114">
        <v>101081</v>
      </c>
      <c r="V104" s="114">
        <v>1</v>
      </c>
      <c r="AE104" s="114">
        <v>101081</v>
      </c>
      <c r="AF104" s="114">
        <v>5</v>
      </c>
      <c r="AI104" s="114">
        <v>101080</v>
      </c>
      <c r="AJ104" s="116" t="s">
        <v>672</v>
      </c>
      <c r="AK104" s="114">
        <v>0</v>
      </c>
      <c r="AM104" s="114">
        <v>101080</v>
      </c>
    </row>
    <row r="105" spans="1:39" x14ac:dyDescent="0.3">
      <c r="A105" s="114">
        <v>100124</v>
      </c>
      <c r="B105" s="116" t="s">
        <v>648</v>
      </c>
      <c r="C105" s="108">
        <v>5</v>
      </c>
      <c r="R105" s="114">
        <v>101082</v>
      </c>
      <c r="S105" s="114">
        <v>0</v>
      </c>
      <c r="U105" s="114">
        <v>101082</v>
      </c>
      <c r="V105" s="114">
        <v>1</v>
      </c>
      <c r="AE105" s="114">
        <v>101082</v>
      </c>
      <c r="AF105" s="114">
        <v>5</v>
      </c>
      <c r="AI105" s="114">
        <v>101081</v>
      </c>
      <c r="AJ105" s="116" t="s">
        <v>672</v>
      </c>
      <c r="AK105" s="114">
        <v>0</v>
      </c>
      <c r="AM105" s="114">
        <v>101081</v>
      </c>
    </row>
    <row r="106" spans="1:39" x14ac:dyDescent="0.3">
      <c r="A106" s="114">
        <v>100125</v>
      </c>
      <c r="B106" s="116" t="s">
        <v>648</v>
      </c>
      <c r="C106" s="108">
        <v>2</v>
      </c>
      <c r="R106" s="114">
        <v>101083</v>
      </c>
      <c r="S106" s="114">
        <v>0</v>
      </c>
      <c r="U106" s="114">
        <v>101083</v>
      </c>
      <c r="V106" s="114">
        <v>1</v>
      </c>
      <c r="AE106" s="114">
        <v>101083</v>
      </c>
      <c r="AF106" s="114">
        <v>5</v>
      </c>
      <c r="AI106" s="114">
        <v>101082</v>
      </c>
      <c r="AJ106" s="116" t="s">
        <v>672</v>
      </c>
      <c r="AK106" s="114">
        <v>0</v>
      </c>
      <c r="AM106" s="114">
        <v>101082</v>
      </c>
    </row>
    <row r="107" spans="1:39" x14ac:dyDescent="0.3">
      <c r="A107" s="114">
        <v>100126</v>
      </c>
      <c r="B107" s="116" t="s">
        <v>648</v>
      </c>
      <c r="C107" s="108">
        <v>3</v>
      </c>
      <c r="R107" s="114">
        <v>100057</v>
      </c>
      <c r="S107" s="108">
        <v>2</v>
      </c>
      <c r="U107" s="114">
        <v>400001</v>
      </c>
      <c r="V107" s="114">
        <v>0</v>
      </c>
      <c r="AE107" s="114">
        <v>400001</v>
      </c>
      <c r="AF107" s="114">
        <v>114</v>
      </c>
      <c r="AI107" s="114">
        <v>101083</v>
      </c>
      <c r="AJ107" s="116" t="s">
        <v>672</v>
      </c>
      <c r="AK107" s="114">
        <v>0</v>
      </c>
      <c r="AM107" s="114">
        <v>101083</v>
      </c>
    </row>
    <row r="108" spans="1:39" x14ac:dyDescent="0.3">
      <c r="A108" s="114">
        <v>100127</v>
      </c>
      <c r="B108" s="116" t="s">
        <v>648</v>
      </c>
      <c r="C108" s="108">
        <v>2</v>
      </c>
      <c r="R108" s="114">
        <v>100061</v>
      </c>
      <c r="S108" s="108">
        <v>2</v>
      </c>
      <c r="U108" s="114">
        <v>400002</v>
      </c>
      <c r="V108" s="114">
        <v>1</v>
      </c>
      <c r="AE108" s="114">
        <v>400002</v>
      </c>
      <c r="AF108" s="114">
        <v>5</v>
      </c>
      <c r="AI108" s="114">
        <v>101084</v>
      </c>
      <c r="AJ108" s="115" t="s">
        <v>617</v>
      </c>
      <c r="AK108" s="114">
        <v>0</v>
      </c>
      <c r="AM108" s="114">
        <v>101084</v>
      </c>
    </row>
    <row r="109" spans="1:39" x14ac:dyDescent="0.3">
      <c r="A109" s="114">
        <v>100128</v>
      </c>
      <c r="B109" s="116" t="s">
        <v>648</v>
      </c>
      <c r="C109" s="108">
        <v>3</v>
      </c>
      <c r="R109" s="114">
        <v>100063</v>
      </c>
      <c r="S109" s="108">
        <v>2</v>
      </c>
      <c r="U109" s="114">
        <v>400003</v>
      </c>
      <c r="V109" s="114">
        <v>2</v>
      </c>
      <c r="AE109" s="114">
        <v>400003</v>
      </c>
      <c r="AF109" s="114">
        <v>11</v>
      </c>
      <c r="AI109" s="108">
        <v>100002</v>
      </c>
      <c r="AJ109" s="116" t="s">
        <v>663</v>
      </c>
      <c r="AK109" s="108">
        <v>1</v>
      </c>
      <c r="AM109" s="114">
        <v>100057</v>
      </c>
    </row>
    <row r="110" spans="1:39" x14ac:dyDescent="0.3">
      <c r="A110" s="114">
        <v>100131</v>
      </c>
      <c r="B110" s="116" t="s">
        <v>648</v>
      </c>
      <c r="C110" s="108">
        <v>2</v>
      </c>
      <c r="R110" s="114">
        <v>100065</v>
      </c>
      <c r="S110" s="108">
        <v>2</v>
      </c>
      <c r="U110" s="114">
        <v>400004</v>
      </c>
      <c r="V110" s="114">
        <v>3</v>
      </c>
      <c r="AE110" s="114">
        <v>400004</v>
      </c>
      <c r="AF110" s="114">
        <v>1</v>
      </c>
      <c r="AI110" s="108">
        <v>100004</v>
      </c>
      <c r="AJ110" s="116" t="s">
        <v>663</v>
      </c>
      <c r="AK110" s="108">
        <v>1</v>
      </c>
      <c r="AM110" s="114">
        <v>100061</v>
      </c>
    </row>
    <row r="111" spans="1:39" x14ac:dyDescent="0.3">
      <c r="A111" s="114">
        <v>100132</v>
      </c>
      <c r="B111" s="116" t="s">
        <v>648</v>
      </c>
      <c r="C111" s="108">
        <v>3</v>
      </c>
      <c r="R111" s="114">
        <v>100067</v>
      </c>
      <c r="S111" s="108">
        <v>2</v>
      </c>
      <c r="U111" s="114">
        <v>400005</v>
      </c>
      <c r="V111" s="114">
        <v>0</v>
      </c>
      <c r="AE111" s="114">
        <v>400005</v>
      </c>
      <c r="AF111" s="114">
        <v>114</v>
      </c>
      <c r="AI111" s="108">
        <v>100006</v>
      </c>
      <c r="AJ111" s="116" t="s">
        <v>663</v>
      </c>
      <c r="AK111" s="108">
        <v>1</v>
      </c>
      <c r="AM111" s="114">
        <v>100063</v>
      </c>
    </row>
    <row r="112" spans="1:39" x14ac:dyDescent="0.3">
      <c r="A112" s="114">
        <v>100133</v>
      </c>
      <c r="B112" s="116" t="s">
        <v>648</v>
      </c>
      <c r="C112" s="108">
        <v>2</v>
      </c>
      <c r="R112" s="114">
        <v>100069</v>
      </c>
      <c r="S112" s="108">
        <v>2</v>
      </c>
      <c r="U112" s="114">
        <v>400006</v>
      </c>
      <c r="V112" s="114">
        <v>1</v>
      </c>
      <c r="AE112" s="114">
        <v>400006</v>
      </c>
      <c r="AF112" s="114">
        <v>5</v>
      </c>
      <c r="AI112" s="108">
        <v>100008</v>
      </c>
      <c r="AJ112" s="116" t="s">
        <v>663</v>
      </c>
      <c r="AK112" s="108">
        <v>1</v>
      </c>
      <c r="AM112" s="114">
        <v>100065</v>
      </c>
    </row>
    <row r="113" spans="1:39" x14ac:dyDescent="0.3">
      <c r="A113" s="114">
        <v>100134</v>
      </c>
      <c r="B113" s="116" t="s">
        <v>648</v>
      </c>
      <c r="C113" s="108">
        <v>3</v>
      </c>
      <c r="R113" s="114">
        <v>100077</v>
      </c>
      <c r="S113" s="108">
        <v>2</v>
      </c>
      <c r="U113" s="114">
        <v>400007</v>
      </c>
      <c r="V113" s="114">
        <v>2</v>
      </c>
      <c r="AE113" s="114">
        <v>400007</v>
      </c>
      <c r="AF113" s="114">
        <v>11</v>
      </c>
      <c r="AI113" s="108">
        <v>100010</v>
      </c>
      <c r="AJ113" s="116" t="s">
        <v>663</v>
      </c>
      <c r="AK113" s="108">
        <v>1</v>
      </c>
      <c r="AM113" s="114">
        <v>100067</v>
      </c>
    </row>
    <row r="114" spans="1:39" x14ac:dyDescent="0.3">
      <c r="A114" s="114">
        <v>100135</v>
      </c>
      <c r="B114" s="116" t="s">
        <v>648</v>
      </c>
      <c r="C114" s="108">
        <v>2</v>
      </c>
      <c r="R114" s="114">
        <v>100079</v>
      </c>
      <c r="S114" s="108">
        <v>2</v>
      </c>
      <c r="U114" s="114">
        <v>400008</v>
      </c>
      <c r="V114" s="114">
        <v>3</v>
      </c>
      <c r="AE114" s="114">
        <v>400008</v>
      </c>
      <c r="AF114" s="114">
        <v>1</v>
      </c>
      <c r="AI114" s="108">
        <v>100012</v>
      </c>
      <c r="AJ114" s="116" t="s">
        <v>663</v>
      </c>
      <c r="AK114" s="114">
        <v>1</v>
      </c>
      <c r="AM114" s="114">
        <v>100069</v>
      </c>
    </row>
    <row r="115" spans="1:39" x14ac:dyDescent="0.3">
      <c r="A115" s="114">
        <v>100136</v>
      </c>
      <c r="B115" s="116" t="s">
        <v>648</v>
      </c>
      <c r="C115" s="108">
        <v>3</v>
      </c>
      <c r="R115" s="114">
        <v>100081</v>
      </c>
      <c r="S115" s="108">
        <v>2</v>
      </c>
      <c r="U115" s="114">
        <v>400009</v>
      </c>
      <c r="V115" s="114">
        <v>0</v>
      </c>
      <c r="AE115" s="114">
        <v>400009</v>
      </c>
      <c r="AF115" s="114">
        <v>114</v>
      </c>
      <c r="AI115" s="108">
        <v>100014</v>
      </c>
      <c r="AJ115" s="116" t="s">
        <v>663</v>
      </c>
      <c r="AK115" s="108">
        <v>1</v>
      </c>
      <c r="AM115" s="114">
        <v>100071</v>
      </c>
    </row>
    <row r="116" spans="1:39" x14ac:dyDescent="0.3">
      <c r="A116" s="114">
        <v>100137</v>
      </c>
      <c r="B116" s="116" t="s">
        <v>648</v>
      </c>
      <c r="C116" s="108">
        <v>2</v>
      </c>
      <c r="M116" s="114"/>
      <c r="N116" s="116"/>
      <c r="O116" s="108"/>
      <c r="R116" s="114">
        <v>100125</v>
      </c>
      <c r="S116" s="108">
        <v>2</v>
      </c>
      <c r="U116" s="114">
        <v>400010</v>
      </c>
      <c r="V116" s="114">
        <v>1</v>
      </c>
      <c r="AE116" s="114">
        <v>400010</v>
      </c>
      <c r="AF116" s="114">
        <v>5</v>
      </c>
      <c r="AI116" s="108">
        <v>100016</v>
      </c>
      <c r="AJ116" s="116" t="s">
        <v>663</v>
      </c>
      <c r="AK116" s="108">
        <v>1</v>
      </c>
      <c r="AM116" s="114">
        <v>100073</v>
      </c>
    </row>
    <row r="117" spans="1:39" x14ac:dyDescent="0.3">
      <c r="A117" s="114">
        <v>100138</v>
      </c>
      <c r="B117" s="116" t="s">
        <v>648</v>
      </c>
      <c r="C117" s="108">
        <v>3</v>
      </c>
      <c r="M117" s="114"/>
      <c r="N117" s="116"/>
      <c r="O117" s="108"/>
      <c r="R117" s="114">
        <v>100127</v>
      </c>
      <c r="S117" s="108">
        <v>2</v>
      </c>
      <c r="U117" s="114">
        <v>400011</v>
      </c>
      <c r="V117" s="114">
        <v>2</v>
      </c>
      <c r="AE117" s="114">
        <v>400011</v>
      </c>
      <c r="AF117" s="114">
        <v>11</v>
      </c>
      <c r="AI117" s="108">
        <v>100018</v>
      </c>
      <c r="AJ117" s="116" t="s">
        <v>663</v>
      </c>
      <c r="AK117" s="108">
        <v>1</v>
      </c>
      <c r="AM117" s="114">
        <v>100077</v>
      </c>
    </row>
    <row r="118" spans="1:39" x14ac:dyDescent="0.3">
      <c r="A118" s="114">
        <v>100139</v>
      </c>
      <c r="B118" s="116" t="s">
        <v>648</v>
      </c>
      <c r="C118" s="108">
        <v>2</v>
      </c>
      <c r="M118" s="114"/>
      <c r="N118" s="116"/>
      <c r="O118" s="108"/>
      <c r="R118" s="114">
        <v>100131</v>
      </c>
      <c r="S118" s="108">
        <v>2</v>
      </c>
      <c r="U118" s="114">
        <v>400012</v>
      </c>
      <c r="V118" s="114">
        <v>3</v>
      </c>
      <c r="AE118" s="114">
        <v>400012</v>
      </c>
      <c r="AF118" s="114">
        <v>1</v>
      </c>
      <c r="AI118" s="108">
        <v>100020</v>
      </c>
      <c r="AJ118" s="116" t="s">
        <v>663</v>
      </c>
      <c r="AK118" s="108">
        <v>1</v>
      </c>
      <c r="AM118" s="114">
        <v>100079</v>
      </c>
    </row>
    <row r="119" spans="1:39" x14ac:dyDescent="0.3">
      <c r="A119" s="114">
        <v>100140</v>
      </c>
      <c r="B119" s="116" t="s">
        <v>648</v>
      </c>
      <c r="C119" s="108">
        <v>3</v>
      </c>
      <c r="M119" s="114"/>
      <c r="N119" s="116"/>
      <c r="O119" s="108"/>
      <c r="R119" s="114">
        <v>100133</v>
      </c>
      <c r="S119" s="108">
        <v>2</v>
      </c>
      <c r="U119" s="114">
        <v>400013</v>
      </c>
      <c r="V119" s="114">
        <v>0</v>
      </c>
      <c r="AE119" s="114">
        <v>400013</v>
      </c>
      <c r="AF119" s="114">
        <v>114</v>
      </c>
      <c r="AI119" s="108">
        <v>100022</v>
      </c>
      <c r="AJ119" s="116" t="s">
        <v>663</v>
      </c>
      <c r="AK119" s="108">
        <v>1</v>
      </c>
      <c r="AM119" s="114">
        <v>100081</v>
      </c>
    </row>
    <row r="120" spans="1:39" x14ac:dyDescent="0.3">
      <c r="A120" s="114">
        <v>100141</v>
      </c>
      <c r="B120" s="116" t="s">
        <v>648</v>
      </c>
      <c r="C120" s="108">
        <v>4</v>
      </c>
      <c r="M120" s="114"/>
      <c r="N120" s="116"/>
      <c r="O120" s="108"/>
      <c r="R120" s="114">
        <v>100135</v>
      </c>
      <c r="S120" s="108">
        <v>2</v>
      </c>
      <c r="U120" s="114">
        <v>400014</v>
      </c>
      <c r="V120" s="114">
        <v>1</v>
      </c>
      <c r="AE120" s="114">
        <v>400014</v>
      </c>
      <c r="AF120" s="114">
        <v>5</v>
      </c>
      <c r="AI120" s="108">
        <v>100024</v>
      </c>
      <c r="AJ120" s="116" t="s">
        <v>648</v>
      </c>
      <c r="AK120" s="114">
        <v>1</v>
      </c>
      <c r="AM120" s="114">
        <v>100083</v>
      </c>
    </row>
    <row r="121" spans="1:39" x14ac:dyDescent="0.3">
      <c r="A121" s="114">
        <v>100142</v>
      </c>
      <c r="B121" s="116" t="s">
        <v>648</v>
      </c>
      <c r="C121" s="108">
        <v>5</v>
      </c>
      <c r="M121" s="114"/>
      <c r="N121" s="116"/>
      <c r="O121" s="108"/>
      <c r="R121" s="114">
        <v>100041</v>
      </c>
      <c r="S121" s="108">
        <v>4</v>
      </c>
      <c r="U121" s="114">
        <v>400015</v>
      </c>
      <c r="V121" s="114">
        <v>2</v>
      </c>
      <c r="AE121" s="114">
        <v>400015</v>
      </c>
      <c r="AF121" s="114">
        <v>11</v>
      </c>
      <c r="AI121" s="108">
        <v>100026</v>
      </c>
      <c r="AJ121" s="116" t="s">
        <v>648</v>
      </c>
      <c r="AK121" s="108">
        <v>1</v>
      </c>
      <c r="AM121" s="114">
        <v>100085</v>
      </c>
    </row>
    <row r="122" spans="1:39" x14ac:dyDescent="0.3">
      <c r="A122" s="114">
        <v>100145</v>
      </c>
      <c r="B122" s="116" t="s">
        <v>648</v>
      </c>
      <c r="C122" s="108">
        <v>4</v>
      </c>
      <c r="M122" s="114"/>
      <c r="N122" s="116"/>
      <c r="O122" s="108"/>
      <c r="R122" s="114">
        <v>100045</v>
      </c>
      <c r="S122" s="108">
        <v>4</v>
      </c>
      <c r="U122" s="114">
        <v>400016</v>
      </c>
      <c r="V122" s="114">
        <v>3</v>
      </c>
      <c r="AE122" s="114">
        <v>400016</v>
      </c>
      <c r="AF122" s="114">
        <v>1</v>
      </c>
      <c r="AI122" s="114">
        <v>100028</v>
      </c>
      <c r="AJ122" s="116" t="s">
        <v>648</v>
      </c>
      <c r="AK122" s="108">
        <v>1</v>
      </c>
      <c r="AM122" s="114">
        <v>100125</v>
      </c>
    </row>
    <row r="123" spans="1:39" x14ac:dyDescent="0.3">
      <c r="A123" s="114">
        <v>100146</v>
      </c>
      <c r="B123" s="116" t="s">
        <v>648</v>
      </c>
      <c r="C123" s="108">
        <v>5</v>
      </c>
      <c r="M123" s="114"/>
      <c r="N123" s="116"/>
      <c r="O123" s="108"/>
      <c r="R123" s="114">
        <v>100047</v>
      </c>
      <c r="S123" s="108">
        <v>4</v>
      </c>
      <c r="U123" s="114">
        <v>400017</v>
      </c>
      <c r="V123" s="114">
        <v>0</v>
      </c>
      <c r="AE123" s="114">
        <v>400017</v>
      </c>
      <c r="AF123" s="114">
        <v>114</v>
      </c>
      <c r="AI123" s="114">
        <v>100030</v>
      </c>
      <c r="AJ123" s="116" t="s">
        <v>648</v>
      </c>
      <c r="AK123" s="108">
        <v>1</v>
      </c>
      <c r="AM123" s="114">
        <v>100127</v>
      </c>
    </row>
    <row r="124" spans="1:39" x14ac:dyDescent="0.3">
      <c r="A124" s="114">
        <v>100147</v>
      </c>
      <c r="B124" s="116" t="s">
        <v>648</v>
      </c>
      <c r="C124" s="108">
        <v>4</v>
      </c>
      <c r="M124" s="114"/>
      <c r="N124" s="116"/>
      <c r="O124" s="108"/>
      <c r="R124" s="114">
        <v>100049</v>
      </c>
      <c r="S124" s="108">
        <v>4</v>
      </c>
      <c r="U124" s="114">
        <v>400018</v>
      </c>
      <c r="V124" s="114">
        <v>1</v>
      </c>
      <c r="AE124" s="114">
        <v>400018</v>
      </c>
      <c r="AF124" s="114">
        <v>5</v>
      </c>
      <c r="AI124" s="114">
        <v>100032</v>
      </c>
      <c r="AJ124" s="116" t="s">
        <v>648</v>
      </c>
      <c r="AK124" s="108">
        <v>1</v>
      </c>
      <c r="AM124" s="114">
        <v>100131</v>
      </c>
    </row>
    <row r="125" spans="1:39" x14ac:dyDescent="0.3">
      <c r="A125" s="114">
        <v>100148</v>
      </c>
      <c r="B125" s="116" t="s">
        <v>648</v>
      </c>
      <c r="C125" s="108">
        <v>5</v>
      </c>
      <c r="M125" s="114"/>
      <c r="N125" s="116"/>
      <c r="O125" s="108"/>
      <c r="R125" s="114">
        <v>100051</v>
      </c>
      <c r="S125" s="108">
        <v>4</v>
      </c>
      <c r="U125" s="114">
        <v>400019</v>
      </c>
      <c r="V125" s="114">
        <v>2</v>
      </c>
      <c r="AE125" s="114">
        <v>400019</v>
      </c>
      <c r="AF125" s="114">
        <v>11</v>
      </c>
      <c r="AI125" s="114">
        <v>100034</v>
      </c>
      <c r="AJ125" s="116" t="s">
        <v>648</v>
      </c>
      <c r="AK125" s="108">
        <v>1</v>
      </c>
      <c r="AM125" s="114">
        <v>100133</v>
      </c>
    </row>
    <row r="126" spans="1:39" x14ac:dyDescent="0.3">
      <c r="A126" s="114">
        <v>100149</v>
      </c>
      <c r="B126" s="116" t="s">
        <v>648</v>
      </c>
      <c r="C126" s="108">
        <v>4</v>
      </c>
      <c r="M126" s="114"/>
      <c r="N126" s="116"/>
      <c r="O126" s="108"/>
      <c r="R126" s="114">
        <v>100053</v>
      </c>
      <c r="S126" s="108">
        <v>4</v>
      </c>
      <c r="U126" s="114">
        <v>400020</v>
      </c>
      <c r="V126" s="114">
        <v>3</v>
      </c>
      <c r="AE126" s="114">
        <v>400020</v>
      </c>
      <c r="AF126" s="114">
        <v>1</v>
      </c>
      <c r="AI126" s="114">
        <v>100036</v>
      </c>
      <c r="AJ126" s="116" t="s">
        <v>648</v>
      </c>
      <c r="AK126" s="108">
        <v>1</v>
      </c>
      <c r="AM126" s="114">
        <v>100135</v>
      </c>
    </row>
    <row r="127" spans="1:39" x14ac:dyDescent="0.3">
      <c r="A127" s="114">
        <v>100150</v>
      </c>
      <c r="B127" s="116" t="s">
        <v>648</v>
      </c>
      <c r="C127" s="108">
        <v>5</v>
      </c>
      <c r="M127" s="114"/>
      <c r="N127" s="116"/>
      <c r="O127" s="108"/>
      <c r="R127" s="114">
        <v>100055</v>
      </c>
      <c r="S127" s="108">
        <v>4</v>
      </c>
      <c r="U127" s="114">
        <v>400021</v>
      </c>
      <c r="V127" s="114">
        <v>0</v>
      </c>
      <c r="AE127" s="114">
        <v>400021</v>
      </c>
      <c r="AF127" s="114">
        <v>114</v>
      </c>
      <c r="AI127" s="114">
        <v>100038</v>
      </c>
      <c r="AJ127" s="116" t="s">
        <v>648</v>
      </c>
      <c r="AK127" s="108">
        <v>1</v>
      </c>
      <c r="AM127" s="114">
        <v>100137</v>
      </c>
    </row>
    <row r="128" spans="1:39" x14ac:dyDescent="0.3">
      <c r="A128" s="114">
        <v>100171</v>
      </c>
      <c r="B128" s="116" t="s">
        <v>648</v>
      </c>
      <c r="C128" s="108">
        <v>4</v>
      </c>
      <c r="M128" s="114"/>
      <c r="N128" s="116"/>
      <c r="O128" s="108"/>
      <c r="R128" s="114">
        <v>100059</v>
      </c>
      <c r="S128" s="108">
        <v>4</v>
      </c>
      <c r="U128" s="114">
        <v>400022</v>
      </c>
      <c r="V128" s="114">
        <v>1</v>
      </c>
      <c r="AE128" s="114">
        <v>400022</v>
      </c>
      <c r="AF128" s="114">
        <v>5</v>
      </c>
      <c r="AI128" s="114">
        <v>100040</v>
      </c>
      <c r="AJ128" s="116" t="s">
        <v>648</v>
      </c>
      <c r="AK128" s="108">
        <v>1</v>
      </c>
      <c r="AM128" s="114">
        <v>100139</v>
      </c>
    </row>
    <row r="129" spans="1:39" x14ac:dyDescent="0.3">
      <c r="A129" s="114">
        <v>100172</v>
      </c>
      <c r="B129" s="116" t="s">
        <v>648</v>
      </c>
      <c r="C129" s="108">
        <v>5</v>
      </c>
      <c r="M129" s="114"/>
      <c r="N129" s="116"/>
      <c r="O129" s="108"/>
      <c r="R129" s="114">
        <v>100075</v>
      </c>
      <c r="S129" s="108">
        <v>4</v>
      </c>
      <c r="U129" s="114">
        <v>400023</v>
      </c>
      <c r="V129" s="114">
        <v>2</v>
      </c>
      <c r="AE129" s="114">
        <v>400023</v>
      </c>
      <c r="AF129" s="114">
        <v>11</v>
      </c>
      <c r="AI129" s="114">
        <v>100090</v>
      </c>
      <c r="AJ129" s="116" t="s">
        <v>648</v>
      </c>
      <c r="AK129" s="108">
        <v>1</v>
      </c>
      <c r="AM129" s="114">
        <v>100041</v>
      </c>
    </row>
    <row r="130" spans="1:39" x14ac:dyDescent="0.3">
      <c r="A130" s="114">
        <v>100173</v>
      </c>
      <c r="B130" s="116" t="s">
        <v>648</v>
      </c>
      <c r="C130" s="108">
        <v>4</v>
      </c>
      <c r="M130" s="114"/>
      <c r="N130" s="116"/>
      <c r="O130" s="108"/>
      <c r="R130" s="114">
        <v>100103</v>
      </c>
      <c r="S130" s="108">
        <v>4</v>
      </c>
      <c r="U130" s="114">
        <v>400024</v>
      </c>
      <c r="V130" s="114">
        <v>3</v>
      </c>
      <c r="AE130" s="114">
        <v>400024</v>
      </c>
      <c r="AF130" s="114">
        <v>1</v>
      </c>
      <c r="AI130" s="114">
        <v>100094</v>
      </c>
      <c r="AJ130" s="116" t="s">
        <v>648</v>
      </c>
      <c r="AK130" s="108">
        <v>1</v>
      </c>
      <c r="AM130" s="114">
        <v>100043</v>
      </c>
    </row>
    <row r="131" spans="1:39" x14ac:dyDescent="0.3">
      <c r="A131" s="114">
        <v>100174</v>
      </c>
      <c r="B131" s="116" t="s">
        <v>648</v>
      </c>
      <c r="C131" s="108">
        <v>5</v>
      </c>
      <c r="M131" s="114"/>
      <c r="N131" s="116"/>
      <c r="O131" s="108"/>
      <c r="R131" s="114">
        <v>100109</v>
      </c>
      <c r="S131" s="108">
        <v>4</v>
      </c>
      <c r="U131" s="114">
        <v>400025</v>
      </c>
      <c r="V131" s="114">
        <v>0</v>
      </c>
      <c r="AE131" s="114">
        <v>400025</v>
      </c>
      <c r="AF131" s="114">
        <v>114</v>
      </c>
      <c r="AI131" s="114">
        <v>100096</v>
      </c>
      <c r="AJ131" s="116" t="s">
        <v>648</v>
      </c>
      <c r="AK131" s="108">
        <v>1</v>
      </c>
      <c r="AM131" s="114">
        <v>100045</v>
      </c>
    </row>
    <row r="132" spans="1:39" x14ac:dyDescent="0.3">
      <c r="A132" s="114">
        <v>100175</v>
      </c>
      <c r="B132" s="116" t="s">
        <v>648</v>
      </c>
      <c r="C132" s="108">
        <v>4</v>
      </c>
      <c r="M132" s="114"/>
      <c r="N132" s="116"/>
      <c r="O132" s="108"/>
      <c r="R132" s="114">
        <v>100111</v>
      </c>
      <c r="S132" s="108">
        <v>4</v>
      </c>
      <c r="U132" s="114">
        <v>400026</v>
      </c>
      <c r="V132" s="114">
        <v>1</v>
      </c>
      <c r="AE132" s="114">
        <v>400026</v>
      </c>
      <c r="AF132" s="114">
        <v>5</v>
      </c>
      <c r="AI132" s="114">
        <v>100057</v>
      </c>
      <c r="AJ132" s="116" t="s">
        <v>648</v>
      </c>
      <c r="AK132" s="108">
        <v>2</v>
      </c>
      <c r="AM132" s="114">
        <v>100047</v>
      </c>
    </row>
    <row r="133" spans="1:39" x14ac:dyDescent="0.3">
      <c r="A133" s="114">
        <v>100176</v>
      </c>
      <c r="B133" s="116" t="s">
        <v>648</v>
      </c>
      <c r="C133" s="108">
        <v>5</v>
      </c>
      <c r="M133" s="114"/>
      <c r="N133" s="116"/>
      <c r="O133" s="108"/>
      <c r="R133" s="114">
        <v>100113</v>
      </c>
      <c r="S133" s="108">
        <v>4</v>
      </c>
      <c r="U133" s="114">
        <v>400027</v>
      </c>
      <c r="V133" s="114">
        <v>2</v>
      </c>
      <c r="AE133" s="114">
        <v>400027</v>
      </c>
      <c r="AF133" s="114">
        <v>11</v>
      </c>
      <c r="AI133" s="114">
        <v>100061</v>
      </c>
      <c r="AJ133" s="116" t="s">
        <v>648</v>
      </c>
      <c r="AK133" s="108">
        <v>2</v>
      </c>
      <c r="AM133" s="114">
        <v>100049</v>
      </c>
    </row>
    <row r="134" spans="1:39" x14ac:dyDescent="0.3">
      <c r="A134" s="114">
        <v>100177</v>
      </c>
      <c r="B134" s="116" t="s">
        <v>648</v>
      </c>
      <c r="C134" s="108">
        <v>4</v>
      </c>
      <c r="M134" s="114"/>
      <c r="N134" s="116"/>
      <c r="O134" s="108"/>
      <c r="R134" s="114">
        <v>100115</v>
      </c>
      <c r="S134" s="108">
        <v>4</v>
      </c>
      <c r="U134" s="114">
        <v>400028</v>
      </c>
      <c r="V134" s="114">
        <v>3</v>
      </c>
      <c r="AE134" s="114">
        <v>400028</v>
      </c>
      <c r="AF134" s="114">
        <v>1</v>
      </c>
      <c r="AI134" s="114">
        <v>100063</v>
      </c>
      <c r="AJ134" s="116" t="s">
        <v>648</v>
      </c>
      <c r="AK134" s="108">
        <v>2</v>
      </c>
      <c r="AM134" s="114">
        <v>100051</v>
      </c>
    </row>
    <row r="135" spans="1:39" x14ac:dyDescent="0.3">
      <c r="A135" s="114">
        <v>100178</v>
      </c>
      <c r="B135" s="116" t="s">
        <v>648</v>
      </c>
      <c r="C135" s="108">
        <v>5</v>
      </c>
      <c r="M135" s="114"/>
      <c r="N135" s="116"/>
      <c r="O135" s="108"/>
      <c r="R135" s="114">
        <v>100117</v>
      </c>
      <c r="S135" s="108">
        <v>4</v>
      </c>
      <c r="U135" s="114">
        <v>400029</v>
      </c>
      <c r="V135" s="114">
        <v>0</v>
      </c>
      <c r="AE135" s="114">
        <v>400029</v>
      </c>
      <c r="AF135" s="114">
        <v>114</v>
      </c>
      <c r="AI135" s="114">
        <v>100065</v>
      </c>
      <c r="AJ135" s="116" t="s">
        <v>648</v>
      </c>
      <c r="AK135" s="108">
        <v>2</v>
      </c>
      <c r="AM135" s="114">
        <v>100053</v>
      </c>
    </row>
    <row r="136" spans="1:39" x14ac:dyDescent="0.3">
      <c r="A136" s="114">
        <v>100181</v>
      </c>
      <c r="B136" s="116" t="s">
        <v>648</v>
      </c>
      <c r="C136" s="108">
        <v>4</v>
      </c>
      <c r="M136" s="108"/>
      <c r="N136" s="116"/>
      <c r="O136" s="108"/>
      <c r="R136" s="114">
        <v>100119</v>
      </c>
      <c r="S136" s="108">
        <v>4</v>
      </c>
      <c r="U136" s="114">
        <v>400030</v>
      </c>
      <c r="V136" s="114">
        <v>1</v>
      </c>
      <c r="AE136" s="114">
        <v>400030</v>
      </c>
      <c r="AF136" s="114">
        <v>5</v>
      </c>
      <c r="AI136" s="114">
        <v>100067</v>
      </c>
      <c r="AJ136" s="116" t="s">
        <v>648</v>
      </c>
      <c r="AK136" s="108">
        <v>2</v>
      </c>
      <c r="AM136" s="114">
        <v>100055</v>
      </c>
    </row>
    <row r="137" spans="1:39" x14ac:dyDescent="0.3">
      <c r="A137" s="114">
        <v>100182</v>
      </c>
      <c r="B137" s="116" t="s">
        <v>648</v>
      </c>
      <c r="C137" s="108">
        <v>5</v>
      </c>
      <c r="M137" s="108"/>
      <c r="N137" s="116"/>
      <c r="O137" s="108"/>
      <c r="R137" s="114">
        <v>100121</v>
      </c>
      <c r="S137" s="108">
        <v>4</v>
      </c>
      <c r="U137" s="114">
        <v>400031</v>
      </c>
      <c r="V137" s="114">
        <v>2</v>
      </c>
      <c r="AE137" s="114">
        <v>400031</v>
      </c>
      <c r="AF137" s="114">
        <v>11</v>
      </c>
      <c r="AI137" s="114">
        <v>100069</v>
      </c>
      <c r="AJ137" s="116" t="s">
        <v>648</v>
      </c>
      <c r="AK137" s="108">
        <v>2</v>
      </c>
      <c r="AM137" s="114">
        <v>100059</v>
      </c>
    </row>
    <row r="138" spans="1:39" x14ac:dyDescent="0.3">
      <c r="A138" s="114">
        <v>100183</v>
      </c>
      <c r="B138" s="116" t="s">
        <v>648</v>
      </c>
      <c r="C138" s="108">
        <v>4</v>
      </c>
      <c r="M138" s="108"/>
      <c r="N138" s="116"/>
      <c r="O138" s="108"/>
      <c r="R138" s="114">
        <v>100141</v>
      </c>
      <c r="S138" s="108">
        <v>4</v>
      </c>
      <c r="U138" s="114">
        <v>400032</v>
      </c>
      <c r="V138" s="114">
        <v>3</v>
      </c>
      <c r="AE138" s="114">
        <v>400032</v>
      </c>
      <c r="AF138" s="114">
        <v>1</v>
      </c>
      <c r="AI138" s="114">
        <v>100071</v>
      </c>
      <c r="AJ138" s="116" t="s">
        <v>648</v>
      </c>
      <c r="AK138" s="108">
        <v>2</v>
      </c>
      <c r="AM138" s="114">
        <v>100075</v>
      </c>
    </row>
    <row r="139" spans="1:39" x14ac:dyDescent="0.3">
      <c r="A139" s="114">
        <v>100184</v>
      </c>
      <c r="B139" s="116" t="s">
        <v>648</v>
      </c>
      <c r="C139" s="108">
        <v>5</v>
      </c>
      <c r="M139" s="108"/>
      <c r="N139" s="116"/>
      <c r="O139" s="108"/>
      <c r="R139" s="114">
        <v>100145</v>
      </c>
      <c r="S139" s="108">
        <v>4</v>
      </c>
      <c r="U139" s="114">
        <v>400033</v>
      </c>
      <c r="V139" s="114">
        <v>0</v>
      </c>
      <c r="AE139" s="114">
        <v>400033</v>
      </c>
      <c r="AF139" s="114">
        <v>114</v>
      </c>
      <c r="AI139" s="114">
        <v>100073</v>
      </c>
      <c r="AJ139" s="116" t="s">
        <v>648</v>
      </c>
      <c r="AK139" s="108">
        <v>2</v>
      </c>
      <c r="AM139" s="114">
        <v>100113</v>
      </c>
    </row>
    <row r="140" spans="1:39" x14ac:dyDescent="0.3">
      <c r="A140" s="114">
        <v>100185</v>
      </c>
      <c r="B140" s="116" t="s">
        <v>648</v>
      </c>
      <c r="C140" s="108">
        <v>4</v>
      </c>
      <c r="M140" s="108"/>
      <c r="N140" s="116"/>
      <c r="O140" s="108"/>
      <c r="R140" s="114">
        <v>100147</v>
      </c>
      <c r="S140" s="108">
        <v>4</v>
      </c>
      <c r="U140" s="114">
        <v>400034</v>
      </c>
      <c r="V140" s="114">
        <v>1</v>
      </c>
      <c r="AE140" s="114">
        <v>400034</v>
      </c>
      <c r="AF140" s="114">
        <v>5</v>
      </c>
      <c r="AI140" s="114">
        <v>100077</v>
      </c>
      <c r="AJ140" s="116" t="s">
        <v>648</v>
      </c>
      <c r="AK140" s="108">
        <v>2</v>
      </c>
      <c r="AM140" s="114">
        <v>100115</v>
      </c>
    </row>
    <row r="141" spans="1:39" x14ac:dyDescent="0.3">
      <c r="A141" s="114">
        <v>100186</v>
      </c>
      <c r="B141" s="116" t="s">
        <v>648</v>
      </c>
      <c r="C141" s="108">
        <v>5</v>
      </c>
      <c r="M141" s="108"/>
      <c r="N141" s="116"/>
      <c r="O141" s="108"/>
      <c r="R141" s="114">
        <v>100149</v>
      </c>
      <c r="S141" s="108">
        <v>4</v>
      </c>
      <c r="U141" s="114">
        <v>400035</v>
      </c>
      <c r="V141" s="114">
        <v>2</v>
      </c>
      <c r="AE141" s="114">
        <v>400035</v>
      </c>
      <c r="AF141" s="114">
        <v>11</v>
      </c>
      <c r="AI141" s="114">
        <v>100079</v>
      </c>
      <c r="AJ141" s="116" t="s">
        <v>648</v>
      </c>
      <c r="AK141" s="108">
        <v>2</v>
      </c>
      <c r="AM141" s="114">
        <v>100117</v>
      </c>
    </row>
    <row r="142" spans="1:39" x14ac:dyDescent="0.3">
      <c r="A142" s="114">
        <v>100187</v>
      </c>
      <c r="B142" s="116" t="s">
        <v>648</v>
      </c>
      <c r="C142" s="108">
        <v>4</v>
      </c>
      <c r="M142" s="108"/>
      <c r="N142" s="116"/>
      <c r="O142" s="108"/>
      <c r="R142" s="114">
        <v>100159</v>
      </c>
      <c r="S142" s="108">
        <v>4</v>
      </c>
      <c r="U142" s="114">
        <v>400036</v>
      </c>
      <c r="V142" s="114">
        <v>3</v>
      </c>
      <c r="AE142" s="114">
        <v>400036</v>
      </c>
      <c r="AF142" s="114">
        <v>1</v>
      </c>
      <c r="AI142" s="114">
        <v>100081</v>
      </c>
      <c r="AJ142" s="116" t="s">
        <v>648</v>
      </c>
      <c r="AK142" s="108">
        <v>2</v>
      </c>
      <c r="AM142" s="114">
        <v>100119</v>
      </c>
    </row>
    <row r="143" spans="1:39" x14ac:dyDescent="0.3">
      <c r="A143" s="114">
        <v>100188</v>
      </c>
      <c r="B143" s="116" t="s">
        <v>648</v>
      </c>
      <c r="C143" s="108">
        <v>5</v>
      </c>
      <c r="M143" s="108"/>
      <c r="N143" s="116"/>
      <c r="O143" s="108"/>
      <c r="R143" s="114">
        <v>100165</v>
      </c>
      <c r="S143" s="108">
        <v>4</v>
      </c>
      <c r="U143" s="114">
        <v>400037</v>
      </c>
      <c r="V143" s="114">
        <v>0</v>
      </c>
      <c r="AE143" s="114">
        <v>400037</v>
      </c>
      <c r="AF143" s="114">
        <v>114</v>
      </c>
      <c r="AI143" s="114">
        <v>100083</v>
      </c>
      <c r="AJ143" s="116" t="s">
        <v>648</v>
      </c>
      <c r="AK143" s="108">
        <v>2</v>
      </c>
      <c r="AM143" s="114">
        <v>100121</v>
      </c>
    </row>
    <row r="144" spans="1:39" x14ac:dyDescent="0.3">
      <c r="A144" s="114">
        <v>100189</v>
      </c>
      <c r="B144" s="116" t="s">
        <v>648</v>
      </c>
      <c r="C144" s="108">
        <v>4</v>
      </c>
      <c r="M144" s="108"/>
      <c r="N144" s="116"/>
      <c r="O144" s="108"/>
      <c r="R144" s="114">
        <v>100167</v>
      </c>
      <c r="S144" s="108">
        <v>4</v>
      </c>
      <c r="U144" s="114">
        <v>400038</v>
      </c>
      <c r="V144" s="114">
        <v>1</v>
      </c>
      <c r="AE144" s="114">
        <v>400038</v>
      </c>
      <c r="AF144" s="114">
        <v>5</v>
      </c>
      <c r="AI144" s="114">
        <v>100085</v>
      </c>
      <c r="AJ144" s="116" t="s">
        <v>648</v>
      </c>
      <c r="AK144" s="108">
        <v>2</v>
      </c>
      <c r="AM144" s="114">
        <v>100123</v>
      </c>
    </row>
    <row r="145" spans="1:39" x14ac:dyDescent="0.3">
      <c r="A145" s="114">
        <v>100190</v>
      </c>
      <c r="B145" s="116" t="s">
        <v>648</v>
      </c>
      <c r="C145" s="108">
        <v>5</v>
      </c>
      <c r="M145" s="108"/>
      <c r="N145" s="116"/>
      <c r="O145" s="108"/>
      <c r="R145" s="114">
        <v>100171</v>
      </c>
      <c r="S145" s="108">
        <v>4</v>
      </c>
      <c r="U145" s="114">
        <v>400039</v>
      </c>
      <c r="V145" s="114">
        <v>2</v>
      </c>
      <c r="AE145" s="114">
        <v>400039</v>
      </c>
      <c r="AF145" s="114">
        <v>11</v>
      </c>
      <c r="AI145" s="114">
        <v>100125</v>
      </c>
      <c r="AJ145" s="116" t="s">
        <v>648</v>
      </c>
      <c r="AK145" s="108">
        <v>2</v>
      </c>
      <c r="AM145" s="114">
        <v>100141</v>
      </c>
    </row>
    <row r="146" spans="1:39" x14ac:dyDescent="0.3">
      <c r="A146" s="114">
        <v>100191</v>
      </c>
      <c r="B146" s="116" t="s">
        <v>648</v>
      </c>
      <c r="C146" s="108">
        <v>4</v>
      </c>
      <c r="M146" s="108"/>
      <c r="N146" s="116"/>
      <c r="O146" s="108"/>
      <c r="R146" s="114">
        <v>100173</v>
      </c>
      <c r="S146" s="108">
        <v>4</v>
      </c>
      <c r="U146" s="114">
        <v>400040</v>
      </c>
      <c r="V146" s="114">
        <v>3</v>
      </c>
      <c r="AE146" s="114">
        <v>400040</v>
      </c>
      <c r="AF146" s="114">
        <v>1</v>
      </c>
      <c r="AI146" s="114">
        <v>100127</v>
      </c>
      <c r="AJ146" s="116" t="s">
        <v>648</v>
      </c>
      <c r="AK146" s="108">
        <v>2</v>
      </c>
      <c r="AM146" s="114">
        <v>100145</v>
      </c>
    </row>
    <row r="147" spans="1:39" x14ac:dyDescent="0.3">
      <c r="A147" s="114">
        <v>100192</v>
      </c>
      <c r="B147" s="116" t="s">
        <v>648</v>
      </c>
      <c r="C147" s="108">
        <v>5</v>
      </c>
      <c r="M147" s="108"/>
      <c r="N147" s="116"/>
      <c r="O147" s="108"/>
      <c r="R147" s="114">
        <v>100175</v>
      </c>
      <c r="S147" s="108">
        <v>4</v>
      </c>
      <c r="U147" s="114">
        <v>400041</v>
      </c>
      <c r="V147" s="114">
        <v>0</v>
      </c>
      <c r="AE147" s="114">
        <v>400041</v>
      </c>
      <c r="AF147" s="114">
        <v>114</v>
      </c>
      <c r="AI147" s="114">
        <v>100131</v>
      </c>
      <c r="AJ147" s="116" t="s">
        <v>648</v>
      </c>
      <c r="AK147" s="108">
        <v>2</v>
      </c>
      <c r="AM147" s="114">
        <v>100147</v>
      </c>
    </row>
    <row r="148" spans="1:39" x14ac:dyDescent="0.3">
      <c r="A148" s="114">
        <v>100193</v>
      </c>
      <c r="B148" s="116" t="s">
        <v>648</v>
      </c>
      <c r="C148" s="108">
        <v>4</v>
      </c>
      <c r="M148" s="108"/>
      <c r="N148" s="116"/>
      <c r="O148" s="108"/>
      <c r="R148" s="114">
        <v>100177</v>
      </c>
      <c r="S148" s="108">
        <v>4</v>
      </c>
      <c r="U148" s="114">
        <v>400042</v>
      </c>
      <c r="V148" s="114">
        <v>1</v>
      </c>
      <c r="AE148" s="114">
        <v>400042</v>
      </c>
      <c r="AF148" s="114">
        <v>5</v>
      </c>
      <c r="AI148" s="114">
        <v>100133</v>
      </c>
      <c r="AJ148" s="116" t="s">
        <v>648</v>
      </c>
      <c r="AK148" s="108">
        <v>2</v>
      </c>
      <c r="AM148" s="114">
        <v>100149</v>
      </c>
    </row>
    <row r="149" spans="1:39" x14ac:dyDescent="0.3">
      <c r="A149" s="114">
        <v>100194</v>
      </c>
      <c r="B149" s="116" t="s">
        <v>648</v>
      </c>
      <c r="C149" s="108">
        <v>5</v>
      </c>
      <c r="M149" s="108"/>
      <c r="N149" s="116"/>
      <c r="O149" s="108"/>
      <c r="R149" s="114">
        <v>100181</v>
      </c>
      <c r="S149" s="108">
        <v>4</v>
      </c>
      <c r="U149" s="114">
        <v>400043</v>
      </c>
      <c r="V149" s="114">
        <v>2</v>
      </c>
      <c r="AE149" s="114">
        <v>400043</v>
      </c>
      <c r="AF149" s="114">
        <v>11</v>
      </c>
      <c r="AI149" s="114">
        <v>100135</v>
      </c>
      <c r="AJ149" s="116" t="s">
        <v>648</v>
      </c>
      <c r="AK149" s="108">
        <v>2</v>
      </c>
      <c r="AM149" s="114">
        <v>100171</v>
      </c>
    </row>
    <row r="150" spans="1:39" x14ac:dyDescent="0.3">
      <c r="A150" s="114">
        <v>100195</v>
      </c>
      <c r="B150" s="116" t="s">
        <v>648</v>
      </c>
      <c r="C150" s="108">
        <v>4</v>
      </c>
      <c r="R150" s="114">
        <v>100183</v>
      </c>
      <c r="S150" s="108">
        <v>4</v>
      </c>
      <c r="U150" s="114">
        <v>400044</v>
      </c>
      <c r="V150" s="114">
        <v>3</v>
      </c>
      <c r="AE150" s="114">
        <v>400044</v>
      </c>
      <c r="AF150" s="114">
        <v>1</v>
      </c>
      <c r="AI150" s="114">
        <v>100137</v>
      </c>
      <c r="AJ150" s="116" t="s">
        <v>648</v>
      </c>
      <c r="AK150" s="108">
        <v>2</v>
      </c>
      <c r="AM150" s="114">
        <v>100173</v>
      </c>
    </row>
    <row r="151" spans="1:39" x14ac:dyDescent="0.3">
      <c r="A151" s="114">
        <v>100196</v>
      </c>
      <c r="B151" s="116" t="s">
        <v>648</v>
      </c>
      <c r="C151" s="108">
        <v>5</v>
      </c>
      <c r="R151" s="114">
        <v>100185</v>
      </c>
      <c r="S151" s="108">
        <v>4</v>
      </c>
      <c r="U151" s="114">
        <v>400045</v>
      </c>
      <c r="V151" s="114">
        <v>0</v>
      </c>
      <c r="AE151" s="114">
        <v>400045</v>
      </c>
      <c r="AF151" s="114">
        <v>114</v>
      </c>
      <c r="AI151" s="114">
        <v>100139</v>
      </c>
      <c r="AJ151" s="116" t="s">
        <v>648</v>
      </c>
      <c r="AK151" s="108">
        <v>2</v>
      </c>
      <c r="AM151" s="114">
        <v>100175</v>
      </c>
    </row>
    <row r="152" spans="1:39" ht="17.25" thickBot="1" x14ac:dyDescent="0.35">
      <c r="A152" s="114">
        <v>100199</v>
      </c>
      <c r="B152" s="116" t="s">
        <v>648</v>
      </c>
      <c r="C152" s="108">
        <v>4</v>
      </c>
      <c r="R152" s="114">
        <v>100187</v>
      </c>
      <c r="S152" s="108">
        <v>4</v>
      </c>
      <c r="U152" s="114">
        <v>400046</v>
      </c>
      <c r="V152" s="114">
        <v>1</v>
      </c>
      <c r="AE152" s="114">
        <v>400046</v>
      </c>
      <c r="AF152" s="114">
        <v>5</v>
      </c>
      <c r="AI152" s="114">
        <v>100058</v>
      </c>
      <c r="AJ152" s="116" t="s">
        <v>648</v>
      </c>
      <c r="AK152" s="108">
        <v>3</v>
      </c>
      <c r="AM152" s="114">
        <v>100177</v>
      </c>
    </row>
    <row r="153" spans="1:39" x14ac:dyDescent="0.3">
      <c r="A153" s="114">
        <v>100200</v>
      </c>
      <c r="B153" s="116" t="s">
        <v>648</v>
      </c>
      <c r="C153" s="108">
        <v>5</v>
      </c>
      <c r="R153" s="114">
        <v>100189</v>
      </c>
      <c r="S153" s="108">
        <v>4</v>
      </c>
      <c r="U153" s="114">
        <v>400047</v>
      </c>
      <c r="V153" s="114">
        <v>2</v>
      </c>
      <c r="AE153" s="114">
        <v>400047</v>
      </c>
      <c r="AF153" s="114">
        <v>11</v>
      </c>
      <c r="AI153" s="114">
        <v>100062</v>
      </c>
      <c r="AJ153" s="116" t="s">
        <v>648</v>
      </c>
      <c r="AK153" s="108">
        <v>3</v>
      </c>
      <c r="AM153" s="119">
        <v>100181</v>
      </c>
    </row>
    <row r="154" spans="1:39" x14ac:dyDescent="0.3">
      <c r="A154" s="114">
        <v>100201</v>
      </c>
      <c r="B154" s="116" t="s">
        <v>648</v>
      </c>
      <c r="C154" s="108">
        <v>4</v>
      </c>
      <c r="R154" s="114">
        <v>100191</v>
      </c>
      <c r="S154" s="108">
        <v>4</v>
      </c>
      <c r="U154" s="114">
        <v>400048</v>
      </c>
      <c r="V154" s="114">
        <v>3</v>
      </c>
      <c r="AE154" s="114">
        <v>400048</v>
      </c>
      <c r="AF154" s="114">
        <v>1</v>
      </c>
      <c r="AI154" s="114">
        <v>100064</v>
      </c>
      <c r="AJ154" s="116" t="s">
        <v>648</v>
      </c>
      <c r="AK154" s="108">
        <v>3</v>
      </c>
      <c r="AM154" s="114">
        <v>100183</v>
      </c>
    </row>
    <row r="155" spans="1:39" x14ac:dyDescent="0.3">
      <c r="A155" s="114">
        <v>100202</v>
      </c>
      <c r="B155" s="116" t="s">
        <v>648</v>
      </c>
      <c r="C155" s="108">
        <v>5</v>
      </c>
      <c r="R155" s="114">
        <v>100193</v>
      </c>
      <c r="S155" s="108">
        <v>4</v>
      </c>
      <c r="U155" s="114">
        <v>400049</v>
      </c>
      <c r="V155" s="114">
        <v>0</v>
      </c>
      <c r="AE155" s="114">
        <v>400049</v>
      </c>
      <c r="AF155" s="114">
        <v>114</v>
      </c>
      <c r="AI155" s="114">
        <v>100066</v>
      </c>
      <c r="AJ155" s="116" t="s">
        <v>648</v>
      </c>
      <c r="AK155" s="108">
        <v>3</v>
      </c>
      <c r="AM155" s="114">
        <v>100185</v>
      </c>
    </row>
    <row r="156" spans="1:39" x14ac:dyDescent="0.3">
      <c r="A156" s="114">
        <v>100203</v>
      </c>
      <c r="B156" s="116" t="s">
        <v>648</v>
      </c>
      <c r="C156" s="108">
        <v>4</v>
      </c>
      <c r="R156" s="114">
        <v>100195</v>
      </c>
      <c r="S156" s="108">
        <v>4</v>
      </c>
      <c r="U156" s="114">
        <v>400050</v>
      </c>
      <c r="V156" s="114">
        <v>1</v>
      </c>
      <c r="AE156" s="114">
        <v>400050</v>
      </c>
      <c r="AF156" s="114">
        <v>5</v>
      </c>
      <c r="AI156" s="114">
        <v>100068</v>
      </c>
      <c r="AJ156" s="116" t="s">
        <v>648</v>
      </c>
      <c r="AK156" s="108">
        <v>3</v>
      </c>
      <c r="AM156" s="114">
        <v>100187</v>
      </c>
    </row>
    <row r="157" spans="1:39" x14ac:dyDescent="0.3">
      <c r="A157" s="114">
        <v>100204</v>
      </c>
      <c r="B157" s="116" t="s">
        <v>648</v>
      </c>
      <c r="C157" s="108">
        <v>5</v>
      </c>
      <c r="R157" s="114">
        <v>100199</v>
      </c>
      <c r="S157" s="108">
        <v>4</v>
      </c>
      <c r="U157" s="114">
        <v>400051</v>
      </c>
      <c r="V157" s="114">
        <v>2</v>
      </c>
      <c r="AE157" s="114">
        <v>400051</v>
      </c>
      <c r="AF157" s="114">
        <v>11</v>
      </c>
      <c r="AI157" s="114">
        <v>100070</v>
      </c>
      <c r="AJ157" s="116" t="s">
        <v>648</v>
      </c>
      <c r="AK157" s="108">
        <v>3</v>
      </c>
      <c r="AM157" s="114">
        <v>100189</v>
      </c>
    </row>
    <row r="158" spans="1:39" x14ac:dyDescent="0.3">
      <c r="A158" s="114">
        <v>100205</v>
      </c>
      <c r="B158" s="116" t="s">
        <v>648</v>
      </c>
      <c r="C158" s="108">
        <v>4</v>
      </c>
      <c r="R158" s="114">
        <v>100201</v>
      </c>
      <c r="S158" s="108">
        <v>4</v>
      </c>
      <c r="U158" s="114">
        <v>400052</v>
      </c>
      <c r="V158" s="114">
        <v>3</v>
      </c>
      <c r="AE158" s="114">
        <v>400052</v>
      </c>
      <c r="AF158" s="114">
        <v>1</v>
      </c>
      <c r="AI158" s="114">
        <v>100072</v>
      </c>
      <c r="AJ158" s="116" t="s">
        <v>648</v>
      </c>
      <c r="AK158" s="108">
        <v>3</v>
      </c>
      <c r="AM158" s="114">
        <v>100191</v>
      </c>
    </row>
    <row r="159" spans="1:39" x14ac:dyDescent="0.3">
      <c r="A159" s="114">
        <v>100206</v>
      </c>
      <c r="B159" s="116" t="s">
        <v>648</v>
      </c>
      <c r="C159" s="108">
        <v>5</v>
      </c>
      <c r="R159" s="114">
        <v>100203</v>
      </c>
      <c r="S159" s="108">
        <v>4</v>
      </c>
      <c r="U159" s="114">
        <v>400053</v>
      </c>
      <c r="V159" s="114">
        <v>0</v>
      </c>
      <c r="AE159" s="114">
        <v>400053</v>
      </c>
      <c r="AF159" s="114">
        <v>114</v>
      </c>
      <c r="AI159" s="114">
        <v>100074</v>
      </c>
      <c r="AJ159" s="116" t="s">
        <v>648</v>
      </c>
      <c r="AK159" s="108">
        <v>3</v>
      </c>
      <c r="AM159" s="114">
        <v>100193</v>
      </c>
    </row>
    <row r="160" spans="1:39" x14ac:dyDescent="0.3">
      <c r="A160" s="114">
        <v>100207</v>
      </c>
      <c r="B160" s="116" t="s">
        <v>648</v>
      </c>
      <c r="C160" s="108">
        <v>4</v>
      </c>
      <c r="R160" s="114">
        <v>100205</v>
      </c>
      <c r="S160" s="108">
        <v>4</v>
      </c>
      <c r="U160" s="114">
        <v>400054</v>
      </c>
      <c r="V160" s="114">
        <v>1</v>
      </c>
      <c r="AE160" s="114">
        <v>400054</v>
      </c>
      <c r="AF160" s="114">
        <v>5</v>
      </c>
      <c r="AI160" s="114">
        <v>100078</v>
      </c>
      <c r="AJ160" s="116" t="s">
        <v>648</v>
      </c>
      <c r="AK160" s="108">
        <v>3</v>
      </c>
      <c r="AM160" s="114">
        <v>100195</v>
      </c>
    </row>
    <row r="161" spans="1:39" x14ac:dyDescent="0.3">
      <c r="A161" s="114">
        <v>100208</v>
      </c>
      <c r="B161" s="116" t="s">
        <v>648</v>
      </c>
      <c r="C161" s="108">
        <v>5</v>
      </c>
      <c r="R161" s="114">
        <v>100209</v>
      </c>
      <c r="S161" s="108">
        <v>4</v>
      </c>
      <c r="U161" s="114">
        <v>400055</v>
      </c>
      <c r="V161" s="114">
        <v>2</v>
      </c>
      <c r="AE161" s="114">
        <v>400055</v>
      </c>
      <c r="AF161" s="114">
        <v>11</v>
      </c>
      <c r="AI161" s="114">
        <v>100080</v>
      </c>
      <c r="AJ161" s="116" t="s">
        <v>648</v>
      </c>
      <c r="AK161" s="108">
        <v>3</v>
      </c>
      <c r="AM161" s="114">
        <v>100199</v>
      </c>
    </row>
    <row r="162" spans="1:39" x14ac:dyDescent="0.3">
      <c r="A162" s="114">
        <v>100209</v>
      </c>
      <c r="B162" s="116" t="s">
        <v>648</v>
      </c>
      <c r="C162" s="108">
        <v>4</v>
      </c>
      <c r="R162" s="114">
        <v>100211</v>
      </c>
      <c r="S162" s="108">
        <v>4</v>
      </c>
      <c r="U162" s="114">
        <v>400056</v>
      </c>
      <c r="V162" s="114">
        <v>3</v>
      </c>
      <c r="AE162" s="114">
        <v>400056</v>
      </c>
      <c r="AF162" s="114">
        <v>1</v>
      </c>
      <c r="AI162" s="114">
        <v>100082</v>
      </c>
      <c r="AJ162" s="116" t="s">
        <v>648</v>
      </c>
      <c r="AK162" s="108">
        <v>3</v>
      </c>
      <c r="AM162" s="114">
        <v>100201</v>
      </c>
    </row>
    <row r="163" spans="1:39" x14ac:dyDescent="0.3">
      <c r="A163" s="114">
        <v>100210</v>
      </c>
      <c r="B163" s="116" t="s">
        <v>648</v>
      </c>
      <c r="C163" s="108">
        <v>5</v>
      </c>
      <c r="R163" s="114">
        <v>100215</v>
      </c>
      <c r="S163" s="108">
        <v>4</v>
      </c>
      <c r="U163" s="114">
        <v>400057</v>
      </c>
      <c r="V163" s="114">
        <v>0</v>
      </c>
      <c r="AE163" s="114">
        <v>400057</v>
      </c>
      <c r="AF163" s="114">
        <v>114</v>
      </c>
      <c r="AI163" s="114">
        <v>100084</v>
      </c>
      <c r="AJ163" s="116" t="s">
        <v>648</v>
      </c>
      <c r="AK163" s="108">
        <v>3</v>
      </c>
      <c r="AM163" s="114">
        <v>100203</v>
      </c>
    </row>
    <row r="164" spans="1:39" x14ac:dyDescent="0.3">
      <c r="A164" s="114">
        <v>100211</v>
      </c>
      <c r="B164" s="116" t="s">
        <v>648</v>
      </c>
      <c r="C164" s="108">
        <v>4</v>
      </c>
      <c r="R164" s="114">
        <v>100217</v>
      </c>
      <c r="S164" s="108">
        <v>4</v>
      </c>
      <c r="U164" s="114">
        <v>400058</v>
      </c>
      <c r="V164" s="114">
        <v>1</v>
      </c>
      <c r="AE164" s="114">
        <v>400058</v>
      </c>
      <c r="AF164" s="114">
        <v>5</v>
      </c>
      <c r="AI164" s="114">
        <v>100086</v>
      </c>
      <c r="AJ164" s="116" t="s">
        <v>648</v>
      </c>
      <c r="AK164" s="108">
        <v>3</v>
      </c>
      <c r="AM164" s="114">
        <v>100205</v>
      </c>
    </row>
    <row r="165" spans="1:39" x14ac:dyDescent="0.3">
      <c r="A165" s="114">
        <v>100212</v>
      </c>
      <c r="B165" s="116" t="s">
        <v>648</v>
      </c>
      <c r="C165" s="108">
        <v>5</v>
      </c>
      <c r="R165" s="114">
        <v>100219</v>
      </c>
      <c r="S165" s="108">
        <v>4</v>
      </c>
      <c r="U165" s="114">
        <v>400059</v>
      </c>
      <c r="V165" s="114">
        <v>2</v>
      </c>
      <c r="AE165" s="114">
        <v>400059</v>
      </c>
      <c r="AF165" s="114">
        <v>11</v>
      </c>
      <c r="AI165" s="114">
        <v>100126</v>
      </c>
      <c r="AJ165" s="116" t="s">
        <v>648</v>
      </c>
      <c r="AK165" s="108">
        <v>3</v>
      </c>
      <c r="AM165" s="114">
        <v>100207</v>
      </c>
    </row>
    <row r="166" spans="1:39" x14ac:dyDescent="0.3">
      <c r="A166" s="114">
        <v>100213</v>
      </c>
      <c r="B166" s="116" t="s">
        <v>648</v>
      </c>
      <c r="C166" s="108">
        <v>4</v>
      </c>
      <c r="R166" s="114">
        <v>100231</v>
      </c>
      <c r="S166" s="108">
        <v>4</v>
      </c>
      <c r="U166" s="114">
        <v>400060</v>
      </c>
      <c r="V166" s="114">
        <v>3</v>
      </c>
      <c r="AE166" s="114">
        <v>400060</v>
      </c>
      <c r="AF166" s="114">
        <v>1</v>
      </c>
      <c r="AI166" s="114">
        <v>100128</v>
      </c>
      <c r="AJ166" s="116" t="s">
        <v>648</v>
      </c>
      <c r="AK166" s="108">
        <v>3</v>
      </c>
      <c r="AM166" s="114">
        <v>100209</v>
      </c>
    </row>
    <row r="167" spans="1:39" x14ac:dyDescent="0.3">
      <c r="A167" s="114">
        <v>100214</v>
      </c>
      <c r="B167" s="116" t="s">
        <v>648</v>
      </c>
      <c r="C167" s="108">
        <v>5</v>
      </c>
      <c r="R167" s="114">
        <v>100233</v>
      </c>
      <c r="S167" s="108">
        <v>4</v>
      </c>
      <c r="U167" s="114">
        <v>400061</v>
      </c>
      <c r="V167" s="114">
        <v>0</v>
      </c>
      <c r="AE167" s="114">
        <v>400061</v>
      </c>
      <c r="AF167" s="114">
        <v>114</v>
      </c>
      <c r="AI167" s="114">
        <v>100132</v>
      </c>
      <c r="AJ167" s="116" t="s">
        <v>648</v>
      </c>
      <c r="AK167" s="108">
        <v>3</v>
      </c>
      <c r="AM167" s="114">
        <v>100211</v>
      </c>
    </row>
    <row r="168" spans="1:39" x14ac:dyDescent="0.3">
      <c r="A168" s="114">
        <v>100215</v>
      </c>
      <c r="B168" s="116" t="s">
        <v>648</v>
      </c>
      <c r="C168" s="108">
        <v>4</v>
      </c>
      <c r="R168" s="114">
        <v>100241</v>
      </c>
      <c r="S168" s="108">
        <v>4</v>
      </c>
      <c r="U168" s="114">
        <v>400062</v>
      </c>
      <c r="V168" s="114">
        <v>1</v>
      </c>
      <c r="AE168" s="114">
        <v>400062</v>
      </c>
      <c r="AF168" s="114">
        <v>5</v>
      </c>
      <c r="AI168" s="114">
        <v>100134</v>
      </c>
      <c r="AJ168" s="116" t="s">
        <v>648</v>
      </c>
      <c r="AK168" s="108">
        <v>3</v>
      </c>
      <c r="AM168" s="114">
        <v>100213</v>
      </c>
    </row>
    <row r="169" spans="1:39" x14ac:dyDescent="0.3">
      <c r="A169" s="114">
        <v>100216</v>
      </c>
      <c r="B169" s="116" t="s">
        <v>648</v>
      </c>
      <c r="C169" s="108">
        <v>5</v>
      </c>
      <c r="R169" s="114">
        <v>100243</v>
      </c>
      <c r="S169" s="108">
        <v>4</v>
      </c>
      <c r="U169" s="114">
        <v>400063</v>
      </c>
      <c r="V169" s="114">
        <v>2</v>
      </c>
      <c r="AE169" s="114">
        <v>400063</v>
      </c>
      <c r="AF169" s="114">
        <v>11</v>
      </c>
      <c r="AI169" s="114">
        <v>100136</v>
      </c>
      <c r="AJ169" s="116" t="s">
        <v>648</v>
      </c>
      <c r="AK169" s="108">
        <v>3</v>
      </c>
      <c r="AM169" s="114">
        <v>100215</v>
      </c>
    </row>
    <row r="170" spans="1:39" x14ac:dyDescent="0.3">
      <c r="A170" s="114">
        <v>100217</v>
      </c>
      <c r="B170" s="116" t="s">
        <v>648</v>
      </c>
      <c r="C170" s="108">
        <v>4</v>
      </c>
      <c r="R170" s="114">
        <v>100245</v>
      </c>
      <c r="S170" s="108">
        <v>4</v>
      </c>
      <c r="U170" s="114">
        <v>400064</v>
      </c>
      <c r="V170" s="114">
        <v>3</v>
      </c>
      <c r="AE170" s="114">
        <v>400064</v>
      </c>
      <c r="AF170" s="114">
        <v>1</v>
      </c>
      <c r="AI170" s="114">
        <v>100138</v>
      </c>
      <c r="AJ170" s="116" t="s">
        <v>648</v>
      </c>
      <c r="AK170" s="108">
        <v>3</v>
      </c>
      <c r="AM170" s="114">
        <v>100217</v>
      </c>
    </row>
    <row r="171" spans="1:39" x14ac:dyDescent="0.3">
      <c r="A171" s="114">
        <v>100218</v>
      </c>
      <c r="B171" s="116" t="s">
        <v>648</v>
      </c>
      <c r="C171" s="108">
        <v>5</v>
      </c>
      <c r="R171" s="114">
        <v>100249</v>
      </c>
      <c r="S171" s="108">
        <v>4</v>
      </c>
      <c r="U171" s="114">
        <v>400065</v>
      </c>
      <c r="V171" s="114">
        <v>0</v>
      </c>
      <c r="AE171" s="114">
        <v>400065</v>
      </c>
      <c r="AF171" s="114">
        <v>114</v>
      </c>
      <c r="AI171" s="114">
        <v>100140</v>
      </c>
      <c r="AJ171" s="116" t="s">
        <v>648</v>
      </c>
      <c r="AK171" s="108">
        <v>3</v>
      </c>
      <c r="AM171" s="114">
        <v>100219</v>
      </c>
    </row>
    <row r="172" spans="1:39" x14ac:dyDescent="0.3">
      <c r="A172" s="114">
        <v>100219</v>
      </c>
      <c r="B172" s="116" t="s">
        <v>648</v>
      </c>
      <c r="C172" s="108">
        <v>4</v>
      </c>
      <c r="R172" s="114">
        <v>100251</v>
      </c>
      <c r="S172" s="108">
        <v>4</v>
      </c>
      <c r="U172" s="114">
        <v>400066</v>
      </c>
      <c r="V172" s="114">
        <v>1</v>
      </c>
      <c r="AE172" s="114">
        <v>400066</v>
      </c>
      <c r="AF172" s="114">
        <v>5</v>
      </c>
      <c r="AI172" s="114">
        <v>100041</v>
      </c>
      <c r="AJ172" s="116" t="s">
        <v>648</v>
      </c>
      <c r="AK172" s="108">
        <v>4</v>
      </c>
      <c r="AM172" s="114">
        <v>100231</v>
      </c>
    </row>
    <row r="173" spans="1:39" x14ac:dyDescent="0.3">
      <c r="A173" s="114">
        <v>100220</v>
      </c>
      <c r="B173" s="116" t="s">
        <v>648</v>
      </c>
      <c r="C173" s="108">
        <v>5</v>
      </c>
      <c r="R173" s="114">
        <v>100253</v>
      </c>
      <c r="S173" s="108">
        <v>4</v>
      </c>
      <c r="U173" s="114">
        <v>400067</v>
      </c>
      <c r="V173" s="114">
        <v>2</v>
      </c>
      <c r="AE173" s="114">
        <v>400067</v>
      </c>
      <c r="AF173" s="114">
        <v>11</v>
      </c>
      <c r="AI173" s="114">
        <v>100043</v>
      </c>
      <c r="AJ173" s="116" t="s">
        <v>648</v>
      </c>
      <c r="AK173" s="108">
        <v>4</v>
      </c>
      <c r="AM173" s="114">
        <v>100233</v>
      </c>
    </row>
    <row r="174" spans="1:39" x14ac:dyDescent="0.3">
      <c r="A174" s="114">
        <v>100231</v>
      </c>
      <c r="B174" s="116" t="s">
        <v>648</v>
      </c>
      <c r="C174" s="108">
        <v>4</v>
      </c>
      <c r="R174" s="108">
        <v>100255</v>
      </c>
      <c r="S174" s="108">
        <v>4</v>
      </c>
      <c r="U174" s="114">
        <v>400068</v>
      </c>
      <c r="V174" s="114">
        <v>3</v>
      </c>
      <c r="AE174" s="114">
        <v>400068</v>
      </c>
      <c r="AF174" s="114">
        <v>1</v>
      </c>
      <c r="AI174" s="114">
        <v>100045</v>
      </c>
      <c r="AJ174" s="116" t="s">
        <v>648</v>
      </c>
      <c r="AK174" s="108">
        <v>4</v>
      </c>
      <c r="AM174" s="114">
        <v>100235</v>
      </c>
    </row>
    <row r="175" spans="1:39" x14ac:dyDescent="0.3">
      <c r="A175" s="114">
        <v>100232</v>
      </c>
      <c r="B175" s="116" t="s">
        <v>648</v>
      </c>
      <c r="C175" s="108">
        <v>5</v>
      </c>
      <c r="R175" s="108">
        <v>100261</v>
      </c>
      <c r="S175" s="108">
        <v>6</v>
      </c>
      <c r="U175" s="114">
        <v>400069</v>
      </c>
      <c r="V175" s="114">
        <v>0</v>
      </c>
      <c r="AE175" s="114">
        <v>400069</v>
      </c>
      <c r="AF175" s="114">
        <v>114</v>
      </c>
      <c r="AI175" s="114">
        <v>100047</v>
      </c>
      <c r="AJ175" s="116" t="s">
        <v>648</v>
      </c>
      <c r="AK175" s="108">
        <v>4</v>
      </c>
      <c r="AM175" s="114">
        <v>100237</v>
      </c>
    </row>
    <row r="176" spans="1:39" x14ac:dyDescent="0.3">
      <c r="A176" s="114">
        <v>100233</v>
      </c>
      <c r="B176" s="116" t="s">
        <v>648</v>
      </c>
      <c r="C176" s="108">
        <v>4</v>
      </c>
      <c r="R176" s="108">
        <v>100263</v>
      </c>
      <c r="S176" s="108">
        <v>6</v>
      </c>
      <c r="U176" s="114">
        <v>400070</v>
      </c>
      <c r="V176" s="114">
        <v>1</v>
      </c>
      <c r="AE176" s="114">
        <v>400070</v>
      </c>
      <c r="AF176" s="114">
        <v>5</v>
      </c>
      <c r="AI176" s="114">
        <v>100049</v>
      </c>
      <c r="AJ176" s="116" t="s">
        <v>648</v>
      </c>
      <c r="AK176" s="108">
        <v>4</v>
      </c>
      <c r="AM176" s="108">
        <v>100285</v>
      </c>
    </row>
    <row r="177" spans="1:39" x14ac:dyDescent="0.3">
      <c r="A177" s="114">
        <v>100234</v>
      </c>
      <c r="B177" s="116" t="s">
        <v>648</v>
      </c>
      <c r="C177" s="108">
        <v>5</v>
      </c>
      <c r="R177" s="108">
        <v>100285</v>
      </c>
      <c r="S177" s="108">
        <v>6</v>
      </c>
      <c r="U177" s="114">
        <v>400071</v>
      </c>
      <c r="V177" s="114">
        <v>2</v>
      </c>
      <c r="AE177" s="114">
        <v>400071</v>
      </c>
      <c r="AF177" s="114">
        <v>11</v>
      </c>
      <c r="AI177" s="114">
        <v>100051</v>
      </c>
      <c r="AJ177" s="116" t="s">
        <v>648</v>
      </c>
      <c r="AK177" s="108">
        <v>4</v>
      </c>
      <c r="AM177" s="108">
        <v>100287</v>
      </c>
    </row>
    <row r="178" spans="1:39" x14ac:dyDescent="0.3">
      <c r="A178" s="114">
        <v>100235</v>
      </c>
      <c r="B178" s="116" t="s">
        <v>648</v>
      </c>
      <c r="C178" s="108">
        <v>4</v>
      </c>
      <c r="R178" s="108">
        <v>100287</v>
      </c>
      <c r="S178" s="108">
        <v>6</v>
      </c>
      <c r="U178" s="114">
        <v>400072</v>
      </c>
      <c r="V178" s="114">
        <v>3</v>
      </c>
      <c r="AE178" s="114">
        <v>400072</v>
      </c>
      <c r="AF178" s="114">
        <v>1</v>
      </c>
      <c r="AI178" s="114">
        <v>100053</v>
      </c>
      <c r="AJ178" s="116" t="s">
        <v>648</v>
      </c>
      <c r="AK178" s="108">
        <v>4</v>
      </c>
      <c r="AM178" s="108">
        <v>100311</v>
      </c>
    </row>
    <row r="179" spans="1:39" x14ac:dyDescent="0.3">
      <c r="A179" s="114">
        <v>100236</v>
      </c>
      <c r="B179" s="116" t="s">
        <v>648</v>
      </c>
      <c r="C179" s="108">
        <v>5</v>
      </c>
      <c r="R179" s="108">
        <v>100311</v>
      </c>
      <c r="S179" s="108">
        <v>6</v>
      </c>
      <c r="U179" s="114">
        <v>400073</v>
      </c>
      <c r="V179" s="114">
        <v>0</v>
      </c>
      <c r="AE179" s="114">
        <v>400073</v>
      </c>
      <c r="AF179" s="114">
        <v>114</v>
      </c>
      <c r="AI179" s="114">
        <v>100055</v>
      </c>
      <c r="AJ179" s="116" t="s">
        <v>648</v>
      </c>
      <c r="AK179" s="108">
        <v>4</v>
      </c>
      <c r="AM179" s="108">
        <v>100313</v>
      </c>
    </row>
    <row r="180" spans="1:39" x14ac:dyDescent="0.3">
      <c r="A180" s="114">
        <v>100237</v>
      </c>
      <c r="B180" s="116" t="s">
        <v>648</v>
      </c>
      <c r="C180" s="108">
        <v>4</v>
      </c>
      <c r="R180" s="108">
        <v>100313</v>
      </c>
      <c r="S180" s="108">
        <v>6</v>
      </c>
      <c r="U180" s="114">
        <v>400074</v>
      </c>
      <c r="V180" s="114">
        <v>1</v>
      </c>
      <c r="AE180" s="114">
        <v>400074</v>
      </c>
      <c r="AF180" s="114">
        <v>5</v>
      </c>
      <c r="AI180" s="114">
        <v>100059</v>
      </c>
      <c r="AJ180" s="116" t="s">
        <v>648</v>
      </c>
      <c r="AK180" s="108">
        <v>4</v>
      </c>
      <c r="AM180" s="108">
        <v>100315</v>
      </c>
    </row>
    <row r="181" spans="1:39" x14ac:dyDescent="0.3">
      <c r="A181" s="114">
        <v>100238</v>
      </c>
      <c r="B181" s="116" t="s">
        <v>648</v>
      </c>
      <c r="C181" s="108">
        <v>5</v>
      </c>
      <c r="R181" s="108">
        <v>100315</v>
      </c>
      <c r="S181" s="108">
        <v>6</v>
      </c>
      <c r="U181" s="114">
        <v>400075</v>
      </c>
      <c r="V181" s="114">
        <v>2</v>
      </c>
      <c r="AE181" s="114">
        <v>400075</v>
      </c>
      <c r="AF181" s="114">
        <v>11</v>
      </c>
      <c r="AI181" s="114">
        <v>100075</v>
      </c>
      <c r="AJ181" s="116" t="s">
        <v>648</v>
      </c>
      <c r="AK181" s="108">
        <v>4</v>
      </c>
      <c r="AM181" s="108">
        <v>100317</v>
      </c>
    </row>
    <row r="182" spans="1:39" x14ac:dyDescent="0.3">
      <c r="A182" s="108">
        <v>100285</v>
      </c>
      <c r="B182" s="116" t="s">
        <v>648</v>
      </c>
      <c r="C182" s="108">
        <v>6</v>
      </c>
      <c r="R182" s="108">
        <v>100317</v>
      </c>
      <c r="S182" s="108">
        <v>6</v>
      </c>
      <c r="U182" s="114">
        <v>400076</v>
      </c>
      <c r="V182" s="114">
        <v>3</v>
      </c>
      <c r="AE182" s="114">
        <v>400076</v>
      </c>
      <c r="AF182" s="114">
        <v>1</v>
      </c>
      <c r="AI182" s="114">
        <v>100113</v>
      </c>
      <c r="AJ182" s="116" t="s">
        <v>648</v>
      </c>
      <c r="AK182" s="108">
        <v>4</v>
      </c>
      <c r="AM182" s="108">
        <v>100319</v>
      </c>
    </row>
    <row r="183" spans="1:39" x14ac:dyDescent="0.3">
      <c r="A183" s="108">
        <v>100286</v>
      </c>
      <c r="B183" s="116" t="s">
        <v>648</v>
      </c>
      <c r="C183" s="108">
        <v>7</v>
      </c>
      <c r="R183" s="108">
        <v>100319</v>
      </c>
      <c r="S183" s="108">
        <v>6</v>
      </c>
      <c r="U183" s="114">
        <v>400077</v>
      </c>
      <c r="V183" s="114">
        <v>0</v>
      </c>
      <c r="AE183" s="114">
        <v>400077</v>
      </c>
      <c r="AF183" s="114">
        <v>114</v>
      </c>
      <c r="AI183" s="114">
        <v>100115</v>
      </c>
      <c r="AJ183" s="116" t="s">
        <v>648</v>
      </c>
      <c r="AK183" s="108">
        <v>4</v>
      </c>
    </row>
    <row r="184" spans="1:39" x14ac:dyDescent="0.3">
      <c r="A184" s="108">
        <v>100287</v>
      </c>
      <c r="B184" s="116" t="s">
        <v>648</v>
      </c>
      <c r="C184" s="108">
        <v>6</v>
      </c>
      <c r="U184" s="114">
        <v>400078</v>
      </c>
      <c r="V184" s="114">
        <v>1</v>
      </c>
      <c r="AE184" s="114">
        <v>400078</v>
      </c>
      <c r="AF184" s="114">
        <v>5</v>
      </c>
      <c r="AI184" s="114">
        <v>100117</v>
      </c>
      <c r="AJ184" s="116" t="s">
        <v>648</v>
      </c>
      <c r="AK184" s="108">
        <v>4</v>
      </c>
    </row>
    <row r="185" spans="1:39" x14ac:dyDescent="0.3">
      <c r="A185" s="108">
        <v>100288</v>
      </c>
      <c r="B185" s="116" t="s">
        <v>648</v>
      </c>
      <c r="C185" s="108">
        <v>7</v>
      </c>
      <c r="U185" s="114">
        <v>400079</v>
      </c>
      <c r="V185" s="114">
        <v>2</v>
      </c>
      <c r="AE185" s="114">
        <v>400079</v>
      </c>
      <c r="AF185" s="114">
        <v>11</v>
      </c>
      <c r="AI185" s="114">
        <v>100119</v>
      </c>
      <c r="AJ185" s="116" t="s">
        <v>648</v>
      </c>
      <c r="AK185" s="108">
        <v>4</v>
      </c>
    </row>
    <row r="186" spans="1:39" x14ac:dyDescent="0.3">
      <c r="A186" s="108">
        <v>100311</v>
      </c>
      <c r="B186" s="116" t="s">
        <v>648</v>
      </c>
      <c r="C186" s="108">
        <v>6</v>
      </c>
      <c r="U186" s="114">
        <v>400080</v>
      </c>
      <c r="V186" s="114">
        <v>3</v>
      </c>
      <c r="AE186" s="114">
        <v>400080</v>
      </c>
      <c r="AF186" s="114">
        <v>1</v>
      </c>
      <c r="AI186" s="114">
        <v>100121</v>
      </c>
      <c r="AJ186" s="116" t="s">
        <v>648</v>
      </c>
      <c r="AK186" s="108">
        <v>4</v>
      </c>
    </row>
    <row r="187" spans="1:39" x14ac:dyDescent="0.3">
      <c r="A187" s="108">
        <v>100312</v>
      </c>
      <c r="B187" s="116" t="s">
        <v>648</v>
      </c>
      <c r="C187" s="108">
        <v>7</v>
      </c>
      <c r="U187" s="114">
        <v>400081</v>
      </c>
      <c r="V187" s="114">
        <v>0</v>
      </c>
      <c r="AE187" s="114">
        <v>400081</v>
      </c>
      <c r="AF187" s="114">
        <v>114</v>
      </c>
      <c r="AI187" s="114">
        <v>100123</v>
      </c>
      <c r="AJ187" s="116" t="s">
        <v>648</v>
      </c>
      <c r="AK187" s="108">
        <v>4</v>
      </c>
    </row>
    <row r="188" spans="1:39" x14ac:dyDescent="0.3">
      <c r="A188" s="108">
        <v>100313</v>
      </c>
      <c r="B188" s="116" t="s">
        <v>648</v>
      </c>
      <c r="C188" s="108">
        <v>6</v>
      </c>
      <c r="U188" s="114">
        <v>400082</v>
      </c>
      <c r="V188" s="114">
        <v>1</v>
      </c>
      <c r="AE188" s="114">
        <v>400082</v>
      </c>
      <c r="AF188" s="114">
        <v>5</v>
      </c>
      <c r="AI188" s="114">
        <v>100141</v>
      </c>
      <c r="AJ188" s="116" t="s">
        <v>648</v>
      </c>
      <c r="AK188" s="108">
        <v>4</v>
      </c>
    </row>
    <row r="189" spans="1:39" x14ac:dyDescent="0.3">
      <c r="A189" s="108">
        <v>100314</v>
      </c>
      <c r="B189" s="116" t="s">
        <v>648</v>
      </c>
      <c r="C189" s="108">
        <v>7</v>
      </c>
      <c r="U189" s="114">
        <v>400083</v>
      </c>
      <c r="V189" s="114">
        <v>2</v>
      </c>
      <c r="AE189" s="114">
        <v>400083</v>
      </c>
      <c r="AF189" s="114">
        <v>11</v>
      </c>
      <c r="AI189" s="114">
        <v>100145</v>
      </c>
      <c r="AJ189" s="116" t="s">
        <v>648</v>
      </c>
      <c r="AK189" s="108">
        <v>4</v>
      </c>
    </row>
    <row r="190" spans="1:39" x14ac:dyDescent="0.3">
      <c r="A190" s="108">
        <v>100315</v>
      </c>
      <c r="B190" s="116" t="s">
        <v>648</v>
      </c>
      <c r="C190" s="108">
        <v>6</v>
      </c>
      <c r="U190" s="114">
        <v>400084</v>
      </c>
      <c r="V190" s="114">
        <v>3</v>
      </c>
      <c r="AE190" s="114">
        <v>400084</v>
      </c>
      <c r="AF190" s="114">
        <v>1</v>
      </c>
      <c r="AI190" s="114">
        <v>100147</v>
      </c>
      <c r="AJ190" s="116" t="s">
        <v>648</v>
      </c>
      <c r="AK190" s="108">
        <v>4</v>
      </c>
    </row>
    <row r="191" spans="1:39" x14ac:dyDescent="0.3">
      <c r="A191" s="108">
        <v>100316</v>
      </c>
      <c r="B191" s="116" t="s">
        <v>648</v>
      </c>
      <c r="C191" s="108">
        <v>7</v>
      </c>
      <c r="U191" s="114">
        <v>400085</v>
      </c>
      <c r="V191" s="114">
        <v>0</v>
      </c>
      <c r="AE191" s="114">
        <v>400085</v>
      </c>
      <c r="AF191" s="114">
        <v>114</v>
      </c>
      <c r="AI191" s="114">
        <v>100149</v>
      </c>
      <c r="AJ191" s="116" t="s">
        <v>648</v>
      </c>
      <c r="AK191" s="108">
        <v>4</v>
      </c>
    </row>
    <row r="192" spans="1:39" x14ac:dyDescent="0.3">
      <c r="A192" s="108">
        <v>100317</v>
      </c>
      <c r="B192" s="116" t="s">
        <v>648</v>
      </c>
      <c r="C192" s="108">
        <v>6</v>
      </c>
      <c r="U192" s="114">
        <v>400086</v>
      </c>
      <c r="V192" s="114">
        <v>1</v>
      </c>
      <c r="AE192" s="114">
        <v>400086</v>
      </c>
      <c r="AF192" s="114">
        <v>5</v>
      </c>
      <c r="AI192" s="114">
        <v>100171</v>
      </c>
      <c r="AJ192" s="116" t="s">
        <v>648</v>
      </c>
      <c r="AK192" s="108">
        <v>4</v>
      </c>
    </row>
    <row r="193" spans="1:37" x14ac:dyDescent="0.3">
      <c r="A193" s="108">
        <v>100318</v>
      </c>
      <c r="B193" s="116" t="s">
        <v>648</v>
      </c>
      <c r="C193" s="108">
        <v>7</v>
      </c>
      <c r="U193" s="114">
        <v>400087</v>
      </c>
      <c r="V193" s="114">
        <v>2</v>
      </c>
      <c r="AE193" s="114">
        <v>400087</v>
      </c>
      <c r="AF193" s="114">
        <v>11</v>
      </c>
      <c r="AI193" s="114">
        <v>100173</v>
      </c>
      <c r="AJ193" s="116" t="s">
        <v>648</v>
      </c>
      <c r="AK193" s="108">
        <v>4</v>
      </c>
    </row>
    <row r="194" spans="1:37" x14ac:dyDescent="0.3">
      <c r="A194" s="108">
        <v>100319</v>
      </c>
      <c r="B194" s="116" t="s">
        <v>648</v>
      </c>
      <c r="C194" s="108">
        <v>6</v>
      </c>
      <c r="U194" s="114">
        <v>400088</v>
      </c>
      <c r="V194" s="114">
        <v>3</v>
      </c>
      <c r="AE194" s="114">
        <v>400088</v>
      </c>
      <c r="AF194" s="114">
        <v>1</v>
      </c>
      <c r="AI194" s="114">
        <v>100175</v>
      </c>
      <c r="AJ194" s="116" t="s">
        <v>648</v>
      </c>
      <c r="AK194" s="108">
        <v>4</v>
      </c>
    </row>
    <row r="195" spans="1:37" ht="17.25" thickBot="1" x14ac:dyDescent="0.35">
      <c r="A195" s="108">
        <v>100320</v>
      </c>
      <c r="B195" s="116" t="s">
        <v>648</v>
      </c>
      <c r="C195" s="108">
        <v>7</v>
      </c>
      <c r="U195" s="114">
        <v>400089</v>
      </c>
      <c r="V195" s="114">
        <v>0</v>
      </c>
      <c r="AE195" s="114">
        <v>400089</v>
      </c>
      <c r="AF195" s="114">
        <v>114</v>
      </c>
      <c r="AI195" s="114">
        <v>100177</v>
      </c>
      <c r="AJ195" s="116" t="s">
        <v>648</v>
      </c>
      <c r="AK195" s="108">
        <v>4</v>
      </c>
    </row>
    <row r="196" spans="1:37" x14ac:dyDescent="0.3">
      <c r="A196" s="119">
        <v>101001</v>
      </c>
      <c r="B196" s="119" t="s">
        <v>649</v>
      </c>
      <c r="C196" s="119">
        <v>0</v>
      </c>
      <c r="U196" s="114">
        <v>400090</v>
      </c>
      <c r="V196" s="114">
        <v>1</v>
      </c>
      <c r="AE196" s="114">
        <v>400090</v>
      </c>
      <c r="AF196" s="114">
        <v>5</v>
      </c>
      <c r="AI196" s="119">
        <v>100181</v>
      </c>
      <c r="AJ196" s="125" t="s">
        <v>648</v>
      </c>
      <c r="AK196" s="125">
        <v>4</v>
      </c>
    </row>
    <row r="197" spans="1:37" x14ac:dyDescent="0.3">
      <c r="A197" s="114">
        <v>101002</v>
      </c>
      <c r="B197" s="108" t="s">
        <v>650</v>
      </c>
      <c r="C197" s="114">
        <v>0</v>
      </c>
      <c r="F197">
        <v>84</v>
      </c>
      <c r="G197">
        <v>97</v>
      </c>
      <c r="U197" s="114">
        <v>400091</v>
      </c>
      <c r="V197" s="114">
        <v>2</v>
      </c>
      <c r="AE197" s="114">
        <v>400091</v>
      </c>
      <c r="AF197" s="114">
        <v>11</v>
      </c>
      <c r="AI197" s="114">
        <v>100183</v>
      </c>
      <c r="AJ197" s="108" t="s">
        <v>648</v>
      </c>
      <c r="AK197" s="108">
        <v>4</v>
      </c>
    </row>
    <row r="198" spans="1:37" x14ac:dyDescent="0.3">
      <c r="A198" s="114">
        <v>101003</v>
      </c>
      <c r="B198" s="108" t="s">
        <v>650</v>
      </c>
      <c r="C198" s="114">
        <v>0</v>
      </c>
      <c r="U198" s="114">
        <v>400092</v>
      </c>
      <c r="V198" s="114">
        <v>3</v>
      </c>
      <c r="AE198" s="114">
        <v>400092</v>
      </c>
      <c r="AF198" s="114">
        <v>1</v>
      </c>
      <c r="AI198" s="114">
        <v>100185</v>
      </c>
      <c r="AJ198" s="108" t="s">
        <v>648</v>
      </c>
      <c r="AK198" s="108">
        <v>4</v>
      </c>
    </row>
    <row r="199" spans="1:37" x14ac:dyDescent="0.3">
      <c r="A199" s="114">
        <v>101004</v>
      </c>
      <c r="B199" s="108" t="s">
        <v>650</v>
      </c>
      <c r="C199" s="114">
        <v>0</v>
      </c>
      <c r="U199" s="114">
        <v>400093</v>
      </c>
      <c r="V199" s="114">
        <v>0</v>
      </c>
      <c r="AE199" s="114">
        <v>400093</v>
      </c>
      <c r="AF199" s="114">
        <v>114</v>
      </c>
      <c r="AI199" s="114">
        <v>100187</v>
      </c>
      <c r="AJ199" s="108" t="s">
        <v>648</v>
      </c>
      <c r="AK199" s="108">
        <v>4</v>
      </c>
    </row>
    <row r="200" spans="1:37" x14ac:dyDescent="0.3">
      <c r="A200" s="114">
        <v>101005</v>
      </c>
      <c r="B200" s="108" t="s">
        <v>650</v>
      </c>
      <c r="C200" s="114">
        <v>0</v>
      </c>
      <c r="U200" s="114">
        <v>400094</v>
      </c>
      <c r="V200" s="114">
        <v>1</v>
      </c>
      <c r="AE200" s="114">
        <v>400094</v>
      </c>
      <c r="AF200" s="114">
        <v>5</v>
      </c>
      <c r="AI200" s="114">
        <v>100189</v>
      </c>
      <c r="AJ200" s="108" t="s">
        <v>648</v>
      </c>
      <c r="AK200" s="108">
        <v>4</v>
      </c>
    </row>
    <row r="201" spans="1:37" x14ac:dyDescent="0.3">
      <c r="A201" s="114">
        <v>101006</v>
      </c>
      <c r="B201" s="108" t="s">
        <v>650</v>
      </c>
      <c r="C201" s="114">
        <v>0</v>
      </c>
      <c r="U201" s="114">
        <v>400095</v>
      </c>
      <c r="V201" s="114">
        <v>2</v>
      </c>
      <c r="AE201" s="114">
        <v>400095</v>
      </c>
      <c r="AF201" s="114">
        <v>11</v>
      </c>
      <c r="AI201" s="114">
        <v>100191</v>
      </c>
      <c r="AJ201" s="108" t="s">
        <v>648</v>
      </c>
      <c r="AK201" s="108">
        <v>4</v>
      </c>
    </row>
    <row r="202" spans="1:37" x14ac:dyDescent="0.3">
      <c r="A202" s="114">
        <v>101007</v>
      </c>
      <c r="B202" s="108" t="s">
        <v>651</v>
      </c>
      <c r="C202" s="114">
        <v>0</v>
      </c>
      <c r="U202" s="114">
        <v>400096</v>
      </c>
      <c r="V202" s="114">
        <v>3</v>
      </c>
      <c r="AE202" s="114">
        <v>400096</v>
      </c>
      <c r="AF202" s="114">
        <v>1</v>
      </c>
      <c r="AI202" s="114">
        <v>100193</v>
      </c>
      <c r="AJ202" s="108" t="s">
        <v>648</v>
      </c>
      <c r="AK202" s="108">
        <v>4</v>
      </c>
    </row>
    <row r="203" spans="1:37" x14ac:dyDescent="0.3">
      <c r="A203" s="114">
        <v>101008</v>
      </c>
      <c r="B203" s="108" t="s">
        <v>651</v>
      </c>
      <c r="C203" s="114">
        <v>0</v>
      </c>
      <c r="U203" s="114">
        <v>400097</v>
      </c>
      <c r="V203" s="114">
        <v>0</v>
      </c>
      <c r="AE203" s="114">
        <v>400097</v>
      </c>
      <c r="AF203" s="114">
        <v>114</v>
      </c>
      <c r="AI203" s="114">
        <v>100195</v>
      </c>
      <c r="AJ203" s="108" t="s">
        <v>648</v>
      </c>
      <c r="AK203" s="108">
        <v>4</v>
      </c>
    </row>
    <row r="204" spans="1:37" x14ac:dyDescent="0.3">
      <c r="A204" s="114">
        <v>101009</v>
      </c>
      <c r="B204" s="108" t="s">
        <v>651</v>
      </c>
      <c r="C204" s="114">
        <v>0</v>
      </c>
      <c r="U204" s="114">
        <v>400098</v>
      </c>
      <c r="V204" s="114">
        <v>1</v>
      </c>
      <c r="AE204" s="114">
        <v>400098</v>
      </c>
      <c r="AF204" s="114">
        <v>5</v>
      </c>
      <c r="AI204" s="114">
        <v>100199</v>
      </c>
      <c r="AJ204" s="108" t="s">
        <v>648</v>
      </c>
      <c r="AK204" s="108">
        <v>4</v>
      </c>
    </row>
    <row r="205" spans="1:37" x14ac:dyDescent="0.3">
      <c r="A205" s="114">
        <v>101010</v>
      </c>
      <c r="B205" s="108" t="s">
        <v>651</v>
      </c>
      <c r="C205" s="114">
        <v>0</v>
      </c>
      <c r="U205" s="114">
        <v>400099</v>
      </c>
      <c r="V205" s="114">
        <v>2</v>
      </c>
      <c r="AE205" s="114">
        <v>400099</v>
      </c>
      <c r="AF205" s="114">
        <v>11</v>
      </c>
      <c r="AI205" s="114">
        <v>100201</v>
      </c>
      <c r="AJ205" s="108" t="s">
        <v>648</v>
      </c>
      <c r="AK205" s="108">
        <v>4</v>
      </c>
    </row>
    <row r="206" spans="1:37" x14ac:dyDescent="0.3">
      <c r="A206" s="114">
        <v>101011</v>
      </c>
      <c r="B206" s="108" t="s">
        <v>651</v>
      </c>
      <c r="C206" s="114">
        <v>0</v>
      </c>
      <c r="U206" s="114">
        <v>400100</v>
      </c>
      <c r="V206" s="114">
        <v>3</v>
      </c>
      <c r="AE206" s="114">
        <v>400100</v>
      </c>
      <c r="AF206" s="114">
        <v>1</v>
      </c>
      <c r="AI206" s="114">
        <v>100203</v>
      </c>
      <c r="AJ206" s="108" t="s">
        <v>648</v>
      </c>
      <c r="AK206" s="108">
        <v>4</v>
      </c>
    </row>
    <row r="207" spans="1:37" x14ac:dyDescent="0.3">
      <c r="A207" s="114">
        <v>101012</v>
      </c>
      <c r="B207" s="108" t="s">
        <v>651</v>
      </c>
      <c r="C207" s="114">
        <v>0</v>
      </c>
      <c r="U207" s="114">
        <v>400101</v>
      </c>
      <c r="V207" s="114">
        <v>0</v>
      </c>
      <c r="AE207" s="114">
        <v>400101</v>
      </c>
      <c r="AF207" s="114">
        <v>114</v>
      </c>
      <c r="AI207" s="114">
        <v>100205</v>
      </c>
      <c r="AJ207" s="108" t="s">
        <v>648</v>
      </c>
      <c r="AK207" s="108">
        <v>4</v>
      </c>
    </row>
    <row r="208" spans="1:37" x14ac:dyDescent="0.3">
      <c r="A208" s="114">
        <v>101013</v>
      </c>
      <c r="B208" s="108" t="s">
        <v>652</v>
      </c>
      <c r="C208" s="114">
        <v>0</v>
      </c>
      <c r="U208" s="114">
        <v>400102</v>
      </c>
      <c r="V208" s="114">
        <v>1</v>
      </c>
      <c r="AE208" s="114">
        <v>400102</v>
      </c>
      <c r="AF208" s="114">
        <v>5</v>
      </c>
      <c r="AI208" s="114">
        <v>100207</v>
      </c>
      <c r="AJ208" s="108" t="s">
        <v>648</v>
      </c>
      <c r="AK208" s="108">
        <v>4</v>
      </c>
    </row>
    <row r="209" spans="1:37" x14ac:dyDescent="0.3">
      <c r="A209" s="114">
        <v>101014</v>
      </c>
      <c r="B209" s="108" t="s">
        <v>653</v>
      </c>
      <c r="C209" s="114">
        <v>0</v>
      </c>
      <c r="U209" s="114">
        <v>400103</v>
      </c>
      <c r="V209" s="114">
        <v>2</v>
      </c>
      <c r="AE209" s="114">
        <v>400103</v>
      </c>
      <c r="AF209" s="114">
        <v>11</v>
      </c>
      <c r="AI209" s="114">
        <v>100209</v>
      </c>
      <c r="AJ209" s="108" t="s">
        <v>648</v>
      </c>
      <c r="AK209" s="108">
        <v>4</v>
      </c>
    </row>
    <row r="210" spans="1:37" x14ac:dyDescent="0.3">
      <c r="A210" s="114">
        <v>101015</v>
      </c>
      <c r="B210" s="108" t="s">
        <v>653</v>
      </c>
      <c r="C210" s="114">
        <v>0</v>
      </c>
      <c r="U210" s="114">
        <v>400104</v>
      </c>
      <c r="V210" s="114">
        <v>3</v>
      </c>
      <c r="AE210" s="114">
        <v>400104</v>
      </c>
      <c r="AF210" s="114">
        <v>1</v>
      </c>
      <c r="AI210" s="114">
        <v>100211</v>
      </c>
      <c r="AJ210" s="108" t="s">
        <v>648</v>
      </c>
      <c r="AK210" s="108">
        <v>4</v>
      </c>
    </row>
    <row r="211" spans="1:37" x14ac:dyDescent="0.3">
      <c r="A211" s="114">
        <v>101016</v>
      </c>
      <c r="B211" s="108" t="s">
        <v>653</v>
      </c>
      <c r="C211" s="114">
        <v>0</v>
      </c>
      <c r="U211" s="114">
        <v>400105</v>
      </c>
      <c r="V211" s="114">
        <v>0</v>
      </c>
      <c r="AE211" s="114">
        <v>400105</v>
      </c>
      <c r="AF211" s="114">
        <v>114</v>
      </c>
      <c r="AI211" s="114">
        <v>100213</v>
      </c>
      <c r="AJ211" s="108" t="s">
        <v>648</v>
      </c>
      <c r="AK211" s="108">
        <v>4</v>
      </c>
    </row>
    <row r="212" spans="1:37" x14ac:dyDescent="0.3">
      <c r="A212" s="114">
        <v>101017</v>
      </c>
      <c r="B212" s="108" t="s">
        <v>611</v>
      </c>
      <c r="C212" s="114">
        <v>0</v>
      </c>
      <c r="U212" s="114">
        <v>400106</v>
      </c>
      <c r="V212" s="114">
        <v>1</v>
      </c>
      <c r="AE212" s="114">
        <v>400106</v>
      </c>
      <c r="AF212" s="114">
        <v>5</v>
      </c>
      <c r="AI212" s="114">
        <v>100215</v>
      </c>
      <c r="AJ212" s="108" t="s">
        <v>648</v>
      </c>
      <c r="AK212" s="108">
        <v>4</v>
      </c>
    </row>
    <row r="213" spans="1:37" x14ac:dyDescent="0.3">
      <c r="A213" s="114">
        <v>101018</v>
      </c>
      <c r="B213" s="108" t="s">
        <v>653</v>
      </c>
      <c r="C213" s="114">
        <v>0</v>
      </c>
      <c r="U213" s="114">
        <v>400107</v>
      </c>
      <c r="V213" s="114">
        <v>2</v>
      </c>
      <c r="AE213" s="114">
        <v>400107</v>
      </c>
      <c r="AF213" s="114">
        <v>11</v>
      </c>
      <c r="AI213" s="114">
        <v>100217</v>
      </c>
      <c r="AJ213" s="108" t="s">
        <v>648</v>
      </c>
      <c r="AK213" s="108">
        <v>4</v>
      </c>
    </row>
    <row r="214" spans="1:37" x14ac:dyDescent="0.3">
      <c r="A214" s="114">
        <v>101019</v>
      </c>
      <c r="B214" s="108" t="s">
        <v>653</v>
      </c>
      <c r="C214" s="114">
        <v>0</v>
      </c>
      <c r="U214" s="114">
        <v>400108</v>
      </c>
      <c r="V214" s="114">
        <v>3</v>
      </c>
      <c r="AE214" s="114">
        <v>400108</v>
      </c>
      <c r="AF214" s="114">
        <v>1</v>
      </c>
      <c r="AI214" s="114">
        <v>100219</v>
      </c>
      <c r="AJ214" s="108" t="s">
        <v>648</v>
      </c>
      <c r="AK214" s="108">
        <v>4</v>
      </c>
    </row>
    <row r="215" spans="1:37" x14ac:dyDescent="0.3">
      <c r="A215" s="114">
        <v>101020</v>
      </c>
      <c r="B215" s="108" t="s">
        <v>612</v>
      </c>
      <c r="C215" s="114">
        <v>0</v>
      </c>
      <c r="U215" s="114">
        <v>400109</v>
      </c>
      <c r="V215" s="114">
        <v>0</v>
      </c>
      <c r="AE215" s="114">
        <v>400109</v>
      </c>
      <c r="AF215" s="114">
        <v>114</v>
      </c>
      <c r="AI215" s="114">
        <v>100231</v>
      </c>
      <c r="AJ215" s="108" t="s">
        <v>648</v>
      </c>
      <c r="AK215" s="108">
        <v>4</v>
      </c>
    </row>
    <row r="216" spans="1:37" x14ac:dyDescent="0.3">
      <c r="A216" s="114">
        <v>101021</v>
      </c>
      <c r="B216" s="108" t="s">
        <v>654</v>
      </c>
      <c r="C216" s="114">
        <v>0</v>
      </c>
      <c r="U216" s="114">
        <v>400110</v>
      </c>
      <c r="V216" s="114">
        <v>1</v>
      </c>
      <c r="AE216" s="114">
        <v>400110</v>
      </c>
      <c r="AF216" s="114">
        <v>5</v>
      </c>
      <c r="AI216" s="114">
        <v>100233</v>
      </c>
      <c r="AJ216" s="108" t="s">
        <v>648</v>
      </c>
      <c r="AK216" s="108">
        <v>4</v>
      </c>
    </row>
    <row r="217" spans="1:37" x14ac:dyDescent="0.3">
      <c r="A217" s="114">
        <v>101022</v>
      </c>
      <c r="B217" s="108" t="s">
        <v>655</v>
      </c>
      <c r="C217" s="114">
        <v>0</v>
      </c>
      <c r="U217" s="114">
        <v>400111</v>
      </c>
      <c r="V217" s="114">
        <v>2</v>
      </c>
      <c r="AE217" s="114">
        <v>400111</v>
      </c>
      <c r="AF217" s="114">
        <v>11</v>
      </c>
      <c r="AI217" s="114">
        <v>100235</v>
      </c>
      <c r="AJ217" s="108" t="s">
        <v>648</v>
      </c>
      <c r="AK217" s="108">
        <v>4</v>
      </c>
    </row>
    <row r="218" spans="1:37" x14ac:dyDescent="0.3">
      <c r="A218" s="114">
        <v>101023</v>
      </c>
      <c r="B218" s="108" t="s">
        <v>656</v>
      </c>
      <c r="C218" s="114">
        <v>0</v>
      </c>
      <c r="U218" s="114">
        <v>400112</v>
      </c>
      <c r="V218" s="114">
        <v>3</v>
      </c>
      <c r="AE218" s="114">
        <v>400112</v>
      </c>
      <c r="AF218" s="114">
        <v>1</v>
      </c>
      <c r="AI218" s="114">
        <v>100237</v>
      </c>
      <c r="AJ218" s="108" t="s">
        <v>648</v>
      </c>
      <c r="AK218" s="108">
        <v>4</v>
      </c>
    </row>
    <row r="219" spans="1:37" x14ac:dyDescent="0.3">
      <c r="A219" s="114">
        <v>101024</v>
      </c>
      <c r="B219" s="108" t="s">
        <v>657</v>
      </c>
      <c r="C219" s="114">
        <v>0</v>
      </c>
      <c r="U219" s="114">
        <v>400113</v>
      </c>
      <c r="V219" s="114">
        <v>0</v>
      </c>
      <c r="AE219" s="114">
        <v>400113</v>
      </c>
      <c r="AF219" s="114">
        <v>114</v>
      </c>
      <c r="AI219" s="114">
        <v>100042</v>
      </c>
      <c r="AJ219" s="108" t="s">
        <v>648</v>
      </c>
      <c r="AK219" s="108">
        <v>5</v>
      </c>
    </row>
    <row r="220" spans="1:37" x14ac:dyDescent="0.3">
      <c r="A220" s="114">
        <v>101025</v>
      </c>
      <c r="B220" s="108" t="s">
        <v>658</v>
      </c>
      <c r="C220" s="114">
        <v>0</v>
      </c>
      <c r="U220" s="114">
        <v>400114</v>
      </c>
      <c r="V220" s="114">
        <v>1</v>
      </c>
      <c r="AE220" s="114">
        <v>400114</v>
      </c>
      <c r="AF220" s="114">
        <v>5</v>
      </c>
      <c r="AI220" s="114">
        <v>100044</v>
      </c>
      <c r="AJ220" s="108" t="s">
        <v>648</v>
      </c>
      <c r="AK220" s="108">
        <v>5</v>
      </c>
    </row>
    <row r="221" spans="1:37" x14ac:dyDescent="0.3">
      <c r="A221" s="114">
        <v>101026</v>
      </c>
      <c r="B221" s="108" t="s">
        <v>659</v>
      </c>
      <c r="C221" s="114">
        <v>0</v>
      </c>
      <c r="U221" s="114">
        <v>400115</v>
      </c>
      <c r="V221" s="114">
        <v>2</v>
      </c>
      <c r="AE221" s="114">
        <v>400115</v>
      </c>
      <c r="AF221" s="114">
        <v>11</v>
      </c>
      <c r="AI221" s="114">
        <v>100046</v>
      </c>
      <c r="AJ221" s="108" t="s">
        <v>648</v>
      </c>
      <c r="AK221" s="108">
        <v>5</v>
      </c>
    </row>
    <row r="222" spans="1:37" x14ac:dyDescent="0.3">
      <c r="A222" s="114">
        <v>101027</v>
      </c>
      <c r="B222" s="108" t="s">
        <v>660</v>
      </c>
      <c r="C222" s="114">
        <v>0</v>
      </c>
      <c r="U222" s="114">
        <v>400116</v>
      </c>
      <c r="V222" s="114">
        <v>3</v>
      </c>
      <c r="AE222" s="114">
        <v>400116</v>
      </c>
      <c r="AF222" s="114">
        <v>1</v>
      </c>
      <c r="AI222" s="114">
        <v>100048</v>
      </c>
      <c r="AJ222" s="108" t="s">
        <v>648</v>
      </c>
      <c r="AK222" s="108">
        <v>5</v>
      </c>
    </row>
    <row r="223" spans="1:37" x14ac:dyDescent="0.3">
      <c r="A223" s="114">
        <v>101028</v>
      </c>
      <c r="B223" s="108" t="s">
        <v>657</v>
      </c>
      <c r="C223" s="114">
        <v>0</v>
      </c>
      <c r="U223" s="114">
        <v>400117</v>
      </c>
      <c r="V223" s="114">
        <v>0</v>
      </c>
      <c r="AE223" s="114">
        <v>400117</v>
      </c>
      <c r="AF223" s="114">
        <v>114</v>
      </c>
      <c r="AI223" s="114">
        <v>100050</v>
      </c>
      <c r="AJ223" s="108" t="s">
        <v>648</v>
      </c>
      <c r="AK223" s="108">
        <v>5</v>
      </c>
    </row>
    <row r="224" spans="1:37" x14ac:dyDescent="0.3">
      <c r="A224" s="114">
        <v>101029</v>
      </c>
      <c r="B224" s="108" t="s">
        <v>658</v>
      </c>
      <c r="C224" s="114">
        <v>0</v>
      </c>
      <c r="U224" s="114">
        <v>400118</v>
      </c>
      <c r="V224" s="114">
        <v>1</v>
      </c>
      <c r="AE224" s="114">
        <v>400118</v>
      </c>
      <c r="AF224" s="114">
        <v>5</v>
      </c>
      <c r="AI224" s="114">
        <v>100052</v>
      </c>
      <c r="AJ224" s="108" t="s">
        <v>648</v>
      </c>
      <c r="AK224" s="108">
        <v>5</v>
      </c>
    </row>
    <row r="225" spans="1:37" x14ac:dyDescent="0.3">
      <c r="A225" s="114">
        <v>101030</v>
      </c>
      <c r="B225" s="108" t="s">
        <v>661</v>
      </c>
      <c r="C225" s="114">
        <v>0</v>
      </c>
      <c r="U225" s="114">
        <v>400119</v>
      </c>
      <c r="V225" s="114">
        <v>2</v>
      </c>
      <c r="AE225" s="114">
        <v>400119</v>
      </c>
      <c r="AF225" s="114">
        <v>11</v>
      </c>
      <c r="AI225" s="114">
        <v>100054</v>
      </c>
      <c r="AJ225" s="108" t="s">
        <v>648</v>
      </c>
      <c r="AK225" s="108">
        <v>5</v>
      </c>
    </row>
    <row r="226" spans="1:37" x14ac:dyDescent="0.3">
      <c r="A226" s="114">
        <v>101031</v>
      </c>
      <c r="B226" s="108" t="s">
        <v>657</v>
      </c>
      <c r="C226" s="114">
        <v>0</v>
      </c>
      <c r="U226" s="114">
        <v>400120</v>
      </c>
      <c r="V226" s="114">
        <v>3</v>
      </c>
      <c r="AE226" s="114">
        <v>400120</v>
      </c>
      <c r="AF226" s="114">
        <v>1</v>
      </c>
      <c r="AI226" s="114">
        <v>100056</v>
      </c>
      <c r="AJ226" s="108" t="s">
        <v>648</v>
      </c>
      <c r="AK226" s="108">
        <v>5</v>
      </c>
    </row>
    <row r="227" spans="1:37" x14ac:dyDescent="0.3">
      <c r="A227" s="114">
        <v>101032</v>
      </c>
      <c r="B227" s="108" t="s">
        <v>657</v>
      </c>
      <c r="C227" s="114">
        <v>0</v>
      </c>
      <c r="U227" s="114">
        <v>400121</v>
      </c>
      <c r="V227" s="114">
        <v>0</v>
      </c>
      <c r="AE227" s="114">
        <v>400121</v>
      </c>
      <c r="AF227" s="114">
        <v>114</v>
      </c>
      <c r="AI227" s="114">
        <v>100060</v>
      </c>
      <c r="AJ227" s="108" t="s">
        <v>648</v>
      </c>
      <c r="AK227" s="108">
        <v>5</v>
      </c>
    </row>
    <row r="228" spans="1:37" x14ac:dyDescent="0.3">
      <c r="A228" s="114">
        <v>101033</v>
      </c>
      <c r="B228" s="108" t="s">
        <v>659</v>
      </c>
      <c r="C228" s="114">
        <v>0</v>
      </c>
      <c r="U228" s="114">
        <v>400122</v>
      </c>
      <c r="V228" s="114">
        <v>1</v>
      </c>
      <c r="AE228" s="114">
        <v>400122</v>
      </c>
      <c r="AF228" s="114">
        <v>5</v>
      </c>
      <c r="AI228" s="114">
        <v>100076</v>
      </c>
      <c r="AJ228" s="108" t="s">
        <v>648</v>
      </c>
      <c r="AK228" s="108">
        <v>5</v>
      </c>
    </row>
    <row r="229" spans="1:37" x14ac:dyDescent="0.3">
      <c r="A229" s="114">
        <v>101034</v>
      </c>
      <c r="B229" s="108" t="s">
        <v>659</v>
      </c>
      <c r="C229" s="114">
        <v>0</v>
      </c>
      <c r="U229" s="114">
        <v>400123</v>
      </c>
      <c r="V229" s="114">
        <v>2</v>
      </c>
      <c r="AE229" s="114">
        <v>400123</v>
      </c>
      <c r="AF229" s="114">
        <v>11</v>
      </c>
      <c r="AI229" s="114">
        <v>100114</v>
      </c>
      <c r="AJ229" s="108" t="s">
        <v>648</v>
      </c>
      <c r="AK229" s="108">
        <v>5</v>
      </c>
    </row>
    <row r="230" spans="1:37" x14ac:dyDescent="0.3">
      <c r="A230" s="114">
        <v>101035</v>
      </c>
      <c r="B230" s="108" t="s">
        <v>658</v>
      </c>
      <c r="C230" s="114">
        <v>0</v>
      </c>
      <c r="U230" s="114">
        <v>400124</v>
      </c>
      <c r="V230" s="114">
        <v>3</v>
      </c>
      <c r="AE230" s="114">
        <v>400124</v>
      </c>
      <c r="AF230" s="114">
        <v>1</v>
      </c>
      <c r="AI230" s="114">
        <v>100116</v>
      </c>
      <c r="AJ230" s="108" t="s">
        <v>648</v>
      </c>
      <c r="AK230" s="108">
        <v>5</v>
      </c>
    </row>
    <row r="231" spans="1:37" x14ac:dyDescent="0.3">
      <c r="A231" s="114">
        <v>101036</v>
      </c>
      <c r="B231" s="108" t="s">
        <v>658</v>
      </c>
      <c r="C231" s="114">
        <v>0</v>
      </c>
      <c r="U231" s="114">
        <v>400125</v>
      </c>
      <c r="V231" s="114">
        <v>0</v>
      </c>
      <c r="AE231" s="114">
        <v>400125</v>
      </c>
      <c r="AF231" s="114">
        <v>114</v>
      </c>
      <c r="AI231" s="114">
        <v>100118</v>
      </c>
      <c r="AJ231" s="108" t="s">
        <v>648</v>
      </c>
      <c r="AK231" s="108">
        <v>5</v>
      </c>
    </row>
    <row r="232" spans="1:37" x14ac:dyDescent="0.3">
      <c r="A232" s="114">
        <v>101037</v>
      </c>
      <c r="B232" s="108" t="s">
        <v>664</v>
      </c>
      <c r="C232" s="114">
        <v>0</v>
      </c>
      <c r="U232" s="114">
        <v>400126</v>
      </c>
      <c r="V232" s="114">
        <v>1</v>
      </c>
      <c r="AE232" s="114">
        <v>400126</v>
      </c>
      <c r="AF232" s="114">
        <v>5</v>
      </c>
      <c r="AI232" s="114">
        <v>100120</v>
      </c>
      <c r="AJ232" s="108" t="s">
        <v>648</v>
      </c>
      <c r="AK232" s="108">
        <v>5</v>
      </c>
    </row>
    <row r="233" spans="1:37" x14ac:dyDescent="0.3">
      <c r="A233" s="114">
        <v>101038</v>
      </c>
      <c r="B233" s="108" t="s">
        <v>659</v>
      </c>
      <c r="C233" s="114">
        <v>0</v>
      </c>
      <c r="U233" s="114">
        <v>400127</v>
      </c>
      <c r="V233" s="114">
        <v>2</v>
      </c>
      <c r="AE233" s="114">
        <v>400127</v>
      </c>
      <c r="AF233" s="114">
        <v>11</v>
      </c>
      <c r="AI233" s="114">
        <v>100122</v>
      </c>
      <c r="AJ233" s="108" t="s">
        <v>648</v>
      </c>
      <c r="AK233" s="108">
        <v>5</v>
      </c>
    </row>
    <row r="234" spans="1:37" x14ac:dyDescent="0.3">
      <c r="A234" s="114">
        <v>101039</v>
      </c>
      <c r="B234" s="108" t="s">
        <v>661</v>
      </c>
      <c r="C234" s="114">
        <v>0</v>
      </c>
      <c r="U234" s="114">
        <v>400128</v>
      </c>
      <c r="V234" s="114">
        <v>3</v>
      </c>
      <c r="AE234" s="114">
        <v>400128</v>
      </c>
      <c r="AF234" s="114">
        <v>1</v>
      </c>
      <c r="AI234" s="114">
        <v>100124</v>
      </c>
      <c r="AJ234" s="108" t="s">
        <v>648</v>
      </c>
      <c r="AK234" s="108">
        <v>5</v>
      </c>
    </row>
    <row r="235" spans="1:37" x14ac:dyDescent="0.3">
      <c r="A235" s="114">
        <v>101040</v>
      </c>
      <c r="B235" s="108" t="s">
        <v>665</v>
      </c>
      <c r="C235" s="114">
        <v>0</v>
      </c>
      <c r="U235" s="114">
        <v>400129</v>
      </c>
      <c r="V235" s="114">
        <v>0</v>
      </c>
      <c r="AE235" s="114">
        <v>400129</v>
      </c>
      <c r="AF235" s="114">
        <v>114</v>
      </c>
      <c r="AI235" s="114">
        <v>100142</v>
      </c>
      <c r="AJ235" s="108" t="s">
        <v>648</v>
      </c>
      <c r="AK235" s="108">
        <v>5</v>
      </c>
    </row>
    <row r="236" spans="1:37" x14ac:dyDescent="0.3">
      <c r="A236" s="114">
        <v>101041</v>
      </c>
      <c r="B236" s="108" t="s">
        <v>666</v>
      </c>
      <c r="C236" s="114">
        <v>0</v>
      </c>
      <c r="U236" s="114">
        <v>400130</v>
      </c>
      <c r="V236" s="114">
        <v>1</v>
      </c>
      <c r="AE236" s="114">
        <v>400130</v>
      </c>
      <c r="AF236" s="114">
        <v>5</v>
      </c>
      <c r="AI236" s="114">
        <v>100146</v>
      </c>
      <c r="AJ236" s="108" t="s">
        <v>648</v>
      </c>
      <c r="AK236" s="108">
        <v>5</v>
      </c>
    </row>
    <row r="237" spans="1:37" x14ac:dyDescent="0.3">
      <c r="A237" s="114">
        <v>101042</v>
      </c>
      <c r="B237" s="108" t="s">
        <v>667</v>
      </c>
      <c r="C237" s="114">
        <v>0</v>
      </c>
      <c r="U237" s="114">
        <v>400131</v>
      </c>
      <c r="V237" s="114">
        <v>2</v>
      </c>
      <c r="AE237" s="114">
        <v>400131</v>
      </c>
      <c r="AF237" s="114">
        <v>11</v>
      </c>
      <c r="AI237" s="114">
        <v>100148</v>
      </c>
      <c r="AJ237" s="108" t="s">
        <v>648</v>
      </c>
      <c r="AK237" s="108">
        <v>5</v>
      </c>
    </row>
    <row r="238" spans="1:37" x14ac:dyDescent="0.3">
      <c r="A238" s="114">
        <v>101043</v>
      </c>
      <c r="B238" s="108" t="s">
        <v>613</v>
      </c>
      <c r="C238" s="114">
        <v>0</v>
      </c>
      <c r="U238" s="114">
        <v>400132</v>
      </c>
      <c r="V238" s="114">
        <v>3</v>
      </c>
      <c r="AE238" s="114">
        <v>400132</v>
      </c>
      <c r="AF238" s="114">
        <v>1</v>
      </c>
      <c r="AI238" s="114">
        <v>100150</v>
      </c>
      <c r="AJ238" s="108" t="s">
        <v>648</v>
      </c>
      <c r="AK238" s="108">
        <v>5</v>
      </c>
    </row>
    <row r="239" spans="1:37" x14ac:dyDescent="0.3">
      <c r="A239" s="114">
        <v>101044</v>
      </c>
      <c r="B239" s="108" t="s">
        <v>665</v>
      </c>
      <c r="C239" s="114">
        <v>0</v>
      </c>
      <c r="U239" s="114">
        <v>400133</v>
      </c>
      <c r="V239" s="114">
        <v>0</v>
      </c>
      <c r="AE239" s="114">
        <v>400133</v>
      </c>
      <c r="AF239" s="114">
        <v>114</v>
      </c>
      <c r="AI239" s="114">
        <v>100172</v>
      </c>
      <c r="AJ239" s="108" t="s">
        <v>648</v>
      </c>
      <c r="AK239" s="108">
        <v>5</v>
      </c>
    </row>
    <row r="240" spans="1:37" x14ac:dyDescent="0.3">
      <c r="A240" s="114">
        <v>101045</v>
      </c>
      <c r="B240" s="108" t="s">
        <v>661</v>
      </c>
      <c r="C240" s="114">
        <v>0</v>
      </c>
      <c r="U240" s="114">
        <v>400134</v>
      </c>
      <c r="V240" s="114">
        <v>1</v>
      </c>
      <c r="AE240" s="114">
        <v>400134</v>
      </c>
      <c r="AF240" s="114">
        <v>5</v>
      </c>
      <c r="AI240" s="114">
        <v>100174</v>
      </c>
      <c r="AJ240" s="108" t="s">
        <v>648</v>
      </c>
      <c r="AK240" s="108">
        <v>5</v>
      </c>
    </row>
    <row r="241" spans="1:37" x14ac:dyDescent="0.3">
      <c r="A241" s="114">
        <v>101046</v>
      </c>
      <c r="B241" s="108" t="s">
        <v>667</v>
      </c>
      <c r="C241" s="114">
        <v>0</v>
      </c>
      <c r="U241" s="114">
        <v>400135</v>
      </c>
      <c r="V241" s="114">
        <v>2</v>
      </c>
      <c r="AE241" s="114">
        <v>400135</v>
      </c>
      <c r="AF241" s="114">
        <v>11</v>
      </c>
      <c r="AI241" s="114">
        <v>100176</v>
      </c>
      <c r="AJ241" s="108" t="s">
        <v>648</v>
      </c>
      <c r="AK241" s="108">
        <v>5</v>
      </c>
    </row>
    <row r="242" spans="1:37" x14ac:dyDescent="0.3">
      <c r="A242" s="114">
        <v>101047</v>
      </c>
      <c r="B242" s="108" t="s">
        <v>665</v>
      </c>
      <c r="C242" s="114">
        <v>0</v>
      </c>
      <c r="U242" s="114">
        <v>400136</v>
      </c>
      <c r="V242" s="114">
        <v>3</v>
      </c>
      <c r="AE242" s="114">
        <v>400136</v>
      </c>
      <c r="AF242" s="114">
        <v>1</v>
      </c>
      <c r="AI242" s="114">
        <v>100178</v>
      </c>
      <c r="AJ242" s="108" t="s">
        <v>648</v>
      </c>
      <c r="AK242" s="108">
        <v>5</v>
      </c>
    </row>
    <row r="243" spans="1:37" x14ac:dyDescent="0.3">
      <c r="A243" s="114">
        <v>101048</v>
      </c>
      <c r="B243" s="108" t="s">
        <v>667</v>
      </c>
      <c r="C243" s="114">
        <v>0</v>
      </c>
      <c r="U243" s="114">
        <v>400137</v>
      </c>
      <c r="V243" s="114">
        <v>0</v>
      </c>
      <c r="AE243" s="114">
        <v>400137</v>
      </c>
      <c r="AF243" s="114">
        <v>114</v>
      </c>
      <c r="AI243" s="114">
        <v>100182</v>
      </c>
      <c r="AJ243" s="108" t="s">
        <v>648</v>
      </c>
      <c r="AK243" s="108">
        <v>5</v>
      </c>
    </row>
    <row r="244" spans="1:37" x14ac:dyDescent="0.3">
      <c r="A244" s="114">
        <v>101049</v>
      </c>
      <c r="B244" s="108" t="s">
        <v>661</v>
      </c>
      <c r="C244" s="114">
        <v>0</v>
      </c>
      <c r="U244" s="114">
        <v>400138</v>
      </c>
      <c r="V244" s="114">
        <v>1</v>
      </c>
      <c r="AE244" s="114">
        <v>400138</v>
      </c>
      <c r="AF244" s="114">
        <v>5</v>
      </c>
      <c r="AI244" s="114">
        <v>100184</v>
      </c>
      <c r="AJ244" s="108" t="s">
        <v>648</v>
      </c>
      <c r="AK244" s="108">
        <v>5</v>
      </c>
    </row>
    <row r="245" spans="1:37" x14ac:dyDescent="0.3">
      <c r="A245" s="114">
        <v>101050</v>
      </c>
      <c r="B245" s="108" t="s">
        <v>668</v>
      </c>
      <c r="C245" s="114">
        <v>0</v>
      </c>
      <c r="U245" s="114">
        <v>400139</v>
      </c>
      <c r="V245" s="114">
        <v>2</v>
      </c>
      <c r="AE245" s="114">
        <v>400139</v>
      </c>
      <c r="AF245" s="114">
        <v>11</v>
      </c>
      <c r="AI245" s="114">
        <v>100186</v>
      </c>
      <c r="AJ245" s="108" t="s">
        <v>648</v>
      </c>
      <c r="AK245" s="108">
        <v>5</v>
      </c>
    </row>
    <row r="246" spans="1:37" x14ac:dyDescent="0.3">
      <c r="A246" s="114">
        <v>101051</v>
      </c>
      <c r="B246" s="108" t="s">
        <v>665</v>
      </c>
      <c r="C246" s="114">
        <v>0</v>
      </c>
      <c r="U246" s="114">
        <v>400140</v>
      </c>
      <c r="V246" s="114">
        <v>3</v>
      </c>
      <c r="AE246" s="114">
        <v>400140</v>
      </c>
      <c r="AF246" s="114">
        <v>1</v>
      </c>
      <c r="AI246" s="114">
        <v>100188</v>
      </c>
      <c r="AJ246" s="108" t="s">
        <v>648</v>
      </c>
      <c r="AK246" s="108">
        <v>5</v>
      </c>
    </row>
    <row r="247" spans="1:37" x14ac:dyDescent="0.3">
      <c r="A247" s="114">
        <v>101052</v>
      </c>
      <c r="B247" s="108" t="s">
        <v>668</v>
      </c>
      <c r="C247" s="114">
        <v>0</v>
      </c>
      <c r="U247" s="114">
        <v>400141</v>
      </c>
      <c r="V247" s="114">
        <v>0</v>
      </c>
      <c r="AE247" s="114">
        <v>400141</v>
      </c>
      <c r="AF247" s="114">
        <v>114</v>
      </c>
      <c r="AI247" s="114">
        <v>100190</v>
      </c>
      <c r="AJ247" s="108" t="s">
        <v>648</v>
      </c>
      <c r="AK247" s="108">
        <v>5</v>
      </c>
    </row>
    <row r="248" spans="1:37" x14ac:dyDescent="0.3">
      <c r="A248" s="114">
        <v>101053</v>
      </c>
      <c r="B248" s="108" t="s">
        <v>668</v>
      </c>
      <c r="C248" s="114">
        <v>0</v>
      </c>
      <c r="U248" s="114">
        <v>400142</v>
      </c>
      <c r="V248" s="114">
        <v>1</v>
      </c>
      <c r="AE248" s="114">
        <v>400142</v>
      </c>
      <c r="AF248" s="114">
        <v>5</v>
      </c>
      <c r="AI248" s="114">
        <v>100192</v>
      </c>
      <c r="AJ248" s="108" t="s">
        <v>648</v>
      </c>
      <c r="AK248" s="108">
        <v>5</v>
      </c>
    </row>
    <row r="249" spans="1:37" x14ac:dyDescent="0.3">
      <c r="A249" s="114">
        <v>101054</v>
      </c>
      <c r="B249" s="108" t="s">
        <v>668</v>
      </c>
      <c r="C249" s="114">
        <v>0</v>
      </c>
      <c r="U249" s="114">
        <v>400143</v>
      </c>
      <c r="V249" s="114">
        <v>2</v>
      </c>
      <c r="AE249" s="114">
        <v>400143</v>
      </c>
      <c r="AF249" s="114">
        <v>11</v>
      </c>
      <c r="AI249" s="114">
        <v>100194</v>
      </c>
      <c r="AJ249" s="108" t="s">
        <v>648</v>
      </c>
      <c r="AK249" s="108">
        <v>5</v>
      </c>
    </row>
    <row r="250" spans="1:37" x14ac:dyDescent="0.3">
      <c r="A250" s="114">
        <v>101055</v>
      </c>
      <c r="B250" s="108" t="s">
        <v>668</v>
      </c>
      <c r="C250" s="114">
        <v>0</v>
      </c>
      <c r="U250" s="114">
        <v>400144</v>
      </c>
      <c r="V250" s="114">
        <v>3</v>
      </c>
      <c r="AE250" s="114">
        <v>400144</v>
      </c>
      <c r="AF250" s="114">
        <v>1</v>
      </c>
      <c r="AI250" s="114">
        <v>100196</v>
      </c>
      <c r="AJ250" s="108" t="s">
        <v>648</v>
      </c>
      <c r="AK250" s="108">
        <v>5</v>
      </c>
    </row>
    <row r="251" spans="1:37" x14ac:dyDescent="0.3">
      <c r="A251" s="114">
        <v>101056</v>
      </c>
      <c r="B251" s="108" t="s">
        <v>668</v>
      </c>
      <c r="C251" s="114">
        <v>0</v>
      </c>
      <c r="U251" s="114">
        <v>400145</v>
      </c>
      <c r="V251" s="114">
        <v>0</v>
      </c>
      <c r="AE251" s="114">
        <v>400145</v>
      </c>
      <c r="AF251" s="114">
        <v>114</v>
      </c>
      <c r="AI251" s="114">
        <v>100200</v>
      </c>
      <c r="AJ251" s="108" t="s">
        <v>648</v>
      </c>
      <c r="AK251" s="108">
        <v>5</v>
      </c>
    </row>
    <row r="252" spans="1:37" x14ac:dyDescent="0.3">
      <c r="A252" s="114">
        <v>101057</v>
      </c>
      <c r="B252" s="108" t="s">
        <v>667</v>
      </c>
      <c r="C252" s="114">
        <v>0</v>
      </c>
      <c r="U252" s="114">
        <v>400146</v>
      </c>
      <c r="V252" s="114">
        <v>1</v>
      </c>
      <c r="AE252" s="114">
        <v>400146</v>
      </c>
      <c r="AF252" s="114">
        <v>5</v>
      </c>
      <c r="AI252" s="114">
        <v>100202</v>
      </c>
      <c r="AJ252" s="108" t="s">
        <v>648</v>
      </c>
      <c r="AK252" s="108">
        <v>5</v>
      </c>
    </row>
    <row r="253" spans="1:37" x14ac:dyDescent="0.3">
      <c r="A253" s="114">
        <v>101058</v>
      </c>
      <c r="B253" s="108" t="s">
        <v>669</v>
      </c>
      <c r="C253" s="114">
        <v>0</v>
      </c>
      <c r="U253" s="114">
        <v>400147</v>
      </c>
      <c r="V253" s="114">
        <v>2</v>
      </c>
      <c r="AE253" s="114">
        <v>400147</v>
      </c>
      <c r="AF253" s="114">
        <v>11</v>
      </c>
      <c r="AI253" s="114">
        <v>100204</v>
      </c>
      <c r="AJ253" s="108" t="s">
        <v>648</v>
      </c>
      <c r="AK253" s="108">
        <v>5</v>
      </c>
    </row>
    <row r="254" spans="1:37" x14ac:dyDescent="0.3">
      <c r="A254" s="114">
        <v>101059</v>
      </c>
      <c r="B254" s="108" t="s">
        <v>670</v>
      </c>
      <c r="C254" s="114">
        <v>0</v>
      </c>
      <c r="U254" s="114">
        <v>400148</v>
      </c>
      <c r="V254" s="114">
        <v>3</v>
      </c>
      <c r="AE254" s="114">
        <v>400148</v>
      </c>
      <c r="AF254" s="114">
        <v>1</v>
      </c>
      <c r="AI254" s="114">
        <v>100206</v>
      </c>
      <c r="AJ254" s="108" t="s">
        <v>648</v>
      </c>
      <c r="AK254" s="108">
        <v>5</v>
      </c>
    </row>
    <row r="255" spans="1:37" x14ac:dyDescent="0.3">
      <c r="A255" s="114">
        <v>101060</v>
      </c>
      <c r="B255" s="108" t="s">
        <v>669</v>
      </c>
      <c r="C255" s="114">
        <v>0</v>
      </c>
      <c r="U255" s="114">
        <v>400149</v>
      </c>
      <c r="V255" s="114">
        <v>0</v>
      </c>
      <c r="AE255" s="114">
        <v>400149</v>
      </c>
      <c r="AF255" s="114">
        <v>114</v>
      </c>
      <c r="AI255" s="114">
        <v>100208</v>
      </c>
      <c r="AJ255" s="108" t="s">
        <v>648</v>
      </c>
      <c r="AK255" s="108">
        <v>5</v>
      </c>
    </row>
    <row r="256" spans="1:37" x14ac:dyDescent="0.3">
      <c r="A256" s="114">
        <v>101061</v>
      </c>
      <c r="B256" s="108" t="s">
        <v>669</v>
      </c>
      <c r="C256" s="114">
        <v>0</v>
      </c>
      <c r="U256" s="114">
        <v>400150</v>
      </c>
      <c r="V256" s="114">
        <v>1</v>
      </c>
      <c r="AE256" s="114">
        <v>400150</v>
      </c>
      <c r="AF256" s="114">
        <v>5</v>
      </c>
      <c r="AI256" s="114">
        <v>100210</v>
      </c>
      <c r="AJ256" s="108" t="s">
        <v>648</v>
      </c>
      <c r="AK256" s="108">
        <v>5</v>
      </c>
    </row>
    <row r="257" spans="1:37" x14ac:dyDescent="0.3">
      <c r="A257" s="114">
        <v>101062</v>
      </c>
      <c r="B257" s="108" t="s">
        <v>669</v>
      </c>
      <c r="C257" s="114">
        <v>0</v>
      </c>
      <c r="U257" s="114">
        <v>400151</v>
      </c>
      <c r="V257" s="114">
        <v>2</v>
      </c>
      <c r="AE257" s="114">
        <v>400151</v>
      </c>
      <c r="AF257" s="114">
        <v>11</v>
      </c>
      <c r="AI257" s="114">
        <v>100212</v>
      </c>
      <c r="AJ257" s="108" t="s">
        <v>648</v>
      </c>
      <c r="AK257" s="108">
        <v>5</v>
      </c>
    </row>
    <row r="258" spans="1:37" x14ac:dyDescent="0.3">
      <c r="A258" s="114">
        <v>101063</v>
      </c>
      <c r="B258" s="108" t="s">
        <v>669</v>
      </c>
      <c r="C258" s="114">
        <v>0</v>
      </c>
      <c r="U258" s="114">
        <v>400152</v>
      </c>
      <c r="V258" s="114">
        <v>3</v>
      </c>
      <c r="AE258" s="114">
        <v>400152</v>
      </c>
      <c r="AF258" s="114">
        <v>1</v>
      </c>
      <c r="AI258" s="114">
        <v>100214</v>
      </c>
      <c r="AJ258" s="108" t="s">
        <v>648</v>
      </c>
      <c r="AK258" s="108">
        <v>5</v>
      </c>
    </row>
    <row r="259" spans="1:37" x14ac:dyDescent="0.3">
      <c r="A259" s="114">
        <v>101064</v>
      </c>
      <c r="B259" s="108" t="s">
        <v>669</v>
      </c>
      <c r="C259" s="114">
        <v>0</v>
      </c>
      <c r="U259" s="114">
        <v>400153</v>
      </c>
      <c r="V259" s="114">
        <v>0</v>
      </c>
      <c r="AE259" s="114">
        <v>400153</v>
      </c>
      <c r="AF259" s="114">
        <v>114</v>
      </c>
      <c r="AI259" s="114">
        <v>100216</v>
      </c>
      <c r="AJ259" s="108" t="s">
        <v>648</v>
      </c>
      <c r="AK259" s="108">
        <v>5</v>
      </c>
    </row>
    <row r="260" spans="1:37" x14ac:dyDescent="0.3">
      <c r="A260" s="114">
        <v>101065</v>
      </c>
      <c r="B260" s="108" t="s">
        <v>669</v>
      </c>
      <c r="C260" s="114">
        <v>0</v>
      </c>
      <c r="U260" s="114">
        <v>400154</v>
      </c>
      <c r="V260" s="114">
        <v>1</v>
      </c>
      <c r="AE260" s="114">
        <v>400154</v>
      </c>
      <c r="AF260" s="114">
        <v>5</v>
      </c>
      <c r="AI260" s="114">
        <v>100218</v>
      </c>
      <c r="AJ260" s="108" t="s">
        <v>648</v>
      </c>
      <c r="AK260" s="108">
        <v>5</v>
      </c>
    </row>
    <row r="261" spans="1:37" x14ac:dyDescent="0.3">
      <c r="A261" s="114">
        <v>101066</v>
      </c>
      <c r="B261" s="108" t="s">
        <v>669</v>
      </c>
      <c r="C261" s="114">
        <v>0</v>
      </c>
      <c r="U261" s="114">
        <v>400155</v>
      </c>
      <c r="V261" s="114">
        <v>2</v>
      </c>
      <c r="AE261" s="114">
        <v>400155</v>
      </c>
      <c r="AF261" s="114">
        <v>11</v>
      </c>
      <c r="AI261" s="114">
        <v>100220</v>
      </c>
      <c r="AJ261" s="108" t="s">
        <v>648</v>
      </c>
      <c r="AK261" s="108">
        <v>5</v>
      </c>
    </row>
    <row r="262" spans="1:37" x14ac:dyDescent="0.3">
      <c r="A262" s="114">
        <v>101067</v>
      </c>
      <c r="B262" s="108" t="s">
        <v>669</v>
      </c>
      <c r="C262" s="114">
        <v>0</v>
      </c>
      <c r="U262" s="114">
        <v>400156</v>
      </c>
      <c r="V262" s="114">
        <v>3</v>
      </c>
      <c r="AE262" s="114">
        <v>400156</v>
      </c>
      <c r="AF262" s="114">
        <v>1</v>
      </c>
      <c r="AI262" s="114">
        <v>100232</v>
      </c>
      <c r="AJ262" s="108" t="s">
        <v>648</v>
      </c>
      <c r="AK262" s="108">
        <v>5</v>
      </c>
    </row>
    <row r="263" spans="1:37" x14ac:dyDescent="0.3">
      <c r="A263" s="114">
        <v>101068</v>
      </c>
      <c r="B263" s="108" t="s">
        <v>669</v>
      </c>
      <c r="C263" s="114">
        <v>0</v>
      </c>
      <c r="U263" s="114">
        <v>400157</v>
      </c>
      <c r="V263" s="114">
        <v>0</v>
      </c>
      <c r="AE263" s="114">
        <v>400157</v>
      </c>
      <c r="AF263" s="114">
        <v>114</v>
      </c>
      <c r="AI263" s="114">
        <v>100234</v>
      </c>
      <c r="AJ263" s="108" t="s">
        <v>648</v>
      </c>
      <c r="AK263" s="108">
        <v>5</v>
      </c>
    </row>
    <row r="264" spans="1:37" x14ac:dyDescent="0.3">
      <c r="A264" s="114">
        <v>101069</v>
      </c>
      <c r="B264" s="108" t="s">
        <v>671</v>
      </c>
      <c r="C264" s="114">
        <v>0</v>
      </c>
      <c r="U264" s="114">
        <v>400158</v>
      </c>
      <c r="V264" s="114">
        <v>1</v>
      </c>
      <c r="AE264" s="114">
        <v>400158</v>
      </c>
      <c r="AF264" s="114">
        <v>5</v>
      </c>
      <c r="AI264" s="114">
        <v>100236</v>
      </c>
      <c r="AJ264" s="108" t="s">
        <v>648</v>
      </c>
      <c r="AK264" s="108">
        <v>5</v>
      </c>
    </row>
    <row r="265" spans="1:37" x14ac:dyDescent="0.3">
      <c r="A265" s="114">
        <v>101070</v>
      </c>
      <c r="B265" s="108" t="s">
        <v>671</v>
      </c>
      <c r="C265" s="114">
        <v>0</v>
      </c>
      <c r="U265" s="114">
        <v>400159</v>
      </c>
      <c r="V265" s="114">
        <v>2</v>
      </c>
      <c r="AE265" s="114">
        <v>400159</v>
      </c>
      <c r="AF265" s="114">
        <v>11</v>
      </c>
      <c r="AI265" s="114">
        <v>100238</v>
      </c>
      <c r="AJ265" s="108" t="s">
        <v>648</v>
      </c>
      <c r="AK265" s="108">
        <v>5</v>
      </c>
    </row>
    <row r="266" spans="1:37" x14ac:dyDescent="0.3">
      <c r="A266" s="114">
        <v>101071</v>
      </c>
      <c r="B266" s="108" t="s">
        <v>671</v>
      </c>
      <c r="C266" s="114">
        <v>0</v>
      </c>
      <c r="U266" s="114">
        <v>400160</v>
      </c>
      <c r="V266" s="114">
        <v>3</v>
      </c>
      <c r="AE266" s="114">
        <v>400160</v>
      </c>
      <c r="AF266" s="114">
        <v>1</v>
      </c>
      <c r="AI266" s="108">
        <v>100285</v>
      </c>
      <c r="AJ266" s="108" t="s">
        <v>648</v>
      </c>
      <c r="AK266" s="108">
        <v>6</v>
      </c>
    </row>
    <row r="267" spans="1:37" x14ac:dyDescent="0.3">
      <c r="A267" s="114">
        <v>101072</v>
      </c>
      <c r="B267" s="108" t="s">
        <v>671</v>
      </c>
      <c r="C267" s="114">
        <v>0</v>
      </c>
      <c r="U267" s="114">
        <v>400161</v>
      </c>
      <c r="V267" s="114">
        <v>0</v>
      </c>
      <c r="AE267" s="114">
        <v>400161</v>
      </c>
      <c r="AF267" s="114">
        <v>114</v>
      </c>
      <c r="AI267" s="108">
        <v>100287</v>
      </c>
      <c r="AJ267" s="108" t="s">
        <v>648</v>
      </c>
      <c r="AK267" s="108">
        <v>6</v>
      </c>
    </row>
    <row r="268" spans="1:37" x14ac:dyDescent="0.3">
      <c r="A268" s="114">
        <v>101073</v>
      </c>
      <c r="B268" s="108" t="s">
        <v>671</v>
      </c>
      <c r="C268" s="114">
        <v>0</v>
      </c>
      <c r="U268" s="114">
        <v>400162</v>
      </c>
      <c r="V268" s="114">
        <v>1</v>
      </c>
      <c r="AE268" s="114">
        <v>400162</v>
      </c>
      <c r="AF268" s="114">
        <v>5</v>
      </c>
      <c r="AI268" s="108">
        <v>100311</v>
      </c>
      <c r="AJ268" s="108" t="s">
        <v>648</v>
      </c>
      <c r="AK268" s="108">
        <v>6</v>
      </c>
    </row>
    <row r="269" spans="1:37" x14ac:dyDescent="0.3">
      <c r="A269" s="114">
        <v>101074</v>
      </c>
      <c r="B269" s="108" t="s">
        <v>671</v>
      </c>
      <c r="C269" s="114">
        <v>0</v>
      </c>
      <c r="U269" s="114">
        <v>400163</v>
      </c>
      <c r="V269" s="114">
        <v>2</v>
      </c>
      <c r="AE269" s="114">
        <v>400163</v>
      </c>
      <c r="AF269" s="114">
        <v>11</v>
      </c>
      <c r="AI269" s="108">
        <v>100313</v>
      </c>
      <c r="AJ269" s="108" t="s">
        <v>648</v>
      </c>
      <c r="AK269" s="108">
        <v>6</v>
      </c>
    </row>
    <row r="270" spans="1:37" x14ac:dyDescent="0.3">
      <c r="A270" s="114">
        <v>101075</v>
      </c>
      <c r="B270" s="108" t="s">
        <v>671</v>
      </c>
      <c r="C270" s="114">
        <v>0</v>
      </c>
      <c r="U270" s="114">
        <v>400164</v>
      </c>
      <c r="V270" s="114">
        <v>3</v>
      </c>
      <c r="AE270" s="114">
        <v>400164</v>
      </c>
      <c r="AF270" s="114">
        <v>1</v>
      </c>
      <c r="AI270" s="108">
        <v>100315</v>
      </c>
      <c r="AJ270" s="108" t="s">
        <v>648</v>
      </c>
      <c r="AK270" s="108">
        <v>6</v>
      </c>
    </row>
    <row r="271" spans="1:37" x14ac:dyDescent="0.3">
      <c r="A271" s="114">
        <v>101076</v>
      </c>
      <c r="B271" s="108" t="s">
        <v>672</v>
      </c>
      <c r="C271" s="114">
        <v>0</v>
      </c>
      <c r="U271" s="114">
        <v>400165</v>
      </c>
      <c r="V271" s="114">
        <v>0</v>
      </c>
      <c r="AE271" s="114">
        <v>400165</v>
      </c>
      <c r="AF271" s="114">
        <v>114</v>
      </c>
      <c r="AI271" s="108">
        <v>100317</v>
      </c>
      <c r="AJ271" s="108" t="s">
        <v>648</v>
      </c>
      <c r="AK271" s="108">
        <v>6</v>
      </c>
    </row>
    <row r="272" spans="1:37" x14ac:dyDescent="0.3">
      <c r="A272" s="114">
        <v>101077</v>
      </c>
      <c r="B272" s="108" t="s">
        <v>672</v>
      </c>
      <c r="C272" s="114">
        <v>0</v>
      </c>
      <c r="U272" s="114">
        <v>400166</v>
      </c>
      <c r="V272" s="114">
        <v>1</v>
      </c>
      <c r="AE272" s="114">
        <v>400166</v>
      </c>
      <c r="AF272" s="114">
        <v>5</v>
      </c>
      <c r="AI272" s="108">
        <v>100319</v>
      </c>
      <c r="AJ272" s="108" t="s">
        <v>648</v>
      </c>
      <c r="AK272" s="108">
        <v>6</v>
      </c>
    </row>
    <row r="273" spans="1:37" x14ac:dyDescent="0.3">
      <c r="A273" s="114">
        <v>101078</v>
      </c>
      <c r="B273" s="108" t="s">
        <v>672</v>
      </c>
      <c r="C273" s="114">
        <v>0</v>
      </c>
      <c r="U273" s="114">
        <v>400167</v>
      </c>
      <c r="V273" s="114">
        <v>2</v>
      </c>
      <c r="AE273" s="114">
        <v>400167</v>
      </c>
      <c r="AF273" s="114">
        <v>11</v>
      </c>
      <c r="AI273" s="108">
        <v>100286</v>
      </c>
      <c r="AJ273" s="108" t="s">
        <v>648</v>
      </c>
      <c r="AK273" s="108">
        <v>7</v>
      </c>
    </row>
    <row r="274" spans="1:37" x14ac:dyDescent="0.3">
      <c r="A274" s="114">
        <v>101079</v>
      </c>
      <c r="B274" s="108" t="s">
        <v>672</v>
      </c>
      <c r="C274" s="114">
        <v>0</v>
      </c>
      <c r="U274" s="114">
        <v>400168</v>
      </c>
      <c r="V274" s="114">
        <v>3</v>
      </c>
      <c r="AE274" s="114">
        <v>400168</v>
      </c>
      <c r="AF274" s="114">
        <v>1</v>
      </c>
      <c r="AI274" s="108">
        <v>100288</v>
      </c>
      <c r="AJ274" s="108" t="s">
        <v>648</v>
      </c>
      <c r="AK274" s="108">
        <v>7</v>
      </c>
    </row>
    <row r="275" spans="1:37" x14ac:dyDescent="0.3">
      <c r="A275" s="114">
        <v>101080</v>
      </c>
      <c r="B275" s="108" t="s">
        <v>672</v>
      </c>
      <c r="C275" s="114">
        <v>0</v>
      </c>
      <c r="U275" s="114">
        <v>400169</v>
      </c>
      <c r="V275" s="114">
        <v>0</v>
      </c>
      <c r="AE275" s="114">
        <v>400169</v>
      </c>
      <c r="AF275" s="114">
        <v>114</v>
      </c>
      <c r="AI275" s="108">
        <v>100312</v>
      </c>
      <c r="AJ275" s="108" t="s">
        <v>648</v>
      </c>
      <c r="AK275" s="108">
        <v>7</v>
      </c>
    </row>
    <row r="276" spans="1:37" x14ac:dyDescent="0.3">
      <c r="A276" s="114">
        <v>101081</v>
      </c>
      <c r="B276" s="108" t="s">
        <v>672</v>
      </c>
      <c r="C276" s="114">
        <v>0</v>
      </c>
      <c r="U276" s="114">
        <v>400170</v>
      </c>
      <c r="V276" s="114">
        <v>1</v>
      </c>
      <c r="AE276" s="114">
        <v>400170</v>
      </c>
      <c r="AF276" s="114">
        <v>5</v>
      </c>
      <c r="AI276" s="108">
        <v>100314</v>
      </c>
      <c r="AJ276" s="108" t="s">
        <v>648</v>
      </c>
      <c r="AK276" s="108">
        <v>7</v>
      </c>
    </row>
    <row r="277" spans="1:37" x14ac:dyDescent="0.3">
      <c r="A277" s="114">
        <v>101082</v>
      </c>
      <c r="B277" s="108" t="s">
        <v>672</v>
      </c>
      <c r="C277" s="114">
        <v>0</v>
      </c>
      <c r="U277" s="114">
        <v>400171</v>
      </c>
      <c r="V277" s="114">
        <v>2</v>
      </c>
      <c r="AE277" s="114">
        <v>400171</v>
      </c>
      <c r="AF277" s="114">
        <v>11</v>
      </c>
      <c r="AI277" s="108">
        <v>100316</v>
      </c>
      <c r="AJ277" s="108" t="s">
        <v>648</v>
      </c>
      <c r="AK277" s="108">
        <v>7</v>
      </c>
    </row>
    <row r="278" spans="1:37" x14ac:dyDescent="0.3">
      <c r="A278" s="114">
        <v>101083</v>
      </c>
      <c r="B278" s="108" t="s">
        <v>672</v>
      </c>
      <c r="C278" s="114">
        <v>0</v>
      </c>
      <c r="U278" s="114">
        <v>400172</v>
      </c>
      <c r="V278" s="114">
        <v>3</v>
      </c>
      <c r="AE278" s="114">
        <v>400172</v>
      </c>
      <c r="AF278" s="114">
        <v>1</v>
      </c>
      <c r="AI278" s="108">
        <v>100318</v>
      </c>
      <c r="AJ278" s="108" t="s">
        <v>648</v>
      </c>
      <c r="AK278" s="108">
        <v>7</v>
      </c>
    </row>
    <row r="279" spans="1:37" x14ac:dyDescent="0.3">
      <c r="A279" s="114">
        <v>101084</v>
      </c>
      <c r="B279" s="113" t="s">
        <v>617</v>
      </c>
      <c r="C279" s="114">
        <v>0</v>
      </c>
      <c r="U279" s="114">
        <v>400173</v>
      </c>
      <c r="V279" s="114">
        <v>0</v>
      </c>
      <c r="AE279" s="114">
        <v>400173</v>
      </c>
      <c r="AF279" s="114">
        <v>114</v>
      </c>
      <c r="AI279" s="108">
        <v>100320</v>
      </c>
      <c r="AJ279" s="141" t="s">
        <v>648</v>
      </c>
      <c r="AK279" s="108">
        <v>7</v>
      </c>
    </row>
    <row r="280" spans="1:37" x14ac:dyDescent="0.3">
      <c r="U280" s="114">
        <v>400174</v>
      </c>
      <c r="V280" s="114">
        <v>1</v>
      </c>
      <c r="AE280" s="114">
        <v>400174</v>
      </c>
      <c r="AF280" s="114">
        <v>5</v>
      </c>
    </row>
    <row r="281" spans="1:37" x14ac:dyDescent="0.3">
      <c r="U281" s="114">
        <v>400175</v>
      </c>
      <c r="V281" s="114">
        <v>2</v>
      </c>
      <c r="AE281" s="114">
        <v>400175</v>
      </c>
      <c r="AF281" s="114">
        <v>11</v>
      </c>
    </row>
    <row r="282" spans="1:37" x14ac:dyDescent="0.3">
      <c r="U282" s="114">
        <v>400176</v>
      </c>
      <c r="V282" s="114">
        <v>3</v>
      </c>
      <c r="AE282" s="114">
        <v>400176</v>
      </c>
      <c r="AF282" s="114">
        <v>1</v>
      </c>
    </row>
    <row r="283" spans="1:37" x14ac:dyDescent="0.3">
      <c r="U283" s="114">
        <v>400177</v>
      </c>
      <c r="V283" s="114">
        <v>0</v>
      </c>
      <c r="AE283" s="114">
        <v>400177</v>
      </c>
      <c r="AF283" s="114">
        <v>114</v>
      </c>
    </row>
    <row r="284" spans="1:37" x14ac:dyDescent="0.3">
      <c r="U284" s="114">
        <v>400178</v>
      </c>
      <c r="V284" s="114">
        <v>1</v>
      </c>
      <c r="AE284" s="114">
        <v>400178</v>
      </c>
      <c r="AF284" s="114">
        <v>5</v>
      </c>
    </row>
    <row r="285" spans="1:37" x14ac:dyDescent="0.3">
      <c r="U285" s="114">
        <v>400179</v>
      </c>
      <c r="V285" s="114">
        <v>2</v>
      </c>
      <c r="AE285" s="114">
        <v>400179</v>
      </c>
      <c r="AF285" s="114">
        <v>11</v>
      </c>
    </row>
    <row r="286" spans="1:37" x14ac:dyDescent="0.3">
      <c r="U286" s="114">
        <v>400180</v>
      </c>
      <c r="V286" s="114">
        <v>3</v>
      </c>
      <c r="AE286" s="114">
        <v>400180</v>
      </c>
      <c r="AF286" s="114">
        <v>1</v>
      </c>
    </row>
    <row r="287" spans="1:37" x14ac:dyDescent="0.3">
      <c r="U287" s="114">
        <v>400181</v>
      </c>
      <c r="V287" s="114">
        <v>0</v>
      </c>
      <c r="AE287" s="114">
        <v>400181</v>
      </c>
      <c r="AF287" s="114">
        <v>114</v>
      </c>
    </row>
    <row r="288" spans="1:37" x14ac:dyDescent="0.3">
      <c r="U288" s="114">
        <v>400182</v>
      </c>
      <c r="V288" s="114">
        <v>1</v>
      </c>
      <c r="AE288" s="114">
        <v>400182</v>
      </c>
      <c r="AF288" s="114">
        <v>5</v>
      </c>
    </row>
    <row r="289" spans="21:32" x14ac:dyDescent="0.3">
      <c r="U289" s="114">
        <v>400183</v>
      </c>
      <c r="V289" s="114">
        <v>2</v>
      </c>
      <c r="AE289" s="114">
        <v>400183</v>
      </c>
      <c r="AF289" s="114">
        <v>11</v>
      </c>
    </row>
    <row r="290" spans="21:32" x14ac:dyDescent="0.3">
      <c r="U290" s="114">
        <v>400184</v>
      </c>
      <c r="V290" s="114">
        <v>3</v>
      </c>
      <c r="AE290" s="114">
        <v>400184</v>
      </c>
      <c r="AF290" s="114">
        <v>1</v>
      </c>
    </row>
    <row r="291" spans="21:32" x14ac:dyDescent="0.3">
      <c r="U291" s="114">
        <v>400185</v>
      </c>
      <c r="V291" s="114">
        <v>0</v>
      </c>
      <c r="AE291" s="114">
        <v>400185</v>
      </c>
      <c r="AF291" s="114">
        <v>114</v>
      </c>
    </row>
    <row r="292" spans="21:32" x14ac:dyDescent="0.3">
      <c r="U292" s="114">
        <v>400186</v>
      </c>
      <c r="V292" s="114">
        <v>1</v>
      </c>
      <c r="AE292" s="114">
        <v>400186</v>
      </c>
      <c r="AF292" s="114">
        <v>5</v>
      </c>
    </row>
    <row r="293" spans="21:32" x14ac:dyDescent="0.3">
      <c r="U293" s="114">
        <v>400187</v>
      </c>
      <c r="V293" s="114">
        <v>2</v>
      </c>
      <c r="AE293" s="114">
        <v>400187</v>
      </c>
      <c r="AF293" s="114">
        <v>11</v>
      </c>
    </row>
    <row r="294" spans="21:32" x14ac:dyDescent="0.3">
      <c r="U294" s="114">
        <v>400188</v>
      </c>
      <c r="V294" s="114">
        <v>3</v>
      </c>
      <c r="AE294" s="114">
        <v>400188</v>
      </c>
      <c r="AF294" s="114">
        <v>1</v>
      </c>
    </row>
    <row r="295" spans="21:32" x14ac:dyDescent="0.3">
      <c r="U295" s="114">
        <v>400189</v>
      </c>
      <c r="V295" s="114">
        <v>0</v>
      </c>
      <c r="AE295" s="114">
        <v>400189</v>
      </c>
      <c r="AF295" s="114">
        <v>114</v>
      </c>
    </row>
    <row r="296" spans="21:32" x14ac:dyDescent="0.3">
      <c r="U296" s="114">
        <v>400190</v>
      </c>
      <c r="V296" s="114">
        <v>1</v>
      </c>
      <c r="AE296" s="114">
        <v>400190</v>
      </c>
      <c r="AF296" s="114">
        <v>5</v>
      </c>
    </row>
    <row r="297" spans="21:32" x14ac:dyDescent="0.3">
      <c r="U297" s="114">
        <v>400191</v>
      </c>
      <c r="V297" s="114">
        <v>2</v>
      </c>
      <c r="AE297" s="114">
        <v>400191</v>
      </c>
      <c r="AF297" s="114">
        <v>11</v>
      </c>
    </row>
    <row r="298" spans="21:32" x14ac:dyDescent="0.3">
      <c r="U298" s="114">
        <v>400192</v>
      </c>
      <c r="V298" s="114">
        <v>3</v>
      </c>
      <c r="AE298" s="114">
        <v>400192</v>
      </c>
      <c r="AF298" s="114">
        <v>1</v>
      </c>
    </row>
    <row r="299" spans="21:32" x14ac:dyDescent="0.3">
      <c r="U299" s="114">
        <v>400193</v>
      </c>
      <c r="V299" s="114">
        <v>0</v>
      </c>
      <c r="AE299" s="114">
        <v>400193</v>
      </c>
      <c r="AF299" s="114">
        <v>114</v>
      </c>
    </row>
    <row r="300" spans="21:32" x14ac:dyDescent="0.3">
      <c r="U300" s="114">
        <v>400194</v>
      </c>
      <c r="V300" s="114">
        <v>1</v>
      </c>
      <c r="AE300" s="114">
        <v>400194</v>
      </c>
      <c r="AF300" s="114">
        <v>5</v>
      </c>
    </row>
    <row r="301" spans="21:32" x14ac:dyDescent="0.3">
      <c r="U301" s="114">
        <v>400195</v>
      </c>
      <c r="V301" s="114">
        <v>2</v>
      </c>
      <c r="AE301" s="114">
        <v>400195</v>
      </c>
      <c r="AF301" s="114">
        <v>11</v>
      </c>
    </row>
    <row r="302" spans="21:32" x14ac:dyDescent="0.3">
      <c r="U302" s="114">
        <v>400196</v>
      </c>
      <c r="V302" s="114">
        <v>3</v>
      </c>
      <c r="AE302" s="114">
        <v>400196</v>
      </c>
      <c r="AF302" s="114">
        <v>1</v>
      </c>
    </row>
    <row r="303" spans="21:32" x14ac:dyDescent="0.3">
      <c r="U303" s="114">
        <v>400197</v>
      </c>
      <c r="V303" s="114">
        <v>0</v>
      </c>
      <c r="AE303" s="114">
        <v>400197</v>
      </c>
      <c r="AF303" s="114">
        <v>114</v>
      </c>
    </row>
    <row r="304" spans="21:32" x14ac:dyDescent="0.3">
      <c r="U304" s="114">
        <v>400198</v>
      </c>
      <c r="V304" s="114">
        <v>1</v>
      </c>
      <c r="AE304" s="114">
        <v>400198</v>
      </c>
      <c r="AF304" s="114">
        <v>5</v>
      </c>
    </row>
    <row r="305" spans="21:32" x14ac:dyDescent="0.3">
      <c r="U305" s="114">
        <v>400199</v>
      </c>
      <c r="V305" s="114">
        <v>2</v>
      </c>
      <c r="AE305" s="114">
        <v>400199</v>
      </c>
      <c r="AF305" s="114">
        <v>11</v>
      </c>
    </row>
    <row r="306" spans="21:32" x14ac:dyDescent="0.3">
      <c r="U306" s="114">
        <v>400200</v>
      </c>
      <c r="V306" s="114">
        <v>3</v>
      </c>
      <c r="AE306" s="114">
        <v>400200</v>
      </c>
      <c r="AF306" s="114">
        <v>1</v>
      </c>
    </row>
    <row r="307" spans="21:32" x14ac:dyDescent="0.3">
      <c r="U307" s="114">
        <v>400201</v>
      </c>
      <c r="V307" s="114">
        <v>0</v>
      </c>
      <c r="AE307" s="114">
        <v>400201</v>
      </c>
      <c r="AF307" s="114">
        <v>114</v>
      </c>
    </row>
    <row r="308" spans="21:32" x14ac:dyDescent="0.3">
      <c r="U308" s="114">
        <v>400202</v>
      </c>
      <c r="V308" s="114">
        <v>1</v>
      </c>
      <c r="AE308" s="114">
        <v>400202</v>
      </c>
      <c r="AF308" s="114">
        <v>5</v>
      </c>
    </row>
    <row r="309" spans="21:32" x14ac:dyDescent="0.3">
      <c r="U309" s="114">
        <v>400203</v>
      </c>
      <c r="V309" s="114">
        <v>2</v>
      </c>
      <c r="AE309" s="114">
        <v>400203</v>
      </c>
      <c r="AF309" s="114">
        <v>11</v>
      </c>
    </row>
    <row r="310" spans="21:32" x14ac:dyDescent="0.3">
      <c r="U310" s="114">
        <v>400204</v>
      </c>
      <c r="V310" s="114">
        <v>3</v>
      </c>
      <c r="AE310" s="114">
        <v>400204</v>
      </c>
      <c r="AF310" s="114">
        <v>1</v>
      </c>
    </row>
    <row r="311" spans="21:32" x14ac:dyDescent="0.3">
      <c r="U311" s="114">
        <v>400205</v>
      </c>
      <c r="V311" s="114">
        <v>0</v>
      </c>
      <c r="AE311" s="114">
        <v>400205</v>
      </c>
      <c r="AF311" s="114">
        <v>114</v>
      </c>
    </row>
    <row r="312" spans="21:32" x14ac:dyDescent="0.3">
      <c r="U312" s="114">
        <v>400206</v>
      </c>
      <c r="V312" s="114">
        <v>1</v>
      </c>
      <c r="AE312" s="114">
        <v>400206</v>
      </c>
      <c r="AF312" s="114">
        <v>5</v>
      </c>
    </row>
    <row r="313" spans="21:32" x14ac:dyDescent="0.3">
      <c r="U313" s="114">
        <v>400207</v>
      </c>
      <c r="V313" s="114">
        <v>2</v>
      </c>
      <c r="AE313" s="114">
        <v>400207</v>
      </c>
      <c r="AF313" s="114">
        <v>11</v>
      </c>
    </row>
    <row r="314" spans="21:32" x14ac:dyDescent="0.3">
      <c r="U314" s="114">
        <v>400208</v>
      </c>
      <c r="V314" s="114">
        <v>3</v>
      </c>
      <c r="AE314" s="114">
        <v>400208</v>
      </c>
      <c r="AF314" s="114">
        <v>1</v>
      </c>
    </row>
    <row r="315" spans="21:32" x14ac:dyDescent="0.3">
      <c r="U315" s="114">
        <v>400209</v>
      </c>
      <c r="V315" s="114">
        <v>0</v>
      </c>
      <c r="AE315" s="114">
        <v>400209</v>
      </c>
      <c r="AF315" s="114">
        <v>114</v>
      </c>
    </row>
    <row r="316" spans="21:32" x14ac:dyDescent="0.3">
      <c r="U316" s="114">
        <v>400210</v>
      </c>
      <c r="V316" s="114">
        <v>1</v>
      </c>
      <c r="AE316" s="114">
        <v>400210</v>
      </c>
      <c r="AF316" s="114">
        <v>5</v>
      </c>
    </row>
    <row r="317" spans="21:32" x14ac:dyDescent="0.3">
      <c r="U317" s="114">
        <v>400211</v>
      </c>
      <c r="V317" s="114">
        <v>2</v>
      </c>
      <c r="AE317" s="114">
        <v>400211</v>
      </c>
      <c r="AF317" s="114">
        <v>11</v>
      </c>
    </row>
    <row r="318" spans="21:32" x14ac:dyDescent="0.3">
      <c r="U318" s="114">
        <v>400212</v>
      </c>
      <c r="V318" s="114">
        <v>3</v>
      </c>
      <c r="AE318" s="114">
        <v>400212</v>
      </c>
      <c r="AF318" s="114">
        <v>1</v>
      </c>
    </row>
    <row r="319" spans="21:32" x14ac:dyDescent="0.3">
      <c r="U319" s="114">
        <v>400213</v>
      </c>
      <c r="V319" s="114">
        <v>0</v>
      </c>
      <c r="AE319" s="114">
        <v>400213</v>
      </c>
      <c r="AF319" s="114">
        <v>114</v>
      </c>
    </row>
    <row r="320" spans="21:32" x14ac:dyDescent="0.3">
      <c r="U320" s="114">
        <v>400214</v>
      </c>
      <c r="V320" s="114">
        <v>1</v>
      </c>
      <c r="AE320" s="114">
        <v>400214</v>
      </c>
      <c r="AF320" s="114">
        <v>5</v>
      </c>
    </row>
    <row r="321" spans="21:32" x14ac:dyDescent="0.3">
      <c r="U321" s="114">
        <v>400215</v>
      </c>
      <c r="V321" s="114">
        <v>2</v>
      </c>
      <c r="AE321" s="114">
        <v>400215</v>
      </c>
      <c r="AF321" s="114">
        <v>11</v>
      </c>
    </row>
    <row r="322" spans="21:32" x14ac:dyDescent="0.3">
      <c r="U322" s="114">
        <v>400216</v>
      </c>
      <c r="V322" s="114">
        <v>3</v>
      </c>
      <c r="AE322" s="114">
        <v>400216</v>
      </c>
      <c r="AF322" s="114">
        <v>1</v>
      </c>
    </row>
    <row r="323" spans="21:32" x14ac:dyDescent="0.3">
      <c r="U323" s="114">
        <v>400217</v>
      </c>
      <c r="V323" s="114">
        <v>0</v>
      </c>
      <c r="AE323" s="114">
        <v>400217</v>
      </c>
      <c r="AF323" s="114">
        <v>114</v>
      </c>
    </row>
    <row r="324" spans="21:32" x14ac:dyDescent="0.3">
      <c r="U324" s="114">
        <v>400218</v>
      </c>
      <c r="V324" s="114">
        <v>1</v>
      </c>
      <c r="AE324" s="114">
        <v>400218</v>
      </c>
      <c r="AF324" s="114">
        <v>5</v>
      </c>
    </row>
    <row r="325" spans="21:32" x14ac:dyDescent="0.3">
      <c r="U325" s="114">
        <v>400219</v>
      </c>
      <c r="V325" s="114">
        <v>2</v>
      </c>
      <c r="AE325" s="114">
        <v>400219</v>
      </c>
      <c r="AF325" s="114">
        <v>11</v>
      </c>
    </row>
    <row r="326" spans="21:32" x14ac:dyDescent="0.3">
      <c r="U326" s="114">
        <v>400220</v>
      </c>
      <c r="V326" s="114">
        <v>3</v>
      </c>
      <c r="AE326" s="114">
        <v>400220</v>
      </c>
      <c r="AF326" s="114">
        <v>1</v>
      </c>
    </row>
    <row r="327" spans="21:32" x14ac:dyDescent="0.3">
      <c r="U327" s="114">
        <v>400221</v>
      </c>
      <c r="V327" s="114">
        <v>0</v>
      </c>
      <c r="AE327" s="114">
        <v>400221</v>
      </c>
      <c r="AF327" s="114">
        <v>114</v>
      </c>
    </row>
    <row r="328" spans="21:32" x14ac:dyDescent="0.3">
      <c r="U328" s="114">
        <v>400222</v>
      </c>
      <c r="V328" s="114">
        <v>1</v>
      </c>
      <c r="AE328" s="114">
        <v>400222</v>
      </c>
      <c r="AF328" s="114">
        <v>5</v>
      </c>
    </row>
    <row r="329" spans="21:32" x14ac:dyDescent="0.3">
      <c r="U329" s="114">
        <v>400223</v>
      </c>
      <c r="V329" s="114">
        <v>2</v>
      </c>
      <c r="AE329" s="114">
        <v>400223</v>
      </c>
      <c r="AF329" s="114">
        <v>11</v>
      </c>
    </row>
    <row r="330" spans="21:32" x14ac:dyDescent="0.3">
      <c r="U330" s="114">
        <v>400224</v>
      </c>
      <c r="V330" s="114">
        <v>3</v>
      </c>
      <c r="AE330" s="114">
        <v>400224</v>
      </c>
      <c r="AF330" s="114">
        <v>1</v>
      </c>
    </row>
    <row r="331" spans="21:32" x14ac:dyDescent="0.3">
      <c r="U331" s="114">
        <v>400225</v>
      </c>
      <c r="V331" s="114">
        <v>0</v>
      </c>
      <c r="AE331" s="114">
        <v>400225</v>
      </c>
      <c r="AF331" s="114">
        <v>114</v>
      </c>
    </row>
    <row r="332" spans="21:32" x14ac:dyDescent="0.3">
      <c r="U332" s="114">
        <v>400226</v>
      </c>
      <c r="V332" s="114">
        <v>1</v>
      </c>
      <c r="AE332" s="114">
        <v>400226</v>
      </c>
      <c r="AF332" s="114">
        <v>5</v>
      </c>
    </row>
    <row r="333" spans="21:32" x14ac:dyDescent="0.3">
      <c r="U333" s="114">
        <v>400227</v>
      </c>
      <c r="V333" s="114">
        <v>2</v>
      </c>
      <c r="AE333" s="114">
        <v>400227</v>
      </c>
      <c r="AF333" s="114">
        <v>11</v>
      </c>
    </row>
    <row r="334" spans="21:32" x14ac:dyDescent="0.3">
      <c r="U334" s="114">
        <v>400228</v>
      </c>
      <c r="V334" s="114">
        <v>3</v>
      </c>
      <c r="AE334" s="114">
        <v>400228</v>
      </c>
      <c r="AF334" s="114">
        <v>1</v>
      </c>
    </row>
    <row r="335" spans="21:32" x14ac:dyDescent="0.3">
      <c r="U335" s="114">
        <v>400229</v>
      </c>
      <c r="V335" s="114">
        <v>0</v>
      </c>
      <c r="AE335" s="114">
        <v>400229</v>
      </c>
      <c r="AF335" s="114">
        <v>114</v>
      </c>
    </row>
    <row r="336" spans="21:32" x14ac:dyDescent="0.3">
      <c r="U336" s="114">
        <v>400230</v>
      </c>
      <c r="V336" s="114">
        <v>1</v>
      </c>
      <c r="AE336" s="114">
        <v>400230</v>
      </c>
      <c r="AF336" s="114">
        <v>5</v>
      </c>
    </row>
    <row r="337" spans="21:32" x14ac:dyDescent="0.3">
      <c r="U337" s="114">
        <v>400231</v>
      </c>
      <c r="V337" s="114">
        <v>2</v>
      </c>
      <c r="AE337" s="114">
        <v>400231</v>
      </c>
      <c r="AF337" s="114">
        <v>11</v>
      </c>
    </row>
    <row r="338" spans="21:32" x14ac:dyDescent="0.3">
      <c r="U338" s="114">
        <v>400232</v>
      </c>
      <c r="V338" s="114">
        <v>3</v>
      </c>
      <c r="AE338" s="114">
        <v>400232</v>
      </c>
      <c r="AF338" s="114">
        <v>1</v>
      </c>
    </row>
    <row r="339" spans="21:32" x14ac:dyDescent="0.3">
      <c r="U339" s="114">
        <v>400233</v>
      </c>
      <c r="V339" s="114">
        <v>0</v>
      </c>
      <c r="AE339" s="114">
        <v>400233</v>
      </c>
      <c r="AF339" s="114">
        <v>114</v>
      </c>
    </row>
    <row r="340" spans="21:32" x14ac:dyDescent="0.3">
      <c r="U340" s="114">
        <v>400234</v>
      </c>
      <c r="V340" s="114">
        <v>1</v>
      </c>
      <c r="AE340" s="114">
        <v>400234</v>
      </c>
      <c r="AF340" s="114">
        <v>5</v>
      </c>
    </row>
    <row r="341" spans="21:32" x14ac:dyDescent="0.3">
      <c r="U341" s="114">
        <v>400235</v>
      </c>
      <c r="V341" s="114">
        <v>2</v>
      </c>
      <c r="AE341" s="114">
        <v>400235</v>
      </c>
      <c r="AF341" s="114">
        <v>11</v>
      </c>
    </row>
    <row r="342" spans="21:32" x14ac:dyDescent="0.3">
      <c r="U342" s="114">
        <v>400236</v>
      </c>
      <c r="V342" s="114">
        <v>3</v>
      </c>
      <c r="AE342" s="114">
        <v>400236</v>
      </c>
      <c r="AF342" s="114">
        <v>1</v>
      </c>
    </row>
    <row r="343" spans="21:32" x14ac:dyDescent="0.3">
      <c r="U343" s="114">
        <v>400237</v>
      </c>
      <c r="V343" s="114">
        <v>0</v>
      </c>
      <c r="AE343" s="114">
        <v>400237</v>
      </c>
      <c r="AF343" s="114">
        <v>114</v>
      </c>
    </row>
    <row r="344" spans="21:32" x14ac:dyDescent="0.3">
      <c r="U344" s="114">
        <v>400238</v>
      </c>
      <c r="V344" s="114">
        <v>1</v>
      </c>
      <c r="AE344" s="114">
        <v>400238</v>
      </c>
      <c r="AF344" s="114">
        <v>5</v>
      </c>
    </row>
    <row r="345" spans="21:32" x14ac:dyDescent="0.3">
      <c r="U345" s="114">
        <v>400239</v>
      </c>
      <c r="V345" s="114">
        <v>2</v>
      </c>
      <c r="AE345" s="114">
        <v>400239</v>
      </c>
      <c r="AF345" s="114">
        <v>11</v>
      </c>
    </row>
    <row r="346" spans="21:32" x14ac:dyDescent="0.3">
      <c r="U346" s="114">
        <v>400240</v>
      </c>
      <c r="V346" s="114">
        <v>3</v>
      </c>
      <c r="AE346" s="114">
        <v>400240</v>
      </c>
      <c r="AF346" s="114">
        <v>1</v>
      </c>
    </row>
    <row r="347" spans="21:32" x14ac:dyDescent="0.3">
      <c r="U347" s="114">
        <v>400241</v>
      </c>
      <c r="V347" s="114">
        <v>0</v>
      </c>
      <c r="AE347" s="114">
        <v>400241</v>
      </c>
      <c r="AF347" s="114">
        <v>114</v>
      </c>
    </row>
    <row r="348" spans="21:32" x14ac:dyDescent="0.3">
      <c r="U348" s="114">
        <v>400242</v>
      </c>
      <c r="V348" s="114">
        <v>1</v>
      </c>
      <c r="AE348" s="114">
        <v>400242</v>
      </c>
      <c r="AF348" s="114">
        <v>5</v>
      </c>
    </row>
    <row r="349" spans="21:32" x14ac:dyDescent="0.3">
      <c r="U349" s="114">
        <v>400243</v>
      </c>
      <c r="V349" s="114">
        <v>2</v>
      </c>
      <c r="AE349" s="114">
        <v>400243</v>
      </c>
      <c r="AF349" s="114">
        <v>11</v>
      </c>
    </row>
    <row r="350" spans="21:32" x14ac:dyDescent="0.3">
      <c r="U350" s="114">
        <v>400244</v>
      </c>
      <c r="V350" s="114">
        <v>3</v>
      </c>
      <c r="AE350" s="114">
        <v>400244</v>
      </c>
      <c r="AF350" s="114">
        <v>1</v>
      </c>
    </row>
    <row r="351" spans="21:32" x14ac:dyDescent="0.3">
      <c r="U351" s="114">
        <v>400245</v>
      </c>
      <c r="V351" s="114">
        <v>0</v>
      </c>
      <c r="AE351" s="114">
        <v>400245</v>
      </c>
      <c r="AF351" s="114">
        <v>114</v>
      </c>
    </row>
    <row r="352" spans="21:32" x14ac:dyDescent="0.3">
      <c r="U352" s="114">
        <v>400246</v>
      </c>
      <c r="V352" s="114">
        <v>1</v>
      </c>
      <c r="AE352" s="114">
        <v>400246</v>
      </c>
      <c r="AF352" s="114">
        <v>5</v>
      </c>
    </row>
    <row r="353" spans="21:32" x14ac:dyDescent="0.3">
      <c r="U353" s="114">
        <v>400247</v>
      </c>
      <c r="V353" s="114">
        <v>2</v>
      </c>
      <c r="AE353" s="114">
        <v>400247</v>
      </c>
      <c r="AF353" s="114">
        <v>11</v>
      </c>
    </row>
    <row r="354" spans="21:32" x14ac:dyDescent="0.3">
      <c r="U354" s="114">
        <v>400248</v>
      </c>
      <c r="V354" s="114">
        <v>3</v>
      </c>
      <c r="AE354" s="114">
        <v>400248</v>
      </c>
      <c r="AF354" s="114">
        <v>1</v>
      </c>
    </row>
    <row r="355" spans="21:32" x14ac:dyDescent="0.3">
      <c r="U355" s="114">
        <v>400249</v>
      </c>
      <c r="V355" s="114">
        <v>0</v>
      </c>
      <c r="AE355" s="114">
        <v>400249</v>
      </c>
      <c r="AF355" s="114">
        <v>114</v>
      </c>
    </row>
    <row r="356" spans="21:32" x14ac:dyDescent="0.3">
      <c r="U356" s="114">
        <v>400250</v>
      </c>
      <c r="V356" s="114">
        <v>1</v>
      </c>
      <c r="AE356" s="114">
        <v>400250</v>
      </c>
      <c r="AF356" s="114">
        <v>5</v>
      </c>
    </row>
    <row r="357" spans="21:32" x14ac:dyDescent="0.3">
      <c r="U357" s="114">
        <v>400251</v>
      </c>
      <c r="V357" s="114">
        <v>2</v>
      </c>
      <c r="AE357" s="114">
        <v>400251</v>
      </c>
      <c r="AF357" s="114">
        <v>11</v>
      </c>
    </row>
    <row r="358" spans="21:32" x14ac:dyDescent="0.3">
      <c r="U358" s="114">
        <v>400252</v>
      </c>
      <c r="V358" s="114">
        <v>3</v>
      </c>
      <c r="AE358" s="114">
        <v>400252</v>
      </c>
      <c r="AF358" s="114">
        <v>1</v>
      </c>
    </row>
    <row r="359" spans="21:32" x14ac:dyDescent="0.3">
      <c r="U359" s="114">
        <v>400253</v>
      </c>
      <c r="V359" s="114">
        <v>0</v>
      </c>
      <c r="AE359" s="114">
        <v>400253</v>
      </c>
      <c r="AF359" s="114">
        <v>114</v>
      </c>
    </row>
    <row r="360" spans="21:32" x14ac:dyDescent="0.3">
      <c r="U360" s="114">
        <v>400254</v>
      </c>
      <c r="V360" s="114">
        <v>1</v>
      </c>
      <c r="AE360" s="114">
        <v>400254</v>
      </c>
      <c r="AF360" s="114">
        <v>5</v>
      </c>
    </row>
    <row r="361" spans="21:32" x14ac:dyDescent="0.3">
      <c r="U361" s="114">
        <v>400255</v>
      </c>
      <c r="V361" s="114">
        <v>2</v>
      </c>
      <c r="AE361" s="114">
        <v>400255</v>
      </c>
      <c r="AF361" s="114">
        <v>11</v>
      </c>
    </row>
    <row r="362" spans="21:32" x14ac:dyDescent="0.3">
      <c r="U362" s="114">
        <v>400256</v>
      </c>
      <c r="V362" s="114">
        <v>3</v>
      </c>
      <c r="AE362" s="114">
        <v>400256</v>
      </c>
      <c r="AF362" s="114">
        <v>1</v>
      </c>
    </row>
    <row r="363" spans="21:32" x14ac:dyDescent="0.3">
      <c r="U363" s="114">
        <v>400257</v>
      </c>
      <c r="V363" s="114">
        <v>0</v>
      </c>
      <c r="AE363" s="114">
        <v>400257</v>
      </c>
      <c r="AF363" s="114">
        <v>114</v>
      </c>
    </row>
    <row r="364" spans="21:32" x14ac:dyDescent="0.3">
      <c r="U364" s="114">
        <v>400258</v>
      </c>
      <c r="V364" s="114">
        <v>1</v>
      </c>
      <c r="AE364" s="114">
        <v>400258</v>
      </c>
      <c r="AF364" s="114">
        <v>5</v>
      </c>
    </row>
    <row r="365" spans="21:32" x14ac:dyDescent="0.3">
      <c r="U365" s="114">
        <v>400259</v>
      </c>
      <c r="V365" s="114">
        <v>2</v>
      </c>
      <c r="AE365" s="114">
        <v>400259</v>
      </c>
      <c r="AF365" s="114">
        <v>11</v>
      </c>
    </row>
    <row r="366" spans="21:32" x14ac:dyDescent="0.3">
      <c r="U366" s="114">
        <v>400260</v>
      </c>
      <c r="V366" s="114">
        <v>3</v>
      </c>
      <c r="AE366" s="114">
        <v>400260</v>
      </c>
      <c r="AF366" s="114">
        <v>1</v>
      </c>
    </row>
    <row r="367" spans="21:32" x14ac:dyDescent="0.3">
      <c r="U367" s="114">
        <v>400261</v>
      </c>
      <c r="V367" s="114">
        <v>0</v>
      </c>
      <c r="AE367" s="114">
        <v>400261</v>
      </c>
      <c r="AF367" s="114">
        <v>114</v>
      </c>
    </row>
    <row r="368" spans="21:32" x14ac:dyDescent="0.3">
      <c r="U368" s="114">
        <v>400262</v>
      </c>
      <c r="V368" s="114">
        <v>1</v>
      </c>
      <c r="AE368" s="114">
        <v>400262</v>
      </c>
      <c r="AF368" s="114">
        <v>5</v>
      </c>
    </row>
    <row r="369" spans="21:32" x14ac:dyDescent="0.3">
      <c r="U369" s="114">
        <v>400263</v>
      </c>
      <c r="V369" s="114">
        <v>2</v>
      </c>
      <c r="AE369" s="114">
        <v>400263</v>
      </c>
      <c r="AF369" s="114">
        <v>11</v>
      </c>
    </row>
    <row r="370" spans="21:32" x14ac:dyDescent="0.3">
      <c r="U370" s="114">
        <v>400264</v>
      </c>
      <c r="V370" s="114">
        <v>3</v>
      </c>
      <c r="AE370" s="114">
        <v>400264</v>
      </c>
      <c r="AF370" s="114">
        <v>1</v>
      </c>
    </row>
    <row r="371" spans="21:32" x14ac:dyDescent="0.3">
      <c r="U371" s="114">
        <v>400265</v>
      </c>
      <c r="V371" s="114">
        <v>0</v>
      </c>
      <c r="AE371" s="114">
        <v>400265</v>
      </c>
      <c r="AF371" s="114">
        <v>114</v>
      </c>
    </row>
    <row r="372" spans="21:32" x14ac:dyDescent="0.3">
      <c r="U372" s="114">
        <v>400266</v>
      </c>
      <c r="V372" s="114">
        <v>1</v>
      </c>
      <c r="AE372" s="114">
        <v>400266</v>
      </c>
      <c r="AF372" s="114">
        <v>5</v>
      </c>
    </row>
    <row r="373" spans="21:32" x14ac:dyDescent="0.3">
      <c r="U373" s="114">
        <v>400267</v>
      </c>
      <c r="V373" s="114">
        <v>2</v>
      </c>
      <c r="AE373" s="114">
        <v>400267</v>
      </c>
      <c r="AF373" s="114">
        <v>11</v>
      </c>
    </row>
    <row r="374" spans="21:32" x14ac:dyDescent="0.3">
      <c r="U374" s="114">
        <v>400268</v>
      </c>
      <c r="V374" s="114">
        <v>3</v>
      </c>
      <c r="AE374" s="114">
        <v>400268</v>
      </c>
      <c r="AF374" s="114">
        <v>1</v>
      </c>
    </row>
    <row r="375" spans="21:32" x14ac:dyDescent="0.3">
      <c r="U375" s="114">
        <v>400269</v>
      </c>
      <c r="V375" s="114">
        <v>0</v>
      </c>
      <c r="AE375" s="114">
        <v>400269</v>
      </c>
      <c r="AF375" s="114">
        <v>114</v>
      </c>
    </row>
    <row r="376" spans="21:32" x14ac:dyDescent="0.3">
      <c r="U376" s="114">
        <v>400270</v>
      </c>
      <c r="V376" s="114">
        <v>1</v>
      </c>
      <c r="AE376" s="114">
        <v>400270</v>
      </c>
      <c r="AF376" s="114">
        <v>5</v>
      </c>
    </row>
    <row r="377" spans="21:32" x14ac:dyDescent="0.3">
      <c r="U377" s="114">
        <v>400271</v>
      </c>
      <c r="V377" s="114">
        <v>2</v>
      </c>
      <c r="AE377" s="114">
        <v>400271</v>
      </c>
      <c r="AF377" s="114">
        <v>11</v>
      </c>
    </row>
    <row r="378" spans="21:32" x14ac:dyDescent="0.3">
      <c r="U378" s="114">
        <v>400272</v>
      </c>
      <c r="V378" s="114">
        <v>3</v>
      </c>
      <c r="AE378" s="114">
        <v>400272</v>
      </c>
      <c r="AF378" s="114">
        <v>1</v>
      </c>
    </row>
    <row r="379" spans="21:32" x14ac:dyDescent="0.3">
      <c r="U379" s="114">
        <v>400273</v>
      </c>
      <c r="V379" s="114">
        <v>0</v>
      </c>
      <c r="AE379" s="114">
        <v>400273</v>
      </c>
      <c r="AF379" s="114">
        <v>114</v>
      </c>
    </row>
    <row r="380" spans="21:32" x14ac:dyDescent="0.3">
      <c r="U380" s="114">
        <v>400274</v>
      </c>
      <c r="V380" s="114">
        <v>1</v>
      </c>
      <c r="AE380" s="114">
        <v>400274</v>
      </c>
      <c r="AF380" s="114">
        <v>5</v>
      </c>
    </row>
    <row r="381" spans="21:32" x14ac:dyDescent="0.3">
      <c r="U381" s="114">
        <v>400275</v>
      </c>
      <c r="V381" s="114">
        <v>2</v>
      </c>
      <c r="AE381" s="114">
        <v>400275</v>
      </c>
      <c r="AF381" s="114">
        <v>11</v>
      </c>
    </row>
    <row r="382" spans="21:32" x14ac:dyDescent="0.3">
      <c r="U382" s="114">
        <v>400276</v>
      </c>
      <c r="V382" s="114">
        <v>3</v>
      </c>
      <c r="AE382" s="114">
        <v>400276</v>
      </c>
      <c r="AF382" s="114">
        <v>1</v>
      </c>
    </row>
    <row r="383" spans="21:32" x14ac:dyDescent="0.3">
      <c r="U383" s="114">
        <v>400277</v>
      </c>
      <c r="V383" s="114">
        <v>0</v>
      </c>
      <c r="AE383" s="114">
        <v>400277</v>
      </c>
      <c r="AF383" s="114">
        <v>114</v>
      </c>
    </row>
    <row r="384" spans="21:32" x14ac:dyDescent="0.3">
      <c r="U384" s="114">
        <v>400278</v>
      </c>
      <c r="V384" s="114">
        <v>1</v>
      </c>
      <c r="AE384" s="114">
        <v>400278</v>
      </c>
      <c r="AF384" s="114">
        <v>5</v>
      </c>
    </row>
    <row r="385" spans="21:32" x14ac:dyDescent="0.3">
      <c r="U385" s="114">
        <v>400279</v>
      </c>
      <c r="V385" s="114">
        <v>2</v>
      </c>
      <c r="AE385" s="114">
        <v>400279</v>
      </c>
      <c r="AF385" s="114">
        <v>11</v>
      </c>
    </row>
    <row r="386" spans="21:32" x14ac:dyDescent="0.3">
      <c r="U386" s="114">
        <v>400280</v>
      </c>
      <c r="V386" s="114">
        <v>3</v>
      </c>
      <c r="AE386" s="114">
        <v>400280</v>
      </c>
      <c r="AF386" s="114">
        <v>1</v>
      </c>
    </row>
    <row r="387" spans="21:32" x14ac:dyDescent="0.3">
      <c r="U387" s="114">
        <v>401001</v>
      </c>
      <c r="V387" s="114">
        <v>1</v>
      </c>
      <c r="AE387" s="114">
        <v>401001</v>
      </c>
      <c r="AF387" s="114">
        <v>5</v>
      </c>
    </row>
    <row r="388" spans="21:32" x14ac:dyDescent="0.3">
      <c r="U388" s="114">
        <v>401002</v>
      </c>
      <c r="V388" s="114">
        <v>2</v>
      </c>
      <c r="AE388" s="114">
        <v>401002</v>
      </c>
      <c r="AF388" s="114">
        <v>11</v>
      </c>
    </row>
    <row r="389" spans="21:32" x14ac:dyDescent="0.3">
      <c r="U389" s="114">
        <v>401003</v>
      </c>
      <c r="V389" s="114">
        <v>3</v>
      </c>
      <c r="AE389" s="114">
        <v>401003</v>
      </c>
      <c r="AF389" s="114">
        <v>1</v>
      </c>
    </row>
    <row r="390" spans="21:32" x14ac:dyDescent="0.3">
      <c r="U390" s="114">
        <v>401004</v>
      </c>
      <c r="V390" s="114">
        <v>1</v>
      </c>
      <c r="AE390" s="114">
        <v>401004</v>
      </c>
      <c r="AF390" s="114">
        <v>5</v>
      </c>
    </row>
    <row r="391" spans="21:32" x14ac:dyDescent="0.3">
      <c r="U391" s="114">
        <v>401005</v>
      </c>
      <c r="V391" s="114">
        <v>2</v>
      </c>
      <c r="AE391" s="114">
        <v>401005</v>
      </c>
      <c r="AF391" s="114">
        <v>11</v>
      </c>
    </row>
    <row r="392" spans="21:32" x14ac:dyDescent="0.3">
      <c r="U392" s="114">
        <v>401006</v>
      </c>
      <c r="V392" s="114">
        <v>3</v>
      </c>
      <c r="AE392" s="114">
        <v>401006</v>
      </c>
      <c r="AF392" s="114">
        <v>1</v>
      </c>
    </row>
    <row r="393" spans="21:32" x14ac:dyDescent="0.3">
      <c r="U393" s="114">
        <v>401007</v>
      </c>
      <c r="V393" s="114">
        <v>1</v>
      </c>
      <c r="AE393" s="114">
        <v>401007</v>
      </c>
      <c r="AF393" s="114">
        <v>5</v>
      </c>
    </row>
    <row r="394" spans="21:32" x14ac:dyDescent="0.3">
      <c r="U394" s="114">
        <v>401008</v>
      </c>
      <c r="V394" s="114">
        <v>2</v>
      </c>
      <c r="AE394" s="114">
        <v>401008</v>
      </c>
      <c r="AF394" s="114">
        <v>11</v>
      </c>
    </row>
    <row r="395" spans="21:32" x14ac:dyDescent="0.3">
      <c r="U395" s="114">
        <v>401009</v>
      </c>
      <c r="V395" s="114">
        <v>3</v>
      </c>
      <c r="AE395" s="114">
        <v>401009</v>
      </c>
      <c r="AF395" s="114">
        <v>1</v>
      </c>
    </row>
    <row r="396" spans="21:32" x14ac:dyDescent="0.3">
      <c r="U396" s="114">
        <v>401010</v>
      </c>
      <c r="V396" s="114">
        <v>1</v>
      </c>
      <c r="AE396" s="114">
        <v>401010</v>
      </c>
      <c r="AF396" s="114">
        <v>5</v>
      </c>
    </row>
    <row r="397" spans="21:32" x14ac:dyDescent="0.3">
      <c r="U397" s="114">
        <v>401011</v>
      </c>
      <c r="V397" s="114">
        <v>2</v>
      </c>
      <c r="AE397" s="114">
        <v>401011</v>
      </c>
      <c r="AF397" s="114">
        <v>11</v>
      </c>
    </row>
    <row r="398" spans="21:32" x14ac:dyDescent="0.3">
      <c r="U398" s="114">
        <v>401012</v>
      </c>
      <c r="V398" s="114">
        <v>3</v>
      </c>
      <c r="AE398" s="114">
        <v>401012</v>
      </c>
      <c r="AF398" s="114">
        <v>1</v>
      </c>
    </row>
    <row r="399" spans="21:32" x14ac:dyDescent="0.3">
      <c r="U399" s="114">
        <v>401013</v>
      </c>
      <c r="V399" s="114">
        <v>1</v>
      </c>
      <c r="AE399" s="114">
        <v>401013</v>
      </c>
      <c r="AF399" s="114">
        <v>5</v>
      </c>
    </row>
    <row r="400" spans="21:32" x14ac:dyDescent="0.3">
      <c r="U400" s="114">
        <v>401014</v>
      </c>
      <c r="V400" s="114">
        <v>2</v>
      </c>
      <c r="AE400" s="114">
        <v>401014</v>
      </c>
      <c r="AF400" s="114">
        <v>11</v>
      </c>
    </row>
    <row r="401" spans="21:32" x14ac:dyDescent="0.3">
      <c r="U401" s="114">
        <v>401015</v>
      </c>
      <c r="V401" s="114">
        <v>3</v>
      </c>
      <c r="AE401" s="114">
        <v>401015</v>
      </c>
      <c r="AF401" s="114">
        <v>1</v>
      </c>
    </row>
    <row r="402" spans="21:32" x14ac:dyDescent="0.3">
      <c r="U402" s="114">
        <v>401016</v>
      </c>
      <c r="V402" s="114">
        <v>1</v>
      </c>
      <c r="AE402" s="114">
        <v>401016</v>
      </c>
      <c r="AF402" s="114">
        <v>5</v>
      </c>
    </row>
    <row r="403" spans="21:32" x14ac:dyDescent="0.3">
      <c r="U403" s="114">
        <v>401017</v>
      </c>
      <c r="V403" s="114">
        <v>2</v>
      </c>
      <c r="Y403" t="s">
        <v>616</v>
      </c>
      <c r="AE403" s="114">
        <v>401017</v>
      </c>
      <c r="AF403" s="114">
        <v>11</v>
      </c>
    </row>
    <row r="404" spans="21:32" x14ac:dyDescent="0.3">
      <c r="U404" s="114">
        <v>401018</v>
      </c>
      <c r="V404" s="114">
        <v>3</v>
      </c>
      <c r="AE404" s="114">
        <v>401018</v>
      </c>
      <c r="AF404" s="114">
        <v>1</v>
      </c>
    </row>
    <row r="405" spans="21:32" x14ac:dyDescent="0.3">
      <c r="U405" s="114">
        <v>401019</v>
      </c>
      <c r="V405" s="114">
        <v>1</v>
      </c>
      <c r="AE405" s="114">
        <v>401019</v>
      </c>
      <c r="AF405" s="114">
        <v>5</v>
      </c>
    </row>
    <row r="406" spans="21:32" x14ac:dyDescent="0.3">
      <c r="U406" s="114">
        <v>401020</v>
      </c>
      <c r="V406" s="114">
        <v>2</v>
      </c>
      <c r="AE406" s="114">
        <v>401020</v>
      </c>
      <c r="AF406" s="114">
        <v>11</v>
      </c>
    </row>
    <row r="407" spans="21:32" x14ac:dyDescent="0.3">
      <c r="U407" s="114">
        <v>401021</v>
      </c>
      <c r="V407" s="114">
        <v>3</v>
      </c>
      <c r="AE407" s="114">
        <v>401021</v>
      </c>
      <c r="AF407" s="114">
        <v>1</v>
      </c>
    </row>
    <row r="408" spans="21:32" x14ac:dyDescent="0.3">
      <c r="U408" s="114">
        <v>401022</v>
      </c>
      <c r="V408" s="114">
        <v>1</v>
      </c>
      <c r="AE408" s="114">
        <v>401022</v>
      </c>
      <c r="AF408" s="114">
        <v>5</v>
      </c>
    </row>
  </sheetData>
  <sortState ref="AI2:AK408">
    <sortCondition ref="AK2:AK408"/>
    <sortCondition ref="AI2:AI408"/>
  </sortState>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Sheet1</vt:lpstr>
      <vt:lpstr>Sheet2</vt:lpstr>
      <vt:lpstr>Simulation</vt:lpstr>
      <vt:lpstr>진화재료 세팅</vt:lpstr>
      <vt:lpstr>CardEnhance</vt:lpstr>
      <vt:lpstr>카드확률</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RSW</dc:creator>
  <cp:lastModifiedBy>RSW</cp:lastModifiedBy>
  <dcterms:created xsi:type="dcterms:W3CDTF">2016-04-11T04:25:09Z</dcterms:created>
  <dcterms:modified xsi:type="dcterms:W3CDTF">2016-11-21T15:39:19Z</dcterms:modified>
</cp:coreProperties>
</file>